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9180" windowHeight="418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Hoja1!$A$1:$S$548</definedName>
    <definedName name="Z_B4371AC0_3930_11D3_81BC_00C0DF22A5BE_.wvu.PrintArea" localSheetId="0" hidden="1">Hoja1!#REF!</definedName>
    <definedName name="Z_B4371AC0_3930_11D3_81BC_00C0DF22A5BE_.wvu.Rows" localSheetId="0" hidden="1">Hoja1!$13:$18,Hoja1!$53:$271,Hoja1!$281:$286</definedName>
    <definedName name="Z_BB5D23C0_3AA3_11D3_81BC_00C0DF22A5BE_.wvu.PrintArea" localSheetId="0" hidden="1">Hoja1!$A$1:$Q$548</definedName>
    <definedName name="Z_BB5D23C0_3AA3_11D3_81BC_00C0DF22A5BE_.wvu.Rows" localSheetId="0" hidden="1">Hoja1!$13:$18,Hoja1!$53:$271,Hoja1!$281:$286</definedName>
  </definedNames>
  <calcPr calcId="144525"/>
  <customWorkbookViews>
    <customWorkbookView name="2" guid="{BB5D23C0-3AA3-11D3-81BC-00C0DF22A5BE}" maximized="1" windowWidth="636" windowHeight="291" activeSheetId="1"/>
    <customWorkbookView name="3" guid="{B4371AC0-3930-11D3-81BC-00C0DF22A5BE}" maximized="1" windowWidth="636" windowHeight="291" activeSheetId="1"/>
  </customWorkbookViews>
</workbook>
</file>

<file path=xl/calcChain.xml><?xml version="1.0" encoding="utf-8"?>
<calcChain xmlns="http://schemas.openxmlformats.org/spreadsheetml/2006/main">
  <c r="Q538" i="1" l="1"/>
  <c r="J538" i="1"/>
  <c r="I538" i="1"/>
  <c r="H538" i="1"/>
  <c r="G538" i="1"/>
  <c r="K538" i="1" l="1"/>
  <c r="S538" i="1" s="1"/>
  <c r="S485" i="1"/>
  <c r="S472" i="1"/>
  <c r="S471" i="1"/>
  <c r="S458" i="1"/>
  <c r="S457" i="1"/>
  <c r="S444" i="1"/>
  <c r="S443" i="1"/>
  <c r="J537" i="1" l="1"/>
  <c r="I537" i="1"/>
  <c r="H537" i="1"/>
  <c r="G537" i="1"/>
  <c r="Q537" i="1"/>
  <c r="K537" i="1" l="1"/>
  <c r="S537" i="1" s="1"/>
  <c r="J536" i="1"/>
  <c r="I536" i="1"/>
  <c r="H536" i="1"/>
  <c r="G536" i="1"/>
  <c r="K536" i="1" s="1"/>
  <c r="S536" i="1" s="1"/>
  <c r="Q536" i="1"/>
  <c r="J535" i="1" l="1"/>
  <c r="I535" i="1"/>
  <c r="H535" i="1"/>
  <c r="G535" i="1"/>
  <c r="Q535" i="1"/>
  <c r="K535" i="1" l="1"/>
  <c r="S535" i="1" s="1"/>
  <c r="J534" i="1"/>
  <c r="I534" i="1"/>
  <c r="H534" i="1"/>
  <c r="G534" i="1"/>
  <c r="Q534" i="1"/>
  <c r="K534" i="1" l="1"/>
  <c r="S534" i="1" s="1"/>
  <c r="J533" i="1"/>
  <c r="I533" i="1"/>
  <c r="H533" i="1"/>
  <c r="G533" i="1"/>
  <c r="Q533" i="1"/>
  <c r="K533" i="1" l="1"/>
  <c r="S533" i="1" s="1"/>
  <c r="J532" i="1"/>
  <c r="I532" i="1"/>
  <c r="H532" i="1"/>
  <c r="G532" i="1"/>
  <c r="Q532" i="1"/>
  <c r="K532" i="1" l="1"/>
  <c r="S532" i="1" s="1"/>
  <c r="J531" i="1"/>
  <c r="I531" i="1"/>
  <c r="H531" i="1"/>
  <c r="G531" i="1"/>
  <c r="Q531" i="1"/>
  <c r="K531" i="1" l="1"/>
  <c r="S531" i="1" s="1"/>
  <c r="J530" i="1"/>
  <c r="I530" i="1"/>
  <c r="H530" i="1"/>
  <c r="G530" i="1"/>
  <c r="Q530" i="1"/>
  <c r="K530" i="1" l="1"/>
  <c r="S530" i="1" s="1"/>
  <c r="J529" i="1"/>
  <c r="I529" i="1"/>
  <c r="H529" i="1"/>
  <c r="G529" i="1"/>
  <c r="Q529" i="1"/>
  <c r="K529" i="1" l="1"/>
  <c r="S529" i="1" s="1"/>
  <c r="Q528" i="1"/>
  <c r="J528" i="1"/>
  <c r="I528" i="1"/>
  <c r="H528" i="1"/>
  <c r="G528" i="1"/>
  <c r="K528" i="1" l="1"/>
  <c r="S528" i="1" s="1"/>
  <c r="J527" i="1"/>
  <c r="I527" i="1"/>
  <c r="H527" i="1"/>
  <c r="G527" i="1"/>
  <c r="Q527" i="1"/>
  <c r="K527" i="1" l="1"/>
  <c r="S527" i="1" s="1"/>
  <c r="J524" i="1"/>
  <c r="I524" i="1"/>
  <c r="H524" i="1"/>
  <c r="G524" i="1"/>
  <c r="Q524" i="1"/>
  <c r="K524" i="1" l="1"/>
  <c r="S524" i="1" s="1"/>
  <c r="J523" i="1"/>
  <c r="I523" i="1"/>
  <c r="H523" i="1"/>
  <c r="G523" i="1"/>
  <c r="Q523" i="1"/>
  <c r="K523" i="1" l="1"/>
  <c r="S523" i="1" s="1"/>
  <c r="J522" i="1"/>
  <c r="I522" i="1"/>
  <c r="H522" i="1"/>
  <c r="G522" i="1"/>
  <c r="Q522" i="1"/>
  <c r="K522" i="1" l="1"/>
  <c r="S522" i="1" s="1"/>
  <c r="J521" i="1"/>
  <c r="I521" i="1"/>
  <c r="H521" i="1"/>
  <c r="G521" i="1"/>
  <c r="Q521" i="1"/>
  <c r="K521" i="1" l="1"/>
  <c r="S521" i="1" s="1"/>
  <c r="J520" i="1"/>
  <c r="I520" i="1"/>
  <c r="H520" i="1"/>
  <c r="G520" i="1"/>
  <c r="Q520" i="1"/>
  <c r="K520" i="1" l="1"/>
  <c r="S520" i="1" s="1"/>
  <c r="J519" i="1"/>
  <c r="I519" i="1"/>
  <c r="H519" i="1"/>
  <c r="G519" i="1"/>
  <c r="Q519" i="1"/>
  <c r="K519" i="1" l="1"/>
  <c r="S519" i="1" s="1"/>
  <c r="J518" i="1"/>
  <c r="I518" i="1"/>
  <c r="H518" i="1"/>
  <c r="G518" i="1"/>
  <c r="Q518" i="1"/>
  <c r="K518" i="1" l="1"/>
  <c r="S518" i="1" s="1"/>
  <c r="J517" i="1"/>
  <c r="I517" i="1"/>
  <c r="H517" i="1"/>
  <c r="G517" i="1"/>
  <c r="Q517" i="1"/>
  <c r="K517" i="1" l="1"/>
  <c r="S517" i="1" s="1"/>
  <c r="J516" i="1"/>
  <c r="I516" i="1"/>
  <c r="H516" i="1"/>
  <c r="G516" i="1"/>
  <c r="Q516" i="1"/>
  <c r="K516" i="1" l="1"/>
  <c r="S516" i="1" s="1"/>
  <c r="J515" i="1"/>
  <c r="I515" i="1"/>
  <c r="H515" i="1"/>
  <c r="G515" i="1"/>
  <c r="Q515" i="1"/>
  <c r="K515" i="1" l="1"/>
  <c r="S515" i="1" s="1"/>
  <c r="J514" i="1"/>
  <c r="I514" i="1"/>
  <c r="H514" i="1"/>
  <c r="G514" i="1"/>
  <c r="Q514" i="1"/>
  <c r="K514" i="1" l="1"/>
  <c r="S514" i="1" s="1"/>
  <c r="J513" i="1"/>
  <c r="I513" i="1"/>
  <c r="H513" i="1"/>
  <c r="G513" i="1"/>
  <c r="Q513" i="1"/>
  <c r="K513" i="1" l="1"/>
  <c r="S513" i="1" s="1"/>
  <c r="J510" i="1"/>
  <c r="I510" i="1"/>
  <c r="H510" i="1"/>
  <c r="G510" i="1"/>
  <c r="Q510" i="1"/>
  <c r="J509" i="1"/>
  <c r="I509" i="1"/>
  <c r="H509" i="1"/>
  <c r="G509" i="1"/>
  <c r="Q509" i="1"/>
  <c r="K510" i="1" l="1"/>
  <c r="S510" i="1" s="1"/>
  <c r="K509" i="1"/>
  <c r="S509" i="1" s="1"/>
  <c r="J508" i="1"/>
  <c r="I508" i="1"/>
  <c r="H508" i="1"/>
  <c r="G508" i="1"/>
  <c r="Q508" i="1"/>
  <c r="K508" i="1" l="1"/>
  <c r="S508" i="1" s="1"/>
  <c r="J507" i="1"/>
  <c r="I507" i="1"/>
  <c r="H507" i="1"/>
  <c r="G507" i="1"/>
  <c r="Q507" i="1"/>
  <c r="K507" i="1" l="1"/>
  <c r="S507" i="1" s="1"/>
  <c r="J506" i="1"/>
  <c r="I506" i="1"/>
  <c r="H506" i="1"/>
  <c r="G506" i="1"/>
  <c r="Q506" i="1"/>
  <c r="K506" i="1" l="1"/>
  <c r="S506" i="1" s="1"/>
  <c r="J505" i="1"/>
  <c r="I505" i="1"/>
  <c r="H505" i="1"/>
  <c r="G505" i="1"/>
  <c r="Q505" i="1"/>
  <c r="K505" i="1" l="1"/>
  <c r="S505" i="1" s="1"/>
  <c r="J504" i="1"/>
  <c r="I504" i="1"/>
  <c r="H504" i="1"/>
  <c r="G504" i="1"/>
  <c r="Q504" i="1"/>
  <c r="K504" i="1" l="1"/>
  <c r="S504" i="1" s="1"/>
  <c r="J503" i="1"/>
  <c r="I503" i="1"/>
  <c r="H503" i="1"/>
  <c r="G503" i="1"/>
  <c r="Q503" i="1"/>
  <c r="K503" i="1" l="1"/>
  <c r="S503" i="1" s="1"/>
  <c r="J502" i="1"/>
  <c r="I502" i="1"/>
  <c r="H502" i="1"/>
  <c r="G502" i="1"/>
  <c r="Q502" i="1"/>
  <c r="K502" i="1" l="1"/>
  <c r="S502" i="1" s="1"/>
  <c r="J501" i="1"/>
  <c r="I501" i="1"/>
  <c r="H501" i="1"/>
  <c r="G501" i="1"/>
  <c r="Q501" i="1"/>
  <c r="K501" i="1" l="1"/>
  <c r="S501" i="1" s="1"/>
  <c r="J500" i="1"/>
  <c r="I500" i="1"/>
  <c r="H500" i="1"/>
  <c r="G500" i="1"/>
  <c r="Q500" i="1"/>
  <c r="K500" i="1" l="1"/>
  <c r="S500" i="1" s="1"/>
  <c r="J499" i="1"/>
  <c r="I499" i="1"/>
  <c r="H499" i="1"/>
  <c r="G499" i="1"/>
  <c r="Q499" i="1"/>
  <c r="K499" i="1" l="1"/>
  <c r="S499" i="1" s="1"/>
  <c r="J497" i="1"/>
  <c r="I497" i="1"/>
  <c r="H497" i="1"/>
  <c r="G497" i="1"/>
  <c r="Q497" i="1"/>
  <c r="K497" i="1" l="1"/>
  <c r="S497" i="1" s="1"/>
  <c r="G496" i="1"/>
  <c r="H496" i="1"/>
  <c r="I496" i="1"/>
  <c r="J496" i="1"/>
  <c r="Q496" i="1"/>
  <c r="K496" i="1" l="1"/>
  <c r="S496" i="1" s="1"/>
  <c r="J495" i="1"/>
  <c r="I495" i="1"/>
  <c r="H495" i="1"/>
  <c r="G495" i="1"/>
  <c r="Q495" i="1"/>
  <c r="K495" i="1" l="1"/>
  <c r="S495" i="1" s="1"/>
  <c r="J494" i="1"/>
  <c r="I494" i="1"/>
  <c r="H494" i="1"/>
  <c r="G494" i="1"/>
  <c r="Q494" i="1"/>
  <c r="K494" i="1" l="1"/>
  <c r="S494" i="1" s="1"/>
  <c r="J493" i="1"/>
  <c r="I493" i="1"/>
  <c r="H493" i="1"/>
  <c r="G493" i="1"/>
  <c r="Q493" i="1"/>
  <c r="K493" i="1" l="1"/>
  <c r="S493" i="1" s="1"/>
  <c r="J492" i="1"/>
  <c r="I492" i="1"/>
  <c r="H492" i="1"/>
  <c r="G492" i="1"/>
  <c r="Q492" i="1"/>
  <c r="K492" i="1" l="1"/>
  <c r="S492" i="1" s="1"/>
  <c r="J491" i="1"/>
  <c r="I491" i="1"/>
  <c r="H491" i="1"/>
  <c r="G491" i="1"/>
  <c r="Q491" i="1"/>
  <c r="K491" i="1" l="1"/>
  <c r="S491" i="1" s="1"/>
  <c r="Q490" i="1"/>
  <c r="G490" i="1"/>
  <c r="H490" i="1"/>
  <c r="I490" i="1"/>
  <c r="J490" i="1"/>
  <c r="K490" i="1" l="1"/>
  <c r="S490" i="1" s="1"/>
  <c r="J489" i="1"/>
  <c r="I489" i="1"/>
  <c r="H489" i="1"/>
  <c r="G489" i="1"/>
  <c r="Q489" i="1"/>
  <c r="K489" i="1" l="1"/>
  <c r="S489" i="1" s="1"/>
  <c r="Q488" i="1"/>
  <c r="G488" i="1"/>
  <c r="H488" i="1"/>
  <c r="I488" i="1"/>
  <c r="J488" i="1"/>
  <c r="K488" i="1" l="1"/>
  <c r="S488" i="1" s="1"/>
  <c r="G487" i="1"/>
  <c r="H487" i="1"/>
  <c r="I487" i="1"/>
  <c r="J487" i="1"/>
  <c r="Q487" i="1"/>
  <c r="K487" i="1" l="1"/>
  <c r="S487" i="1" s="1"/>
  <c r="J486" i="1"/>
  <c r="I486" i="1"/>
  <c r="H486" i="1"/>
  <c r="G486" i="1"/>
  <c r="Q486" i="1"/>
  <c r="K486" i="1" l="1"/>
  <c r="S486" i="1" s="1"/>
  <c r="J484" i="1"/>
  <c r="I484" i="1"/>
  <c r="H484" i="1"/>
  <c r="G484" i="1"/>
  <c r="Q484" i="1"/>
  <c r="K484" i="1" l="1"/>
  <c r="S484" i="1" s="1"/>
  <c r="Q483" i="1"/>
  <c r="G483" i="1"/>
  <c r="H483" i="1"/>
  <c r="I483" i="1"/>
  <c r="J483" i="1"/>
  <c r="K483" i="1" l="1"/>
  <c r="S483" i="1" s="1"/>
  <c r="G482" i="1"/>
  <c r="H482" i="1"/>
  <c r="I482" i="1"/>
  <c r="J482" i="1"/>
  <c r="Q482" i="1"/>
  <c r="K482" i="1" l="1"/>
  <c r="S482" i="1" s="1"/>
  <c r="J481" i="1"/>
  <c r="I481" i="1"/>
  <c r="H481" i="1"/>
  <c r="G481" i="1"/>
  <c r="Q481" i="1"/>
  <c r="K481" i="1" l="1"/>
  <c r="S481" i="1" s="1"/>
  <c r="Q480" i="1"/>
  <c r="G480" i="1"/>
  <c r="H480" i="1"/>
  <c r="I480" i="1"/>
  <c r="J480" i="1"/>
  <c r="K480" i="1" l="1"/>
  <c r="S480" i="1" s="1"/>
  <c r="Q479" i="1"/>
  <c r="G479" i="1"/>
  <c r="H479" i="1"/>
  <c r="I479" i="1"/>
  <c r="J479" i="1"/>
  <c r="K479" i="1" l="1"/>
  <c r="S479" i="1" s="1"/>
  <c r="J478" i="1"/>
  <c r="I478" i="1"/>
  <c r="H478" i="1"/>
  <c r="G478" i="1"/>
  <c r="Q478" i="1"/>
  <c r="K478" i="1" l="1"/>
  <c r="S478" i="1" s="1"/>
  <c r="J477" i="1"/>
  <c r="I477" i="1"/>
  <c r="H477" i="1"/>
  <c r="G477" i="1"/>
  <c r="Q477" i="1"/>
  <c r="K477" i="1" l="1"/>
  <c r="S477" i="1" s="1"/>
  <c r="G476" i="1"/>
  <c r="H476" i="1"/>
  <c r="I476" i="1"/>
  <c r="J476" i="1"/>
  <c r="Q476" i="1"/>
  <c r="K476" i="1" l="1"/>
  <c r="S476" i="1" s="1"/>
  <c r="J475" i="1"/>
  <c r="I475" i="1"/>
  <c r="H475" i="1"/>
  <c r="G475" i="1"/>
  <c r="Q475" i="1"/>
  <c r="K475" i="1" l="1"/>
  <c r="S475" i="1" s="1"/>
  <c r="J474" i="1"/>
  <c r="I474" i="1"/>
  <c r="H474" i="1"/>
  <c r="G474" i="1"/>
  <c r="Q474" i="1"/>
  <c r="K474" i="1" l="1"/>
  <c r="S474" i="1" s="1"/>
  <c r="J473" i="1"/>
  <c r="I473" i="1"/>
  <c r="H473" i="1"/>
  <c r="G473" i="1"/>
  <c r="Q473" i="1"/>
  <c r="K473" i="1" l="1"/>
  <c r="S473" i="1" s="1"/>
  <c r="G470" i="1"/>
  <c r="H470" i="1"/>
  <c r="I470" i="1"/>
  <c r="J470" i="1"/>
  <c r="Q470" i="1"/>
  <c r="K470" i="1" l="1"/>
  <c r="S470" i="1" s="1"/>
  <c r="J469" i="1"/>
  <c r="I469" i="1"/>
  <c r="H469" i="1"/>
  <c r="G469" i="1"/>
  <c r="J468" i="1"/>
  <c r="I468" i="1"/>
  <c r="H468" i="1"/>
  <c r="G468" i="1"/>
  <c r="J467" i="1"/>
  <c r="I467" i="1"/>
  <c r="H467" i="1"/>
  <c r="G467" i="1"/>
  <c r="J466" i="1"/>
  <c r="I466" i="1"/>
  <c r="H466" i="1"/>
  <c r="G466" i="1"/>
  <c r="J465" i="1"/>
  <c r="I465" i="1"/>
  <c r="H465" i="1"/>
  <c r="G465" i="1"/>
  <c r="J464" i="1"/>
  <c r="I464" i="1"/>
  <c r="H464" i="1"/>
  <c r="G464" i="1"/>
  <c r="J463" i="1"/>
  <c r="I463" i="1"/>
  <c r="H463" i="1"/>
  <c r="G463" i="1"/>
  <c r="J462" i="1"/>
  <c r="I462" i="1"/>
  <c r="H462" i="1"/>
  <c r="G462" i="1"/>
  <c r="J461" i="1"/>
  <c r="I461" i="1"/>
  <c r="H461" i="1"/>
  <c r="G461" i="1"/>
  <c r="J460" i="1"/>
  <c r="I460" i="1"/>
  <c r="H460" i="1"/>
  <c r="G460" i="1"/>
  <c r="J459" i="1"/>
  <c r="I459" i="1"/>
  <c r="H459" i="1"/>
  <c r="G459" i="1"/>
  <c r="J456" i="1"/>
  <c r="I456" i="1"/>
  <c r="H456" i="1"/>
  <c r="G456" i="1"/>
  <c r="J455" i="1"/>
  <c r="I455" i="1"/>
  <c r="H455" i="1"/>
  <c r="G455" i="1"/>
  <c r="J454" i="1"/>
  <c r="I454" i="1"/>
  <c r="H454" i="1"/>
  <c r="G454" i="1"/>
  <c r="J453" i="1"/>
  <c r="I453" i="1"/>
  <c r="H453" i="1"/>
  <c r="G453" i="1"/>
  <c r="J452" i="1"/>
  <c r="I452" i="1"/>
  <c r="H452" i="1"/>
  <c r="G452" i="1"/>
  <c r="J451" i="1"/>
  <c r="I451" i="1"/>
  <c r="H451" i="1"/>
  <c r="G451" i="1"/>
  <c r="J450" i="1"/>
  <c r="I450" i="1"/>
  <c r="H450" i="1"/>
  <c r="G450" i="1"/>
  <c r="J449" i="1"/>
  <c r="I449" i="1"/>
  <c r="H449" i="1"/>
  <c r="G449" i="1"/>
  <c r="J448" i="1"/>
  <c r="I448" i="1"/>
  <c r="H448" i="1"/>
  <c r="G448" i="1"/>
  <c r="G359" i="1"/>
  <c r="H359" i="1"/>
  <c r="I359" i="1"/>
  <c r="J359" i="1"/>
  <c r="G360" i="1"/>
  <c r="H360" i="1"/>
  <c r="I360" i="1"/>
  <c r="J360" i="1"/>
  <c r="G361" i="1"/>
  <c r="H361" i="1"/>
  <c r="I361" i="1"/>
  <c r="J361" i="1"/>
  <c r="G362" i="1"/>
  <c r="H362" i="1"/>
  <c r="I362" i="1"/>
  <c r="J362" i="1"/>
  <c r="G363" i="1"/>
  <c r="H363" i="1"/>
  <c r="I363" i="1"/>
  <c r="J363" i="1"/>
  <c r="G364" i="1"/>
  <c r="H364" i="1"/>
  <c r="I364" i="1"/>
  <c r="J364" i="1"/>
  <c r="G365" i="1"/>
  <c r="H365" i="1"/>
  <c r="I365" i="1"/>
  <c r="J365" i="1"/>
  <c r="G366" i="1"/>
  <c r="H366" i="1"/>
  <c r="I366" i="1"/>
  <c r="J366" i="1"/>
  <c r="G367" i="1"/>
  <c r="H367" i="1"/>
  <c r="I367" i="1"/>
  <c r="J367" i="1"/>
  <c r="G368" i="1"/>
  <c r="H368" i="1"/>
  <c r="I368" i="1"/>
  <c r="J368" i="1"/>
  <c r="G369" i="1"/>
  <c r="H369" i="1"/>
  <c r="I369" i="1"/>
  <c r="J369" i="1"/>
  <c r="G370" i="1"/>
  <c r="H370" i="1"/>
  <c r="I370" i="1"/>
  <c r="J370" i="1"/>
  <c r="G371" i="1"/>
  <c r="H371" i="1"/>
  <c r="I371" i="1"/>
  <c r="J371" i="1"/>
  <c r="G372" i="1"/>
  <c r="H372" i="1"/>
  <c r="I372" i="1"/>
  <c r="J372" i="1"/>
  <c r="G373" i="1"/>
  <c r="H373" i="1"/>
  <c r="I373" i="1"/>
  <c r="J373" i="1"/>
  <c r="G374" i="1"/>
  <c r="H374" i="1"/>
  <c r="I374" i="1"/>
  <c r="J374" i="1"/>
  <c r="G375" i="1"/>
  <c r="H375" i="1"/>
  <c r="I375" i="1"/>
  <c r="J375" i="1"/>
  <c r="G376" i="1"/>
  <c r="H376" i="1"/>
  <c r="I376" i="1"/>
  <c r="J376" i="1"/>
  <c r="G377" i="1"/>
  <c r="H377" i="1"/>
  <c r="I377" i="1"/>
  <c r="J377" i="1"/>
  <c r="G378" i="1"/>
  <c r="H378" i="1"/>
  <c r="I378" i="1"/>
  <c r="J378" i="1"/>
  <c r="G379" i="1"/>
  <c r="H379" i="1"/>
  <c r="I379" i="1"/>
  <c r="J379" i="1"/>
  <c r="G380" i="1"/>
  <c r="H380" i="1"/>
  <c r="I380" i="1"/>
  <c r="J380" i="1"/>
  <c r="G381" i="1"/>
  <c r="H381" i="1"/>
  <c r="I381" i="1"/>
  <c r="J381" i="1"/>
  <c r="G382" i="1"/>
  <c r="H382" i="1"/>
  <c r="I382" i="1"/>
  <c r="J382" i="1"/>
  <c r="G383" i="1"/>
  <c r="H383" i="1"/>
  <c r="I383" i="1"/>
  <c r="J383" i="1"/>
  <c r="G384" i="1"/>
  <c r="H384" i="1"/>
  <c r="I384" i="1"/>
  <c r="J384" i="1"/>
  <c r="G385" i="1"/>
  <c r="H385" i="1"/>
  <c r="I385" i="1"/>
  <c r="J385" i="1"/>
  <c r="G386" i="1"/>
  <c r="H386" i="1"/>
  <c r="I386" i="1"/>
  <c r="J386" i="1"/>
  <c r="G387" i="1"/>
  <c r="H387" i="1"/>
  <c r="I387" i="1"/>
  <c r="J387" i="1"/>
  <c r="G388" i="1"/>
  <c r="H388" i="1"/>
  <c r="I388" i="1"/>
  <c r="J388" i="1"/>
  <c r="G389" i="1"/>
  <c r="H389" i="1"/>
  <c r="I389" i="1"/>
  <c r="J389" i="1"/>
  <c r="G390" i="1"/>
  <c r="H390" i="1"/>
  <c r="I390" i="1"/>
  <c r="J390" i="1"/>
  <c r="G391" i="1"/>
  <c r="H391" i="1"/>
  <c r="I391" i="1"/>
  <c r="J391" i="1"/>
  <c r="G392" i="1"/>
  <c r="H392" i="1"/>
  <c r="I392" i="1"/>
  <c r="J392" i="1"/>
  <c r="G393" i="1"/>
  <c r="H393" i="1"/>
  <c r="I393" i="1"/>
  <c r="J393" i="1"/>
  <c r="G394" i="1"/>
  <c r="H394" i="1"/>
  <c r="I394" i="1"/>
  <c r="J394" i="1"/>
  <c r="G395" i="1"/>
  <c r="H395" i="1"/>
  <c r="I395" i="1"/>
  <c r="J395" i="1"/>
  <c r="G396" i="1"/>
  <c r="H396" i="1"/>
  <c r="I396" i="1"/>
  <c r="J396" i="1"/>
  <c r="G397" i="1"/>
  <c r="H397" i="1"/>
  <c r="I397" i="1"/>
  <c r="J397" i="1"/>
  <c r="G398" i="1"/>
  <c r="H398" i="1"/>
  <c r="I398" i="1"/>
  <c r="J398" i="1"/>
  <c r="G399" i="1"/>
  <c r="H399" i="1"/>
  <c r="I399" i="1"/>
  <c r="J399" i="1"/>
  <c r="G400" i="1"/>
  <c r="H400" i="1"/>
  <c r="I400" i="1"/>
  <c r="J400" i="1"/>
  <c r="G401" i="1"/>
  <c r="H401" i="1"/>
  <c r="I401" i="1"/>
  <c r="J401" i="1"/>
  <c r="G402" i="1"/>
  <c r="H402" i="1"/>
  <c r="I402" i="1"/>
  <c r="J402" i="1"/>
  <c r="G403" i="1"/>
  <c r="H403" i="1"/>
  <c r="I403" i="1"/>
  <c r="J403" i="1"/>
  <c r="G404" i="1"/>
  <c r="H404" i="1"/>
  <c r="I404" i="1"/>
  <c r="J404" i="1"/>
  <c r="G405" i="1"/>
  <c r="H405" i="1"/>
  <c r="I405" i="1"/>
  <c r="J405" i="1"/>
  <c r="G406" i="1"/>
  <c r="H406" i="1"/>
  <c r="I406" i="1"/>
  <c r="J406" i="1"/>
  <c r="G407" i="1"/>
  <c r="H407" i="1"/>
  <c r="I407" i="1"/>
  <c r="J407" i="1"/>
  <c r="G408" i="1"/>
  <c r="H408" i="1"/>
  <c r="I408" i="1"/>
  <c r="J408" i="1"/>
  <c r="G409" i="1"/>
  <c r="H409" i="1"/>
  <c r="I409" i="1"/>
  <c r="J409" i="1"/>
  <c r="G410" i="1"/>
  <c r="H410" i="1"/>
  <c r="I410" i="1"/>
  <c r="J410" i="1"/>
  <c r="G411" i="1"/>
  <c r="H411" i="1"/>
  <c r="I411" i="1"/>
  <c r="J411" i="1"/>
  <c r="G412" i="1"/>
  <c r="H412" i="1"/>
  <c r="I412" i="1"/>
  <c r="J412" i="1"/>
  <c r="G413" i="1"/>
  <c r="H413" i="1"/>
  <c r="I413" i="1"/>
  <c r="J413" i="1"/>
  <c r="G414" i="1"/>
  <c r="H414" i="1"/>
  <c r="I414" i="1"/>
  <c r="J414" i="1"/>
  <c r="G415" i="1"/>
  <c r="H415" i="1"/>
  <c r="I415" i="1"/>
  <c r="J415" i="1"/>
  <c r="G416" i="1"/>
  <c r="H416" i="1"/>
  <c r="I416" i="1"/>
  <c r="J416" i="1"/>
  <c r="G417" i="1"/>
  <c r="H417" i="1"/>
  <c r="I417" i="1"/>
  <c r="J417" i="1"/>
  <c r="G418" i="1"/>
  <c r="H418" i="1"/>
  <c r="I418" i="1"/>
  <c r="J418" i="1"/>
  <c r="G419" i="1"/>
  <c r="H419" i="1"/>
  <c r="I419" i="1"/>
  <c r="J419" i="1"/>
  <c r="G420" i="1"/>
  <c r="H420" i="1"/>
  <c r="I420" i="1"/>
  <c r="J420" i="1"/>
  <c r="G421" i="1"/>
  <c r="H421" i="1"/>
  <c r="I421" i="1"/>
  <c r="J421" i="1"/>
  <c r="G422" i="1"/>
  <c r="H422" i="1"/>
  <c r="I422" i="1"/>
  <c r="J422" i="1"/>
  <c r="G423" i="1"/>
  <c r="H423" i="1"/>
  <c r="I423" i="1"/>
  <c r="J423" i="1"/>
  <c r="G424" i="1"/>
  <c r="H424" i="1"/>
  <c r="I424" i="1"/>
  <c r="J424" i="1"/>
  <c r="G425" i="1"/>
  <c r="H425" i="1"/>
  <c r="I425" i="1"/>
  <c r="J425" i="1"/>
  <c r="G426" i="1"/>
  <c r="H426" i="1"/>
  <c r="I426" i="1"/>
  <c r="J426" i="1"/>
  <c r="G427" i="1"/>
  <c r="H427" i="1"/>
  <c r="I427" i="1"/>
  <c r="J427" i="1"/>
  <c r="G428" i="1"/>
  <c r="H428" i="1"/>
  <c r="I428" i="1"/>
  <c r="J428" i="1"/>
  <c r="G429" i="1"/>
  <c r="H429" i="1"/>
  <c r="I429" i="1"/>
  <c r="J429" i="1"/>
  <c r="G430" i="1"/>
  <c r="H430" i="1"/>
  <c r="I430" i="1"/>
  <c r="J430" i="1"/>
  <c r="G431" i="1"/>
  <c r="H431" i="1"/>
  <c r="I431" i="1"/>
  <c r="J431" i="1"/>
  <c r="G432" i="1"/>
  <c r="H432" i="1"/>
  <c r="I432" i="1"/>
  <c r="J432" i="1"/>
  <c r="G433" i="1"/>
  <c r="H433" i="1"/>
  <c r="I433" i="1"/>
  <c r="J433" i="1"/>
  <c r="G434" i="1"/>
  <c r="H434" i="1"/>
  <c r="I434" i="1"/>
  <c r="J434" i="1"/>
  <c r="G435" i="1"/>
  <c r="H435" i="1"/>
  <c r="I435" i="1"/>
  <c r="J435" i="1"/>
  <c r="G436" i="1"/>
  <c r="H436" i="1"/>
  <c r="I436" i="1"/>
  <c r="J436" i="1"/>
  <c r="G437" i="1"/>
  <c r="H437" i="1"/>
  <c r="I437" i="1"/>
  <c r="J437" i="1"/>
  <c r="G438" i="1"/>
  <c r="H438" i="1"/>
  <c r="I438" i="1"/>
  <c r="J438" i="1"/>
  <c r="G439" i="1"/>
  <c r="H439" i="1"/>
  <c r="I439" i="1"/>
  <c r="J439" i="1"/>
  <c r="G440" i="1"/>
  <c r="H440" i="1"/>
  <c r="I440" i="1"/>
  <c r="J440" i="1"/>
  <c r="G441" i="1"/>
  <c r="H441" i="1"/>
  <c r="I441" i="1"/>
  <c r="J441" i="1"/>
  <c r="G442" i="1"/>
  <c r="H442" i="1"/>
  <c r="I442" i="1"/>
  <c r="J442" i="1"/>
  <c r="G445" i="1"/>
  <c r="H445" i="1"/>
  <c r="I445" i="1"/>
  <c r="J445" i="1"/>
  <c r="G446" i="1"/>
  <c r="H446" i="1"/>
  <c r="I446" i="1"/>
  <c r="J446" i="1"/>
  <c r="G447" i="1"/>
  <c r="H447" i="1"/>
  <c r="I447" i="1"/>
  <c r="J447" i="1"/>
  <c r="J358" i="1"/>
  <c r="I358" i="1"/>
  <c r="H358" i="1"/>
  <c r="G358" i="1"/>
  <c r="Q469" i="1"/>
  <c r="K359" i="1" l="1"/>
  <c r="S359" i="1" s="1"/>
  <c r="K358" i="1"/>
  <c r="S358" i="1" s="1"/>
  <c r="K438" i="1"/>
  <c r="S438" i="1" s="1"/>
  <c r="K437" i="1"/>
  <c r="S437" i="1" s="1"/>
  <c r="K436" i="1"/>
  <c r="S436" i="1" s="1"/>
  <c r="K435" i="1"/>
  <c r="S435" i="1" s="1"/>
  <c r="K434" i="1"/>
  <c r="S434" i="1" s="1"/>
  <c r="K432" i="1"/>
  <c r="S432" i="1" s="1"/>
  <c r="K427" i="1"/>
  <c r="S427" i="1" s="1"/>
  <c r="K421" i="1"/>
  <c r="S421" i="1" s="1"/>
  <c r="K420" i="1"/>
  <c r="S420" i="1" s="1"/>
  <c r="K419" i="1"/>
  <c r="S419" i="1" s="1"/>
  <c r="K418" i="1"/>
  <c r="S418" i="1" s="1"/>
  <c r="K417" i="1"/>
  <c r="S417" i="1" s="1"/>
  <c r="K416" i="1"/>
  <c r="S416" i="1" s="1"/>
  <c r="K415" i="1"/>
  <c r="S415" i="1" s="1"/>
  <c r="K414" i="1"/>
  <c r="S414" i="1" s="1"/>
  <c r="K413" i="1"/>
  <c r="S413" i="1" s="1"/>
  <c r="K410" i="1"/>
  <c r="S410" i="1" s="1"/>
  <c r="K409" i="1"/>
  <c r="S409" i="1" s="1"/>
  <c r="K408" i="1"/>
  <c r="S408" i="1" s="1"/>
  <c r="K407" i="1"/>
  <c r="S407" i="1" s="1"/>
  <c r="K404" i="1"/>
  <c r="S404" i="1" s="1"/>
  <c r="K403" i="1"/>
  <c r="S403" i="1" s="1"/>
  <c r="K402" i="1"/>
  <c r="S402" i="1" s="1"/>
  <c r="K401" i="1"/>
  <c r="S401" i="1" s="1"/>
  <c r="K398" i="1"/>
  <c r="K397" i="1"/>
  <c r="K396" i="1"/>
  <c r="K391" i="1"/>
  <c r="K390" i="1"/>
  <c r="K386" i="1"/>
  <c r="S386" i="1" s="1"/>
  <c r="K385" i="1"/>
  <c r="S385" i="1" s="1"/>
  <c r="K384" i="1"/>
  <c r="S384" i="1" s="1"/>
  <c r="K380" i="1"/>
  <c r="S380" i="1" s="1"/>
  <c r="K379" i="1"/>
  <c r="S379" i="1" s="1"/>
  <c r="K378" i="1"/>
  <c r="S378" i="1" s="1"/>
  <c r="K377" i="1"/>
  <c r="S377" i="1" s="1"/>
  <c r="K376" i="1"/>
  <c r="S376" i="1" s="1"/>
  <c r="K375" i="1"/>
  <c r="S375" i="1" s="1"/>
  <c r="K374" i="1"/>
  <c r="S374" i="1" s="1"/>
  <c r="K373" i="1"/>
  <c r="S373" i="1" s="1"/>
  <c r="K372" i="1"/>
  <c r="S372" i="1" s="1"/>
  <c r="K371" i="1"/>
  <c r="S371" i="1" s="1"/>
  <c r="K448" i="1"/>
  <c r="S448" i="1" s="1"/>
  <c r="K449" i="1"/>
  <c r="S449" i="1" s="1"/>
  <c r="K453" i="1"/>
  <c r="S453" i="1" s="1"/>
  <c r="K454" i="1"/>
  <c r="S454" i="1" s="1"/>
  <c r="K455" i="1"/>
  <c r="S455" i="1" s="1"/>
  <c r="K456" i="1"/>
  <c r="S456" i="1" s="1"/>
  <c r="K459" i="1"/>
  <c r="S459" i="1" s="1"/>
  <c r="K460" i="1"/>
  <c r="S460" i="1" s="1"/>
  <c r="K461" i="1"/>
  <c r="S461" i="1" s="1"/>
  <c r="K462" i="1"/>
  <c r="S462" i="1" s="1"/>
  <c r="K463" i="1"/>
  <c r="S463" i="1" s="1"/>
  <c r="K464" i="1"/>
  <c r="S464" i="1" s="1"/>
  <c r="K465" i="1"/>
  <c r="S465" i="1" s="1"/>
  <c r="K466" i="1"/>
  <c r="S466" i="1" s="1"/>
  <c r="K467" i="1"/>
  <c r="S467" i="1" s="1"/>
  <c r="K468" i="1"/>
  <c r="S468" i="1" s="1"/>
  <c r="K469" i="1"/>
  <c r="S469" i="1" s="1"/>
  <c r="K366" i="1"/>
  <c r="S366" i="1" s="1"/>
  <c r="K423" i="1"/>
  <c r="S423" i="1" s="1"/>
  <c r="K405" i="1"/>
  <c r="S405" i="1" s="1"/>
  <c r="K388" i="1"/>
  <c r="K382" i="1"/>
  <c r="S382" i="1" s="1"/>
  <c r="K428" i="1"/>
  <c r="S428" i="1" s="1"/>
  <c r="K425" i="1"/>
  <c r="S425" i="1" s="1"/>
  <c r="K424" i="1"/>
  <c r="S424" i="1" s="1"/>
  <c r="K394" i="1"/>
  <c r="K389" i="1"/>
  <c r="K381" i="1"/>
  <c r="S381" i="1" s="1"/>
  <c r="K363" i="1"/>
  <c r="S363" i="1" s="1"/>
  <c r="K440" i="1"/>
  <c r="S440" i="1" s="1"/>
  <c r="K422" i="1"/>
  <c r="S422" i="1" s="1"/>
  <c r="K411" i="1"/>
  <c r="S411" i="1" s="1"/>
  <c r="K406" i="1"/>
  <c r="S406" i="1" s="1"/>
  <c r="K387" i="1"/>
  <c r="K383" i="1"/>
  <c r="S383" i="1" s="1"/>
  <c r="K426" i="1"/>
  <c r="S426" i="1" s="1"/>
  <c r="K399" i="1"/>
  <c r="K392" i="1"/>
  <c r="K362" i="1"/>
  <c r="S362" i="1" s="1"/>
  <c r="K446" i="1"/>
  <c r="S446" i="1" s="1"/>
  <c r="K442" i="1"/>
  <c r="S442" i="1" s="1"/>
  <c r="K430" i="1"/>
  <c r="S430" i="1" s="1"/>
  <c r="K429" i="1"/>
  <c r="S429" i="1" s="1"/>
  <c r="K412" i="1"/>
  <c r="S412" i="1" s="1"/>
  <c r="K395" i="1"/>
  <c r="K368" i="1"/>
  <c r="S368" i="1" s="1"/>
  <c r="K364" i="1"/>
  <c r="S364" i="1" s="1"/>
  <c r="K400" i="1"/>
  <c r="S400" i="1" s="1"/>
  <c r="K393" i="1"/>
  <c r="K370" i="1"/>
  <c r="S370" i="1" s="1"/>
  <c r="K369" i="1"/>
  <c r="S369" i="1" s="1"/>
  <c r="K361" i="1"/>
  <c r="S361" i="1" s="1"/>
  <c r="K367" i="1"/>
  <c r="S367" i="1" s="1"/>
  <c r="K365" i="1"/>
  <c r="S365" i="1" s="1"/>
  <c r="K450" i="1"/>
  <c r="S450" i="1" s="1"/>
  <c r="K451" i="1"/>
  <c r="S451" i="1" s="1"/>
  <c r="K452" i="1"/>
  <c r="S452" i="1" s="1"/>
  <c r="K447" i="1"/>
  <c r="S447" i="1" s="1"/>
  <c r="K441" i="1"/>
  <c r="S441" i="1" s="1"/>
  <c r="K433" i="1"/>
  <c r="S433" i="1" s="1"/>
  <c r="K445" i="1"/>
  <c r="S445" i="1" s="1"/>
  <c r="K439" i="1"/>
  <c r="S439" i="1" s="1"/>
  <c r="K431" i="1"/>
  <c r="S431" i="1" s="1"/>
  <c r="K360" i="1"/>
  <c r="S360" i="1" s="1"/>
  <c r="Q468" i="1"/>
  <c r="Q467" i="1" l="1"/>
  <c r="Q466" i="1"/>
  <c r="Q465" i="1" l="1"/>
  <c r="Q464" i="1" l="1"/>
  <c r="Q463" i="1" l="1"/>
  <c r="Q462" i="1" l="1"/>
  <c r="Q461" i="1" l="1"/>
  <c r="Q460" i="1" l="1"/>
  <c r="S19" i="1"/>
  <c r="S20" i="1"/>
  <c r="S23" i="1"/>
  <c r="S24" i="1"/>
  <c r="S25" i="1"/>
  <c r="S26" i="1"/>
  <c r="S27" i="1"/>
  <c r="S28" i="1"/>
  <c r="S29" i="1"/>
  <c r="S30" i="1"/>
  <c r="S31" i="1"/>
  <c r="S32" i="1"/>
  <c r="S33" i="1"/>
  <c r="S34" i="1"/>
  <c r="F287" i="1"/>
  <c r="F288" i="1"/>
  <c r="F291" i="1"/>
  <c r="F292" i="1"/>
  <c r="F293" i="1"/>
  <c r="F294" i="1"/>
  <c r="F295" i="1"/>
  <c r="F296" i="1"/>
  <c r="F297" i="1"/>
  <c r="F298" i="1"/>
  <c r="F299" i="1"/>
  <c r="F300" i="1"/>
  <c r="P300" i="1"/>
  <c r="F301" i="1"/>
  <c r="P301" i="1"/>
  <c r="F302" i="1"/>
  <c r="Q305" i="1"/>
  <c r="Q306" i="1"/>
  <c r="Q307" i="1"/>
  <c r="Q308" i="1"/>
  <c r="Q309" i="1"/>
  <c r="Q310" i="1"/>
  <c r="Q311" i="1"/>
  <c r="Q312" i="1"/>
  <c r="M313" i="1"/>
  <c r="Q313" i="1"/>
  <c r="M314" i="1"/>
  <c r="P314" i="1" s="1"/>
  <c r="Q314" i="1" s="1"/>
  <c r="Q315" i="1"/>
  <c r="Q316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9" i="1"/>
</calcChain>
</file>

<file path=xl/sharedStrings.xml><?xml version="1.0" encoding="utf-8"?>
<sst xmlns="http://schemas.openxmlformats.org/spreadsheetml/2006/main" count="517" uniqueCount="112">
  <si>
    <t xml:space="preserve">Billetes y </t>
  </si>
  <si>
    <t>Saldos</t>
  </si>
  <si>
    <t>Caja del</t>
  </si>
  <si>
    <t xml:space="preserve">Monedas en </t>
  </si>
  <si>
    <t>a</t>
  </si>
  <si>
    <t>M'4</t>
  </si>
  <si>
    <t>fin de:</t>
  </si>
  <si>
    <t>1</t>
  </si>
  <si>
    <t>2</t>
  </si>
  <si>
    <t>TOTAL</t>
  </si>
  <si>
    <t>1990</t>
  </si>
  <si>
    <t>1991</t>
  </si>
  <si>
    <t>1992</t>
  </si>
  <si>
    <t>1993</t>
  </si>
  <si>
    <t>1994</t>
  </si>
  <si>
    <t>1995</t>
  </si>
  <si>
    <t xml:space="preserve">continúa </t>
  </si>
  <si>
    <t>continuación</t>
  </si>
  <si>
    <t>FUENTE</t>
  </si>
  <si>
    <t>ELABORACIÓN</t>
  </si>
  <si>
    <t>EMISIÓN</t>
  </si>
  <si>
    <t>MN</t>
  </si>
  <si>
    <t>ME</t>
  </si>
  <si>
    <t>MV</t>
  </si>
  <si>
    <t>1998:</t>
  </si>
  <si>
    <t xml:space="preserve">          ENE</t>
  </si>
  <si>
    <t xml:space="preserve">          FEB</t>
  </si>
  <si>
    <t xml:space="preserve">          MAR</t>
  </si>
  <si>
    <t xml:space="preserve">          ABR</t>
  </si>
  <si>
    <t xml:space="preserve">          JUN</t>
  </si>
  <si>
    <t xml:space="preserve">          JUL</t>
  </si>
  <si>
    <t xml:space="preserve">          AGO</t>
  </si>
  <si>
    <t xml:space="preserve">          SEP</t>
  </si>
  <si>
    <t xml:space="preserve">          OCT</t>
  </si>
  <si>
    <t xml:space="preserve">          NOV</t>
  </si>
  <si>
    <t xml:space="preserve">          MAY </t>
  </si>
  <si>
    <t>1999:</t>
  </si>
  <si>
    <t>1996 (*)</t>
  </si>
  <si>
    <t>: (*) Cifras referidas al sistema financiero, desde julio/96.</t>
  </si>
  <si>
    <t xml:space="preserve">                                                (En miles de bolivianos)</t>
  </si>
  <si>
    <t xml:space="preserve">   (p) Preliminar</t>
  </si>
  <si>
    <t xml:space="preserve">                                                                      (En miles de bolivianos)</t>
  </si>
  <si>
    <t xml:space="preserve">          JUN </t>
  </si>
  <si>
    <t>Sistema</t>
  </si>
  <si>
    <t>Financiero</t>
  </si>
  <si>
    <t xml:space="preserve">Poder  del </t>
  </si>
  <si>
    <t>Público</t>
  </si>
  <si>
    <t xml:space="preserve">  D E P Ó S I T O S   V I S T A    (D)</t>
  </si>
  <si>
    <t xml:space="preserve">   C A J A   D E   A H O R R O S     (A)</t>
  </si>
  <si>
    <t xml:space="preserve">TÍTULOS PÚBLICOS </t>
  </si>
  <si>
    <t xml:space="preserve">EN PODER DEL SECTOR      </t>
  </si>
  <si>
    <t>1998</t>
  </si>
  <si>
    <t>1999</t>
  </si>
  <si>
    <t xml:space="preserve">          JUL </t>
  </si>
  <si>
    <t xml:space="preserve">          AGO </t>
  </si>
  <si>
    <t xml:space="preserve">          SEP </t>
  </si>
  <si>
    <t xml:space="preserve">          OCT </t>
  </si>
  <si>
    <t xml:space="preserve">          NOV </t>
  </si>
  <si>
    <t xml:space="preserve"> </t>
  </si>
  <si>
    <r>
      <t xml:space="preserve">          FEB</t>
    </r>
    <r>
      <rPr>
        <vertAlign val="superscript"/>
        <sz val="11"/>
        <color indexed="8"/>
        <rFont val="Arial"/>
        <family val="2"/>
      </rPr>
      <t/>
    </r>
  </si>
  <si>
    <t>UFV</t>
  </si>
  <si>
    <t xml:space="preserve"> A    P L A Z O     F I J O    (P)</t>
  </si>
  <si>
    <r>
      <t xml:space="preserve">          MAR</t>
    </r>
    <r>
      <rPr>
        <vertAlign val="superscript"/>
        <sz val="11"/>
        <color indexed="8"/>
        <rFont val="Arial"/>
        <family val="2"/>
      </rPr>
      <t/>
    </r>
  </si>
  <si>
    <r>
      <t xml:space="preserve">          ABR</t>
    </r>
    <r>
      <rPr>
        <vertAlign val="superscript"/>
        <sz val="11"/>
        <color indexed="8"/>
        <rFont val="Arial"/>
        <family val="2"/>
      </rPr>
      <t/>
    </r>
  </si>
  <si>
    <t>NOTA</t>
  </si>
  <si>
    <t xml:space="preserve">          DIC</t>
  </si>
  <si>
    <t xml:space="preserve">          MAY</t>
  </si>
  <si>
    <r>
      <t xml:space="preserve">          MAY</t>
    </r>
    <r>
      <rPr>
        <vertAlign val="superscript"/>
        <sz val="11"/>
        <color indexed="8"/>
        <rFont val="Arial"/>
        <family val="2"/>
      </rPr>
      <t/>
    </r>
  </si>
  <si>
    <r>
      <t xml:space="preserve">          JUN</t>
    </r>
    <r>
      <rPr>
        <vertAlign val="superscript"/>
        <sz val="11"/>
        <color indexed="8"/>
        <rFont val="Arial"/>
        <family val="2"/>
      </rPr>
      <t/>
    </r>
  </si>
  <si>
    <r>
      <t xml:space="preserve">          JUL</t>
    </r>
    <r>
      <rPr>
        <vertAlign val="superscript"/>
        <sz val="11"/>
        <color indexed="8"/>
        <rFont val="Arial"/>
        <family val="2"/>
      </rPr>
      <t/>
    </r>
  </si>
  <si>
    <r>
      <t xml:space="preserve">          AGO</t>
    </r>
    <r>
      <rPr>
        <vertAlign val="superscript"/>
        <sz val="11"/>
        <color indexed="8"/>
        <rFont val="Arial"/>
        <family val="2"/>
      </rPr>
      <t/>
    </r>
  </si>
  <si>
    <r>
      <t xml:space="preserve">          SEP</t>
    </r>
    <r>
      <rPr>
        <vertAlign val="superscript"/>
        <sz val="11"/>
        <color indexed="8"/>
        <rFont val="Arial"/>
        <family val="2"/>
      </rPr>
      <t/>
    </r>
  </si>
  <si>
    <r>
      <t xml:space="preserve">          OCT</t>
    </r>
    <r>
      <rPr>
        <vertAlign val="superscript"/>
        <sz val="11"/>
        <color indexed="8"/>
        <rFont val="Arial"/>
        <family val="2"/>
      </rPr>
      <t/>
    </r>
  </si>
  <si>
    <r>
      <t xml:space="preserve">          NOV</t>
    </r>
    <r>
      <rPr>
        <vertAlign val="superscript"/>
        <sz val="11"/>
        <color indexed="8"/>
        <rFont val="Arial"/>
        <family val="2"/>
      </rPr>
      <t/>
    </r>
  </si>
  <si>
    <t xml:space="preserve">          OCT  </t>
  </si>
  <si>
    <t xml:space="preserve">          FEB  </t>
  </si>
  <si>
    <r>
      <t xml:space="preserve">          FEB</t>
    </r>
    <r>
      <rPr>
        <vertAlign val="superscript"/>
        <sz val="12"/>
        <color indexed="8"/>
        <rFont val="Arial"/>
        <family val="2"/>
      </rPr>
      <t/>
    </r>
  </si>
  <si>
    <r>
      <t xml:space="preserve">          MAR</t>
    </r>
    <r>
      <rPr>
        <vertAlign val="superscript"/>
        <sz val="12"/>
        <color indexed="8"/>
        <rFont val="Arial"/>
        <family val="2"/>
      </rPr>
      <t/>
    </r>
  </si>
  <si>
    <r>
      <t xml:space="preserve">          ABR</t>
    </r>
    <r>
      <rPr>
        <vertAlign val="superscript"/>
        <sz val="12"/>
        <color indexed="8"/>
        <rFont val="Arial"/>
        <family val="2"/>
      </rPr>
      <t/>
    </r>
  </si>
  <si>
    <r>
      <t xml:space="preserve">          MAY</t>
    </r>
    <r>
      <rPr>
        <vertAlign val="superscript"/>
        <sz val="12"/>
        <color indexed="8"/>
        <rFont val="Arial"/>
        <family val="2"/>
      </rPr>
      <t/>
    </r>
  </si>
  <si>
    <r>
      <t xml:space="preserve">          JUN</t>
    </r>
    <r>
      <rPr>
        <vertAlign val="superscript"/>
        <sz val="12"/>
        <color indexed="8"/>
        <rFont val="Arial"/>
        <family val="2"/>
      </rPr>
      <t/>
    </r>
  </si>
  <si>
    <r>
      <t xml:space="preserve">          JUL</t>
    </r>
    <r>
      <rPr>
        <vertAlign val="superscript"/>
        <sz val="12"/>
        <color indexed="8"/>
        <rFont val="Arial"/>
        <family val="2"/>
      </rPr>
      <t/>
    </r>
  </si>
  <si>
    <r>
      <t xml:space="preserve">          AGO</t>
    </r>
    <r>
      <rPr>
        <vertAlign val="superscript"/>
        <sz val="12"/>
        <color indexed="8"/>
        <rFont val="Arial"/>
        <family val="2"/>
      </rPr>
      <t/>
    </r>
  </si>
  <si>
    <r>
      <t xml:space="preserve">          SEP</t>
    </r>
    <r>
      <rPr>
        <vertAlign val="superscript"/>
        <sz val="12"/>
        <color indexed="8"/>
        <rFont val="Arial"/>
        <family val="2"/>
      </rPr>
      <t/>
    </r>
  </si>
  <si>
    <r>
      <t xml:space="preserve">          OCT</t>
    </r>
    <r>
      <rPr>
        <vertAlign val="superscript"/>
        <sz val="12"/>
        <color indexed="8"/>
        <rFont val="Arial"/>
        <family val="2"/>
      </rPr>
      <t/>
    </r>
  </si>
  <si>
    <r>
      <t xml:space="preserve">          NOV</t>
    </r>
    <r>
      <rPr>
        <vertAlign val="superscript"/>
        <sz val="12"/>
        <color indexed="8"/>
        <rFont val="Arial"/>
        <family val="2"/>
      </rPr>
      <t/>
    </r>
  </si>
  <si>
    <t>C = (1 - 2)</t>
  </si>
  <si>
    <t>TOTAL DEPÓSITOS</t>
  </si>
  <si>
    <t>2011</t>
  </si>
  <si>
    <t>2012</t>
  </si>
  <si>
    <t>2013</t>
  </si>
  <si>
    <r>
      <t xml:space="preserve"> OTRAS   OBLIGACIONES     (O) </t>
    </r>
    <r>
      <rPr>
        <b/>
        <vertAlign val="superscript"/>
        <sz val="12"/>
        <rFont val="Arial"/>
        <family val="2"/>
      </rPr>
      <t xml:space="preserve"> (1)</t>
    </r>
  </si>
  <si>
    <r>
      <t xml:space="preserve"> PRIVADO NO FINANCIERO</t>
    </r>
    <r>
      <rPr>
        <b/>
        <vertAlign val="superscript"/>
        <sz val="12"/>
        <rFont val="Arial"/>
        <family val="2"/>
      </rPr>
      <t>(2)</t>
    </r>
    <r>
      <rPr>
        <b/>
        <sz val="12"/>
        <rFont val="Arial"/>
        <family val="2"/>
      </rPr>
      <t xml:space="preserve">      (TP)</t>
    </r>
  </si>
  <si>
    <r>
      <t xml:space="preserve">                               </t>
    </r>
    <r>
      <rPr>
        <b/>
        <sz val="9"/>
        <rFont val="Arial"/>
        <family val="2"/>
      </rPr>
      <t>M'4 = C + D + A + P + O + TP</t>
    </r>
  </si>
  <si>
    <r>
      <t xml:space="preserve">          ENE </t>
    </r>
    <r>
      <rPr>
        <vertAlign val="superscript"/>
        <sz val="12"/>
        <color indexed="8"/>
        <rFont val="Arial"/>
        <family val="2"/>
      </rPr>
      <t xml:space="preserve"> </t>
    </r>
  </si>
  <si>
    <r>
      <t xml:space="preserve">          FEB </t>
    </r>
    <r>
      <rPr>
        <vertAlign val="superscript"/>
        <sz val="12"/>
        <color indexed="8"/>
        <rFont val="Arial"/>
        <family val="2"/>
      </rPr>
      <t xml:space="preserve"> </t>
    </r>
  </si>
  <si>
    <r>
      <t xml:space="preserve">          OCT </t>
    </r>
    <r>
      <rPr>
        <vertAlign val="superscript"/>
        <sz val="12"/>
        <color indexed="8"/>
        <rFont val="Arial"/>
        <family val="2"/>
      </rPr>
      <t xml:space="preserve"> </t>
    </r>
  </si>
  <si>
    <t>2014</t>
  </si>
  <si>
    <t xml:space="preserve">  DESTINO  DEL  MEDIO  CIRCULANTE  Y  DE  LA  LIQUIDEZ  TOTAL</t>
  </si>
  <si>
    <t>:BCB - Asesoría de Política Económica - Sector Monetario y Fiscal</t>
  </si>
  <si>
    <t>:Balances Contables de los Bancos - Balances de otras Entidades Financieras no Bancarias</t>
  </si>
  <si>
    <t xml:space="preserve">   (1)  Incluye Certificados de Devolución de Depósitos (CDD)</t>
  </si>
  <si>
    <t xml:space="preserve">   (2)  Incluye Agencias de Bolsas y otros</t>
  </si>
  <si>
    <t>:Banco Central  de Bolivia - Subgerencia de Contabilidad</t>
  </si>
  <si>
    <t>2015</t>
  </si>
  <si>
    <t>AHORRO</t>
  </si>
  <si>
    <t>FINANCIERO</t>
  </si>
  <si>
    <t>DIRECTO</t>
  </si>
  <si>
    <t>CD</t>
  </si>
  <si>
    <t>D</t>
  </si>
  <si>
    <t>TP</t>
  </si>
  <si>
    <t>D + TP + 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</si>
</sst>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.000000_);\(#,##0.000000\)"/>
    <numFmt numFmtId="166" formatCode="_(* #,##0.000000_);_(* \(#,##0.000000\);_(* &quot;-&quot;??_);_(@_)"/>
    <numFmt numFmtId="167" formatCode="_(* #,##0.0000000_);_(* \(#,##0.0000000\);_(* &quot;-&quot;??_);_(@_)"/>
  </numFmts>
  <fonts count="30" x14ac:knownFonts="1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24"/>
      <name val="Arial"/>
      <family val="2"/>
    </font>
    <font>
      <sz val="11"/>
      <name val="Arial"/>
      <family val="2"/>
    </font>
    <font>
      <b/>
      <sz val="13"/>
      <color indexed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vertAlign val="superscript"/>
      <sz val="11"/>
      <color indexed="8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sz val="24"/>
      <name val="Times New Roman"/>
      <family val="1"/>
    </font>
    <font>
      <sz val="11.5"/>
      <name val="Arial"/>
      <family val="2"/>
    </font>
    <font>
      <sz val="17"/>
      <name val="Times New Roman"/>
      <family val="1"/>
    </font>
    <font>
      <sz val="12"/>
      <color indexed="8"/>
      <name val="Arial"/>
      <family val="2"/>
    </font>
    <font>
      <vertAlign val="superscript"/>
      <sz val="12"/>
      <color indexed="8"/>
      <name val="Arial"/>
      <family val="2"/>
    </font>
    <font>
      <b/>
      <sz val="12"/>
      <name val="Arial"/>
      <family val="2"/>
    </font>
    <font>
      <b/>
      <sz val="17"/>
      <color indexed="8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sz val="16"/>
      <name val="Arial"/>
      <family val="2"/>
    </font>
    <font>
      <b/>
      <vertAlign val="superscript"/>
      <sz val="12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sz val="23"/>
      <color indexed="8"/>
      <name val="Arial Rounded MT Bold"/>
      <family val="2"/>
    </font>
    <font>
      <sz val="9"/>
      <color indexed="8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2">
    <xf numFmtId="0" fontId="0" fillId="0" borderId="0" xfId="0"/>
    <xf numFmtId="0" fontId="20" fillId="2" borderId="0" xfId="0" applyFont="1" applyFill="1" applyAlignment="1" applyProtection="1">
      <alignment vertical="center"/>
    </xf>
    <xf numFmtId="0" fontId="21" fillId="2" borderId="0" xfId="0" applyFont="1" applyFill="1" applyAlignment="1">
      <alignment vertical="center"/>
    </xf>
    <xf numFmtId="0" fontId="22" fillId="2" borderId="0" xfId="0" applyFont="1" applyFill="1" applyAlignment="1">
      <alignment horizontal="centerContinuous" vertical="center"/>
    </xf>
    <xf numFmtId="0" fontId="21" fillId="2" borderId="0" xfId="0" applyFont="1" applyFill="1"/>
    <xf numFmtId="0" fontId="12" fillId="2" borderId="0" xfId="0" applyFont="1" applyFill="1" applyAlignment="1">
      <alignment vertical="center"/>
    </xf>
    <xf numFmtId="0" fontId="13" fillId="2" borderId="0" xfId="0" applyFont="1" applyFill="1"/>
    <xf numFmtId="0" fontId="14" fillId="2" borderId="0" xfId="0" applyFont="1" applyFill="1"/>
    <xf numFmtId="0" fontId="23" fillId="2" borderId="0" xfId="0" applyFont="1" applyFill="1" applyAlignment="1">
      <alignment horizontal="centerContinuous" vertical="center"/>
    </xf>
    <xf numFmtId="0" fontId="23" fillId="2" borderId="0" xfId="0" applyFont="1" applyFill="1"/>
    <xf numFmtId="0" fontId="16" fillId="2" borderId="0" xfId="0" applyFont="1" applyFill="1" applyAlignment="1">
      <alignment vertical="center"/>
    </xf>
    <xf numFmtId="0" fontId="16" fillId="2" borderId="0" xfId="0" applyFont="1" applyFill="1"/>
    <xf numFmtId="0" fontId="26" fillId="2" borderId="0" xfId="0" applyFont="1" applyFill="1" applyAlignment="1">
      <alignment horizontal="right" vertical="center"/>
    </xf>
    <xf numFmtId="0" fontId="19" fillId="2" borderId="0" xfId="0" applyFont="1" applyFill="1" applyBorder="1" applyAlignment="1">
      <alignment horizontal="center"/>
    </xf>
    <xf numFmtId="0" fontId="9" fillId="2" borderId="0" xfId="0" applyFont="1" applyFill="1"/>
    <xf numFmtId="0" fontId="19" fillId="2" borderId="0" xfId="0" applyFont="1" applyFill="1" applyBorder="1" applyAlignment="1">
      <alignment horizontal="centerContinuous"/>
    </xf>
    <xf numFmtId="0" fontId="3" fillId="2" borderId="0" xfId="0" applyFont="1" applyFill="1" applyBorder="1" applyAlignment="1">
      <alignment horizontal="center"/>
    </xf>
    <xf numFmtId="0" fontId="0" fillId="2" borderId="0" xfId="0" applyFill="1"/>
    <xf numFmtId="164" fontId="3" fillId="2" borderId="0" xfId="1" applyNumberFormat="1" applyFont="1" applyFill="1" applyBorder="1"/>
    <xf numFmtId="0" fontId="3" fillId="2" borderId="0" xfId="0" applyFont="1" applyFill="1" applyBorder="1"/>
    <xf numFmtId="3" fontId="3" fillId="2" borderId="0" xfId="0" applyNumberFormat="1" applyFont="1" applyFill="1" applyBorder="1"/>
    <xf numFmtId="3" fontId="3" fillId="2" borderId="0" xfId="1" applyNumberFormat="1" applyFont="1" applyFill="1" applyBorder="1"/>
    <xf numFmtId="0" fontId="2" fillId="2" borderId="0" xfId="0" applyFont="1" applyFill="1" applyAlignment="1">
      <alignment horizontal="centerContinuous" vertical="center"/>
    </xf>
    <xf numFmtId="0" fontId="3" fillId="2" borderId="0" xfId="0" applyFont="1" applyFill="1" applyAlignment="1">
      <alignment vertical="center"/>
    </xf>
    <xf numFmtId="0" fontId="5" fillId="2" borderId="0" xfId="0" applyFont="1" applyFill="1" applyAlignment="1">
      <alignment horizontal="centerContinuous" vertical="center"/>
    </xf>
    <xf numFmtId="0" fontId="0" fillId="2" borderId="0" xfId="0" applyFill="1" applyAlignment="1">
      <alignment horizontal="centerContinuous"/>
    </xf>
    <xf numFmtId="164" fontId="6" fillId="2" borderId="0" xfId="1" applyNumberFormat="1" applyFont="1" applyFill="1" applyBorder="1"/>
    <xf numFmtId="0" fontId="5" fillId="2" borderId="0" xfId="0" applyFont="1" applyFill="1" applyBorder="1" applyAlignment="1">
      <alignment horizontal="centerContinuous" vertical="center"/>
    </xf>
    <xf numFmtId="41" fontId="3" fillId="2" borderId="0" xfId="2" applyFont="1" applyFill="1" applyBorder="1"/>
    <xf numFmtId="0" fontId="4" fillId="2" borderId="0" xfId="0" applyFont="1" applyFill="1" applyBorder="1" applyAlignment="1">
      <alignment horizontal="centerContinuous" vertical="center"/>
    </xf>
    <xf numFmtId="0" fontId="4" fillId="2" borderId="0" xfId="0" applyFont="1" applyFill="1" applyAlignment="1">
      <alignment horizontal="centerContinuous" vertical="center"/>
    </xf>
    <xf numFmtId="0" fontId="7" fillId="2" borderId="0" xfId="0" applyFont="1" applyFill="1" applyAlignment="1">
      <alignment horizontal="centerContinuous" vertical="center"/>
    </xf>
    <xf numFmtId="0" fontId="4" fillId="2" borderId="0" xfId="0" applyFont="1" applyFill="1"/>
    <xf numFmtId="41" fontId="15" fillId="2" borderId="0" xfId="2" applyFont="1" applyFill="1" applyBorder="1"/>
    <xf numFmtId="164" fontId="15" fillId="2" borderId="0" xfId="1" applyNumberFormat="1" applyFont="1" applyFill="1" applyBorder="1"/>
    <xf numFmtId="164" fontId="0" fillId="2" borderId="0" xfId="1" applyNumberFormat="1" applyFont="1" applyFill="1" applyBorder="1"/>
    <xf numFmtId="0" fontId="0" fillId="2" borderId="0" xfId="0" applyFill="1" applyBorder="1"/>
    <xf numFmtId="164" fontId="0" fillId="2" borderId="0" xfId="1" applyNumberFormat="1" applyFont="1" applyFill="1"/>
    <xf numFmtId="0" fontId="9" fillId="2" borderId="0" xfId="0" applyFont="1" applyFill="1" applyAlignment="1">
      <alignment vertical="center"/>
    </xf>
    <xf numFmtId="164" fontId="26" fillId="2" borderId="0" xfId="1" applyNumberFormat="1" applyFont="1" applyFill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10" fillId="2" borderId="0" xfId="0" applyFont="1" applyFill="1" applyBorder="1" applyAlignment="1">
      <alignment horizontal="centerContinuous"/>
    </xf>
    <xf numFmtId="0" fontId="10" fillId="2" borderId="0" xfId="0" applyFont="1" applyFill="1" applyBorder="1" applyAlignment="1">
      <alignment horizontal="center"/>
    </xf>
    <xf numFmtId="0" fontId="10" fillId="2" borderId="0" xfId="0" applyFont="1" applyFill="1" applyBorder="1" applyAlignment="1"/>
    <xf numFmtId="0" fontId="6" fillId="2" borderId="0" xfId="0" applyFont="1" applyFill="1" applyBorder="1" applyAlignment="1">
      <alignment horizontal="center"/>
    </xf>
    <xf numFmtId="0" fontId="8" fillId="2" borderId="0" xfId="0" applyFont="1" applyFill="1"/>
    <xf numFmtId="164" fontId="8" fillId="2" borderId="0" xfId="1" applyNumberFormat="1" applyFont="1" applyFill="1"/>
    <xf numFmtId="164" fontId="6" fillId="2" borderId="0" xfId="1" applyNumberFormat="1" applyFont="1" applyFill="1"/>
    <xf numFmtId="0" fontId="6" fillId="2" borderId="0" xfId="0" applyFont="1" applyFill="1" applyBorder="1"/>
    <xf numFmtId="0" fontId="6" fillId="2" borderId="0" xfId="0" applyFont="1" applyFill="1"/>
    <xf numFmtId="164" fontId="3" fillId="2" borderId="0" xfId="1" applyNumberFormat="1" applyFont="1" applyFill="1"/>
    <xf numFmtId="0" fontId="3" fillId="2" borderId="0" xfId="0" applyFont="1" applyFill="1"/>
    <xf numFmtId="0" fontId="8" fillId="2" borderId="0" xfId="0" applyFont="1" applyFill="1" applyBorder="1"/>
    <xf numFmtId="164" fontId="8" fillId="2" borderId="0" xfId="1" applyNumberFormat="1" applyFont="1" applyFill="1" applyBorder="1"/>
    <xf numFmtId="0" fontId="3" fillId="2" borderId="1" xfId="0" applyFont="1" applyFill="1" applyBorder="1"/>
    <xf numFmtId="0" fontId="19" fillId="2" borderId="4" xfId="0" applyFont="1" applyFill="1" applyBorder="1" applyAlignment="1">
      <alignment horizontal="center"/>
    </xf>
    <xf numFmtId="0" fontId="19" fillId="2" borderId="5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Continuous"/>
    </xf>
    <xf numFmtId="0" fontId="0" fillId="2" borderId="8" xfId="0" applyFill="1" applyBorder="1"/>
    <xf numFmtId="164" fontId="0" fillId="2" borderId="8" xfId="1" applyNumberFormat="1" applyFont="1" applyFill="1" applyBorder="1"/>
    <xf numFmtId="0" fontId="3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/>
    </xf>
    <xf numFmtId="0" fontId="19" fillId="2" borderId="11" xfId="0" applyFont="1" applyFill="1" applyBorder="1" applyAlignment="1">
      <alignment horizontal="center"/>
    </xf>
    <xf numFmtId="0" fontId="19" fillId="2" borderId="3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Continuous"/>
    </xf>
    <xf numFmtId="0" fontId="19" fillId="2" borderId="13" xfId="0" applyFont="1" applyFill="1" applyBorder="1" applyAlignment="1">
      <alignment horizontal="centerContinuous"/>
    </xf>
    <xf numFmtId="0" fontId="19" fillId="2" borderId="9" xfId="0" applyFont="1" applyFill="1" applyBorder="1" applyAlignment="1">
      <alignment horizontal="center"/>
    </xf>
    <xf numFmtId="0" fontId="19" fillId="2" borderId="14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1" xfId="1" applyNumberFormat="1" applyFont="1" applyFill="1" applyBorder="1"/>
    <xf numFmtId="164" fontId="3" fillId="2" borderId="15" xfId="1" applyNumberFormat="1" applyFont="1" applyFill="1" applyBorder="1"/>
    <xf numFmtId="0" fontId="3" fillId="2" borderId="15" xfId="0" applyFont="1" applyFill="1" applyBorder="1"/>
    <xf numFmtId="3" fontId="3" fillId="2" borderId="1" xfId="1" applyNumberFormat="1" applyFont="1" applyFill="1" applyBorder="1"/>
    <xf numFmtId="164" fontId="15" fillId="2" borderId="1" xfId="1" applyNumberFormat="1" applyFont="1" applyFill="1" applyBorder="1"/>
    <xf numFmtId="164" fontId="15" fillId="2" borderId="15" xfId="1" applyNumberFormat="1" applyFont="1" applyFill="1" applyBorder="1"/>
    <xf numFmtId="164" fontId="0" fillId="2" borderId="7" xfId="1" applyNumberFormat="1" applyFont="1" applyFill="1" applyBorder="1"/>
    <xf numFmtId="164" fontId="0" fillId="2" borderId="17" xfId="1" applyNumberFormat="1" applyFont="1" applyFill="1" applyBorder="1"/>
    <xf numFmtId="0" fontId="19" fillId="2" borderId="6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3" fillId="2" borderId="6" xfId="1" applyNumberFormat="1" applyFont="1" applyFill="1" applyBorder="1"/>
    <xf numFmtId="0" fontId="3" fillId="2" borderId="6" xfId="0" applyFont="1" applyFill="1" applyBorder="1"/>
    <xf numFmtId="164" fontId="15" fillId="2" borderId="6" xfId="1" applyNumberFormat="1" applyFont="1" applyFill="1" applyBorder="1"/>
    <xf numFmtId="164" fontId="0" fillId="2" borderId="18" xfId="1" applyNumberFormat="1" applyFont="1" applyFill="1" applyBorder="1"/>
    <xf numFmtId="0" fontId="19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164" fontId="3" fillId="2" borderId="13" xfId="1" applyNumberFormat="1" applyFont="1" applyFill="1" applyBorder="1"/>
    <xf numFmtId="0" fontId="3" fillId="2" borderId="13" xfId="0" applyFont="1" applyFill="1" applyBorder="1"/>
    <xf numFmtId="164" fontId="15" fillId="2" borderId="13" xfId="1" applyNumberFormat="1" applyFont="1" applyFill="1" applyBorder="1"/>
    <xf numFmtId="164" fontId="0" fillId="2" borderId="19" xfId="1" applyNumberFormat="1" applyFont="1" applyFill="1" applyBorder="1"/>
    <xf numFmtId="0" fontId="19" fillId="2" borderId="4" xfId="0" applyFont="1" applyFill="1" applyBorder="1" applyAlignment="1">
      <alignment horizontal="centerContinuous"/>
    </xf>
    <xf numFmtId="164" fontId="3" fillId="2" borderId="8" xfId="1" applyNumberFormat="1" applyFont="1" applyFill="1" applyBorder="1"/>
    <xf numFmtId="164" fontId="3" fillId="2" borderId="18" xfId="1" applyNumberFormat="1" applyFont="1" applyFill="1" applyBorder="1"/>
    <xf numFmtId="49" fontId="24" fillId="2" borderId="10" xfId="0" applyNumberFormat="1" applyFont="1" applyFill="1" applyBorder="1" applyAlignment="1">
      <alignment horizontal="center"/>
    </xf>
    <xf numFmtId="0" fontId="3" fillId="2" borderId="22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horizontal="left"/>
    </xf>
    <xf numFmtId="49" fontId="17" fillId="2" borderId="15" xfId="0" applyNumberFormat="1" applyFont="1" applyFill="1" applyBorder="1" applyAlignment="1" applyProtection="1">
      <alignment horizontal="left" vertical="center"/>
    </xf>
    <xf numFmtId="0" fontId="17" fillId="2" borderId="15" xfId="0" applyFont="1" applyFill="1" applyBorder="1" applyAlignment="1" applyProtection="1">
      <alignment vertical="center"/>
    </xf>
    <xf numFmtId="1" fontId="17" fillId="2" borderId="15" xfId="0" applyNumberFormat="1" applyFont="1" applyFill="1" applyBorder="1" applyAlignment="1" applyProtection="1">
      <alignment horizontal="left" vertical="center" wrapText="1"/>
    </xf>
    <xf numFmtId="0" fontId="17" fillId="2" borderId="15" xfId="0" applyFont="1" applyFill="1" applyBorder="1" applyAlignment="1" applyProtection="1">
      <alignment horizontal="left" vertical="center"/>
    </xf>
    <xf numFmtId="0" fontId="17" fillId="2" borderId="15" xfId="0" quotePrefix="1" applyFont="1" applyFill="1" applyBorder="1" applyAlignment="1" applyProtection="1">
      <alignment vertical="center"/>
    </xf>
    <xf numFmtId="0" fontId="1" fillId="2" borderId="17" xfId="0" applyFont="1" applyFill="1" applyBorder="1"/>
    <xf numFmtId="0" fontId="17" fillId="2" borderId="17" xfId="0" applyFont="1" applyFill="1" applyBorder="1" applyAlignment="1" applyProtection="1">
      <alignment vertical="center"/>
    </xf>
    <xf numFmtId="0" fontId="3" fillId="2" borderId="22" xfId="0" applyFont="1" applyFill="1" applyBorder="1"/>
    <xf numFmtId="0" fontId="3" fillId="2" borderId="16" xfId="0" applyFont="1" applyFill="1" applyBorder="1"/>
    <xf numFmtId="164" fontId="3" fillId="2" borderId="7" xfId="1" applyNumberFormat="1" applyFont="1" applyFill="1" applyBorder="1"/>
    <xf numFmtId="164" fontId="3" fillId="2" borderId="19" xfId="1" applyNumberFormat="1" applyFont="1" applyFill="1" applyBorder="1"/>
    <xf numFmtId="164" fontId="15" fillId="2" borderId="0" xfId="1" applyNumberFormat="1" applyFont="1" applyFill="1" applyBorder="1" applyAlignment="1">
      <alignment horizontal="center"/>
    </xf>
    <xf numFmtId="3" fontId="28" fillId="0" borderId="0" xfId="0" applyNumberFormat="1" applyFont="1" applyFill="1" applyBorder="1"/>
    <xf numFmtId="165" fontId="28" fillId="0" borderId="0" xfId="0" applyNumberFormat="1" applyFont="1" applyFill="1" applyBorder="1"/>
    <xf numFmtId="164" fontId="0" fillId="2" borderId="8" xfId="1" applyNumberFormat="1" applyFont="1" applyFill="1" applyBorder="1" applyAlignment="1">
      <alignment horizontal="center" vertical="justify" wrapText="1"/>
    </xf>
    <xf numFmtId="164" fontId="15" fillId="2" borderId="0" xfId="1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/>
    </xf>
    <xf numFmtId="0" fontId="19" fillId="2" borderId="24" xfId="0" applyFont="1" applyFill="1" applyBorder="1" applyAlignment="1">
      <alignment horizontal="center"/>
    </xf>
    <xf numFmtId="164" fontId="10" fillId="2" borderId="24" xfId="0" applyNumberFormat="1" applyFont="1" applyFill="1" applyBorder="1" applyAlignment="1">
      <alignment horizontal="centerContinuous"/>
    </xf>
    <xf numFmtId="0" fontId="10" fillId="2" borderId="24" xfId="0" applyFont="1" applyFill="1" applyBorder="1" applyAlignment="1">
      <alignment horizontal="center"/>
    </xf>
    <xf numFmtId="0" fontId="6" fillId="2" borderId="25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164" fontId="6" fillId="2" borderId="24" xfId="1" applyNumberFormat="1" applyFont="1" applyFill="1" applyBorder="1"/>
    <xf numFmtId="0" fontId="0" fillId="2" borderId="24" xfId="0" applyFill="1" applyBorder="1"/>
    <xf numFmtId="164" fontId="6" fillId="2" borderId="26" xfId="1" applyNumberFormat="1" applyFont="1" applyFill="1" applyBorder="1"/>
    <xf numFmtId="166" fontId="6" fillId="2" borderId="0" xfId="1" applyNumberFormat="1" applyFont="1" applyFill="1" applyBorder="1"/>
    <xf numFmtId="167" fontId="6" fillId="2" borderId="0" xfId="1" applyNumberFormat="1" applyFont="1" applyFill="1" applyBorder="1"/>
    <xf numFmtId="0" fontId="10" fillId="2" borderId="1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164" fontId="6" fillId="2" borderId="1" xfId="1" applyNumberFormat="1" applyFont="1" applyFill="1" applyBorder="1"/>
    <xf numFmtId="0" fontId="0" fillId="2" borderId="1" xfId="0" applyFill="1" applyBorder="1"/>
    <xf numFmtId="164" fontId="6" fillId="2" borderId="7" xfId="1" applyNumberFormat="1" applyFont="1" applyFill="1" applyBorder="1"/>
    <xf numFmtId="0" fontId="19" fillId="2" borderId="3" xfId="0" applyFont="1" applyFill="1" applyBorder="1" applyAlignment="1">
      <alignment horizontal="centerContinuous"/>
    </xf>
    <xf numFmtId="0" fontId="29" fillId="2" borderId="0" xfId="0" applyFont="1" applyFill="1" applyBorder="1" applyAlignment="1">
      <alignment horizontal="center"/>
    </xf>
    <xf numFmtId="164" fontId="19" fillId="2" borderId="24" xfId="0" applyNumberFormat="1" applyFont="1" applyFill="1" applyBorder="1" applyAlignment="1">
      <alignment horizontal="center"/>
    </xf>
    <xf numFmtId="164" fontId="15" fillId="2" borderId="24" xfId="1" applyNumberFormat="1" applyFont="1" applyFill="1" applyBorder="1"/>
    <xf numFmtId="0" fontId="27" fillId="2" borderId="0" xfId="0" applyFont="1" applyFill="1" applyAlignment="1" applyProtection="1">
      <alignment horizontal="center" vertical="center"/>
    </xf>
    <xf numFmtId="0" fontId="19" fillId="2" borderId="9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/>
    </xf>
    <xf numFmtId="0" fontId="19" fillId="2" borderId="14" xfId="0" applyFont="1" applyFill="1" applyBorder="1" applyAlignment="1">
      <alignment horizontal="center"/>
    </xf>
    <xf numFmtId="0" fontId="20" fillId="2" borderId="0" xfId="0" applyFont="1" applyFill="1" applyAlignment="1">
      <alignment horizontal="right" vertical="center"/>
    </xf>
    <xf numFmtId="0" fontId="19" fillId="2" borderId="3" xfId="0" applyFont="1" applyFill="1" applyBorder="1" applyAlignment="1">
      <alignment horizontal="center"/>
    </xf>
    <xf numFmtId="0" fontId="19" fillId="2" borderId="4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19" fillId="2" borderId="23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19" fillId="2" borderId="24" xfId="0" applyFont="1" applyFill="1" applyBorder="1" applyAlignment="1">
      <alignment horizontal="center"/>
    </xf>
    <xf numFmtId="0" fontId="19" fillId="2" borderId="2" xfId="0" applyFont="1" applyFill="1" applyBorder="1" applyAlignment="1">
      <alignment horizontal="center"/>
    </xf>
    <xf numFmtId="0" fontId="19" fillId="2" borderId="25" xfId="0" applyFont="1" applyFill="1" applyBorder="1" applyAlignment="1">
      <alignment horizontal="center"/>
    </xf>
    <xf numFmtId="0" fontId="19" fillId="2" borderId="21" xfId="0" applyFont="1" applyFill="1" applyBorder="1" applyAlignment="1">
      <alignment horizontal="center"/>
    </xf>
  </cellXfs>
  <cellStyles count="3">
    <cellStyle name="Millares" xfId="1" builtinId="3"/>
    <cellStyle name="Millares [0]" xfId="2" builtinId="6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272</xdr:row>
      <xdr:rowOff>152400</xdr:rowOff>
    </xdr:from>
    <xdr:to>
      <xdr:col>0</xdr:col>
      <xdr:colOff>457200</xdr:colOff>
      <xdr:row>272</xdr:row>
      <xdr:rowOff>152400</xdr:rowOff>
    </xdr:to>
    <xdr:sp macro="" textlink="">
      <xdr:nvSpPr>
        <xdr:cNvPr id="1026" name="Line 6"/>
        <xdr:cNvSpPr>
          <a:spLocks noChangeShapeType="1"/>
        </xdr:cNvSpPr>
      </xdr:nvSpPr>
      <xdr:spPr bwMode="auto">
        <a:xfrm flipH="1">
          <a:off x="76200" y="12582525"/>
          <a:ext cx="3810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18</xdr:col>
      <xdr:colOff>122464</xdr:colOff>
      <xdr:row>4</xdr:row>
      <xdr:rowOff>122464</xdr:rowOff>
    </xdr:from>
    <xdr:to>
      <xdr:col>18</xdr:col>
      <xdr:colOff>503464</xdr:colOff>
      <xdr:row>4</xdr:row>
      <xdr:rowOff>122464</xdr:rowOff>
    </xdr:to>
    <xdr:cxnSp macro="">
      <xdr:nvCxnSpPr>
        <xdr:cNvPr id="3" name="2 Conector recto de flecha"/>
        <xdr:cNvCxnSpPr/>
      </xdr:nvCxnSpPr>
      <xdr:spPr bwMode="auto">
        <a:xfrm>
          <a:off x="17253857" y="1632857"/>
          <a:ext cx="381000" cy="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1"/>
  <sheetViews>
    <sheetView showGridLines="0" showZeros="0" tabSelected="1" zoomScale="70" zoomScaleNormal="70" workbookViewId="0"/>
  </sheetViews>
  <sheetFormatPr baseColWidth="10" defaultColWidth="11.42578125" defaultRowHeight="12.75" outlineLevelRow="2" x14ac:dyDescent="0.2"/>
  <cols>
    <col min="1" max="1" width="14.85546875" style="17" customWidth="1"/>
    <col min="2" max="2" width="14.42578125" style="17" customWidth="1"/>
    <col min="3" max="4" width="13.5703125" style="17" customWidth="1"/>
    <col min="5" max="5" width="14.5703125" style="17" customWidth="1"/>
    <col min="6" max="6" width="12.7109375" style="17" customWidth="1"/>
    <col min="7" max="7" width="13.5703125" style="17" customWidth="1"/>
    <col min="8" max="8" width="14.42578125" style="17" customWidth="1"/>
    <col min="9" max="9" width="14.140625" style="17" customWidth="1"/>
    <col min="10" max="10" width="14.42578125" style="17" customWidth="1"/>
    <col min="11" max="11" width="14.85546875" style="17" customWidth="1"/>
    <col min="12" max="12" width="15.28515625" style="17" customWidth="1"/>
    <col min="13" max="13" width="13.42578125" style="17" customWidth="1"/>
    <col min="14" max="14" width="14.28515625" style="17" customWidth="1"/>
    <col min="15" max="15" width="15.140625" style="17" customWidth="1"/>
    <col min="16" max="16" width="13.7109375" style="17" customWidth="1"/>
    <col min="17" max="17" width="15" style="17" customWidth="1"/>
    <col min="18" max="18" width="14" style="17" customWidth="1"/>
    <col min="19" max="19" width="15" style="17" customWidth="1"/>
    <col min="20" max="20" width="11.42578125" style="17"/>
    <col min="21" max="21" width="11.7109375" style="17" bestFit="1" customWidth="1"/>
    <col min="22" max="22" width="16.42578125" style="17" bestFit="1" customWidth="1"/>
    <col min="23" max="16384" width="11.42578125" style="17"/>
  </cols>
  <sheetData>
    <row r="1" spans="1:19" s="4" customFormat="1" ht="21.75" x14ac:dyDescent="0.3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s="6" customFormat="1" ht="3" customHeight="1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19" s="7" customFormat="1" ht="64.5" customHeight="1" x14ac:dyDescent="0.45">
      <c r="A3" s="145" t="s">
        <v>98</v>
      </c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s="9" customFormat="1" ht="21.7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O4" s="149" t="s">
        <v>41</v>
      </c>
      <c r="P4" s="149"/>
      <c r="Q4" s="149"/>
      <c r="R4" s="149"/>
      <c r="S4" s="149"/>
    </row>
    <row r="5" spans="1:19" s="11" customFormat="1" ht="22.5" x14ac:dyDescent="0.3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R5" s="12" t="s">
        <v>16</v>
      </c>
    </row>
    <row r="6" spans="1:19" s="14" customFormat="1" ht="15.75" x14ac:dyDescent="0.25">
      <c r="A6" s="104"/>
      <c r="B6" s="58"/>
      <c r="C6" s="58" t="s">
        <v>2</v>
      </c>
      <c r="D6" s="58" t="s">
        <v>0</v>
      </c>
      <c r="E6" s="67"/>
      <c r="F6" s="58"/>
      <c r="G6" s="58"/>
      <c r="H6" s="58"/>
      <c r="I6" s="68"/>
      <c r="J6" s="58"/>
      <c r="K6" s="58"/>
      <c r="L6" s="58"/>
      <c r="M6" s="58"/>
      <c r="N6" s="58"/>
      <c r="O6" s="67"/>
      <c r="P6" s="58"/>
      <c r="Q6" s="58"/>
      <c r="R6" s="58"/>
      <c r="S6" s="59"/>
    </row>
    <row r="7" spans="1:19" s="14" customFormat="1" ht="15.75" x14ac:dyDescent="0.25">
      <c r="A7" s="77" t="s">
        <v>1</v>
      </c>
      <c r="B7" s="13"/>
      <c r="C7" s="13" t="s">
        <v>43</v>
      </c>
      <c r="D7" s="13" t="s">
        <v>3</v>
      </c>
      <c r="E7" s="69" t="s">
        <v>47</v>
      </c>
      <c r="F7" s="15"/>
      <c r="G7" s="15"/>
      <c r="H7" s="15"/>
      <c r="I7" s="70"/>
      <c r="J7" s="15" t="s">
        <v>48</v>
      </c>
      <c r="K7" s="15"/>
      <c r="L7" s="15"/>
      <c r="M7" s="15"/>
      <c r="N7" s="15"/>
      <c r="O7" s="69" t="s">
        <v>61</v>
      </c>
      <c r="P7" s="15"/>
      <c r="Q7" s="15"/>
      <c r="R7" s="15"/>
      <c r="S7" s="61"/>
    </row>
    <row r="8" spans="1:19" s="14" customFormat="1" ht="15.75" x14ac:dyDescent="0.25">
      <c r="A8" s="77" t="s">
        <v>4</v>
      </c>
      <c r="B8" s="13" t="s">
        <v>20</v>
      </c>
      <c r="C8" s="13" t="s">
        <v>44</v>
      </c>
      <c r="D8" s="13" t="s">
        <v>45</v>
      </c>
      <c r="E8" s="71"/>
      <c r="F8" s="65"/>
      <c r="G8" s="65"/>
      <c r="H8" s="65"/>
      <c r="I8" s="72"/>
      <c r="J8" s="65"/>
      <c r="K8" s="65"/>
      <c r="L8" s="65"/>
      <c r="M8" s="65"/>
      <c r="N8" s="65"/>
      <c r="O8" s="71"/>
      <c r="P8" s="65"/>
      <c r="Q8" s="65"/>
      <c r="R8" s="65"/>
      <c r="S8" s="66"/>
    </row>
    <row r="9" spans="1:19" s="14" customFormat="1" ht="15.75" x14ac:dyDescent="0.25">
      <c r="A9" s="77" t="s">
        <v>6</v>
      </c>
      <c r="B9" s="13"/>
      <c r="C9" s="13"/>
      <c r="D9" s="13" t="s">
        <v>46</v>
      </c>
      <c r="E9" s="60"/>
      <c r="F9" s="13"/>
      <c r="G9" s="13"/>
      <c r="H9" s="13"/>
      <c r="I9" s="73"/>
      <c r="J9" s="13"/>
      <c r="K9" s="13"/>
      <c r="L9" s="13"/>
      <c r="M9" s="13"/>
      <c r="N9" s="67"/>
      <c r="O9" s="60"/>
      <c r="P9" s="13"/>
      <c r="Q9" s="13"/>
      <c r="R9" s="93"/>
      <c r="S9" s="86"/>
    </row>
    <row r="10" spans="1:19" s="14" customFormat="1" ht="15.75" x14ac:dyDescent="0.25">
      <c r="A10" s="77"/>
      <c r="B10" s="13" t="s">
        <v>7</v>
      </c>
      <c r="C10" s="13" t="s">
        <v>8</v>
      </c>
      <c r="D10" s="13" t="s">
        <v>86</v>
      </c>
      <c r="E10" s="60" t="s">
        <v>21</v>
      </c>
      <c r="F10" s="13" t="s">
        <v>22</v>
      </c>
      <c r="G10" s="13" t="s">
        <v>23</v>
      </c>
      <c r="H10" s="13" t="s">
        <v>60</v>
      </c>
      <c r="I10" s="73" t="s">
        <v>9</v>
      </c>
      <c r="J10" s="13" t="s">
        <v>21</v>
      </c>
      <c r="K10" s="13" t="s">
        <v>22</v>
      </c>
      <c r="L10" s="13" t="s">
        <v>23</v>
      </c>
      <c r="M10" s="13" t="s">
        <v>60</v>
      </c>
      <c r="N10" s="60" t="s">
        <v>9</v>
      </c>
      <c r="O10" s="60" t="s">
        <v>21</v>
      </c>
      <c r="P10" s="13" t="s">
        <v>22</v>
      </c>
      <c r="Q10" s="13" t="s">
        <v>23</v>
      </c>
      <c r="R10" s="93" t="s">
        <v>60</v>
      </c>
      <c r="S10" s="86" t="s">
        <v>9</v>
      </c>
    </row>
    <row r="11" spans="1:19" ht="15" x14ac:dyDescent="0.2">
      <c r="A11" s="105"/>
      <c r="B11" s="64"/>
      <c r="C11" s="64"/>
      <c r="D11" s="64"/>
      <c r="E11" s="74"/>
      <c r="F11" s="64"/>
      <c r="G11" s="64"/>
      <c r="H11" s="64"/>
      <c r="I11" s="75"/>
      <c r="J11" s="64"/>
      <c r="K11" s="64"/>
      <c r="L11" s="64"/>
      <c r="M11" s="64"/>
      <c r="N11" s="74"/>
      <c r="O11" s="74"/>
      <c r="P11" s="64"/>
      <c r="Q11" s="64"/>
      <c r="R11" s="94"/>
      <c r="S11" s="87"/>
    </row>
    <row r="12" spans="1:19" ht="1.5" customHeight="1" x14ac:dyDescent="0.2">
      <c r="A12" s="106"/>
      <c r="B12" s="16"/>
      <c r="C12" s="16"/>
      <c r="D12" s="16"/>
      <c r="E12" s="76"/>
      <c r="F12" s="16"/>
      <c r="G12" s="16"/>
      <c r="H12" s="16"/>
      <c r="I12" s="77"/>
      <c r="J12" s="16"/>
      <c r="K12" s="16"/>
      <c r="L12" s="16"/>
      <c r="M12" s="16"/>
      <c r="N12" s="76"/>
      <c r="O12" s="76"/>
      <c r="P12" s="16"/>
      <c r="Q12" s="16"/>
      <c r="R12" s="95"/>
      <c r="S12" s="88"/>
    </row>
    <row r="13" spans="1:19" ht="15" hidden="1" x14ac:dyDescent="0.2">
      <c r="A13" s="106" t="s">
        <v>10</v>
      </c>
      <c r="B13" s="18">
        <v>668121</v>
      </c>
      <c r="C13" s="18">
        <v>29283</v>
      </c>
      <c r="D13" s="18">
        <v>638838</v>
      </c>
      <c r="E13" s="78">
        <v>191045</v>
      </c>
      <c r="F13" s="18">
        <v>158401</v>
      </c>
      <c r="G13" s="18">
        <v>92</v>
      </c>
      <c r="H13" s="18"/>
      <c r="I13" s="79">
        <v>349538</v>
      </c>
      <c r="J13" s="18">
        <v>116846</v>
      </c>
      <c r="K13" s="18">
        <v>243953</v>
      </c>
      <c r="L13" s="18">
        <v>8633</v>
      </c>
      <c r="M13" s="18"/>
      <c r="N13" s="78">
        <v>369432</v>
      </c>
      <c r="O13" s="78">
        <v>13461</v>
      </c>
      <c r="P13" s="18">
        <v>1771875</v>
      </c>
      <c r="Q13" s="18">
        <v>174678</v>
      </c>
      <c r="R13" s="96"/>
      <c r="S13" s="89">
        <v>1960014</v>
      </c>
    </row>
    <row r="14" spans="1:19" ht="15" hidden="1" x14ac:dyDescent="0.2">
      <c r="A14" s="106" t="s">
        <v>11</v>
      </c>
      <c r="B14" s="18">
        <v>775433</v>
      </c>
      <c r="C14" s="18">
        <v>21720</v>
      </c>
      <c r="D14" s="18">
        <v>753713</v>
      </c>
      <c r="E14" s="78">
        <v>284866</v>
      </c>
      <c r="F14" s="18">
        <v>408204</v>
      </c>
      <c r="G14" s="18">
        <v>0</v>
      </c>
      <c r="H14" s="18"/>
      <c r="I14" s="79">
        <v>693070</v>
      </c>
      <c r="J14" s="18">
        <v>95655</v>
      </c>
      <c r="K14" s="18">
        <v>411304</v>
      </c>
      <c r="L14" s="18">
        <v>2475</v>
      </c>
      <c r="M14" s="18"/>
      <c r="N14" s="78">
        <v>509434</v>
      </c>
      <c r="O14" s="78">
        <v>44909</v>
      </c>
      <c r="P14" s="18">
        <v>2800888</v>
      </c>
      <c r="Q14" s="18">
        <v>339719</v>
      </c>
      <c r="R14" s="96"/>
      <c r="S14" s="89">
        <v>3185516</v>
      </c>
    </row>
    <row r="15" spans="1:19" ht="15" hidden="1" x14ac:dyDescent="0.2">
      <c r="A15" s="106" t="s">
        <v>12</v>
      </c>
      <c r="B15" s="18">
        <v>931197</v>
      </c>
      <c r="C15" s="18">
        <v>44206</v>
      </c>
      <c r="D15" s="18">
        <v>886991</v>
      </c>
      <c r="E15" s="78">
        <v>349381</v>
      </c>
      <c r="F15" s="18">
        <v>679366</v>
      </c>
      <c r="G15" s="18">
        <v>8227</v>
      </c>
      <c r="H15" s="18"/>
      <c r="I15" s="79">
        <v>1036974</v>
      </c>
      <c r="J15" s="18">
        <v>75499</v>
      </c>
      <c r="K15" s="18">
        <v>635567</v>
      </c>
      <c r="L15" s="18">
        <v>10797</v>
      </c>
      <c r="M15" s="18"/>
      <c r="N15" s="78">
        <v>721863</v>
      </c>
      <c r="O15" s="78">
        <v>25249</v>
      </c>
      <c r="P15" s="18">
        <v>4007516</v>
      </c>
      <c r="Q15" s="18">
        <v>359080</v>
      </c>
      <c r="R15" s="96"/>
      <c r="S15" s="89">
        <v>4391845</v>
      </c>
    </row>
    <row r="16" spans="1:19" ht="15" hidden="1" x14ac:dyDescent="0.2">
      <c r="A16" s="106" t="s">
        <v>13</v>
      </c>
      <c r="B16" s="18">
        <v>1050913</v>
      </c>
      <c r="C16" s="18">
        <v>17313</v>
      </c>
      <c r="D16" s="18">
        <v>1033600</v>
      </c>
      <c r="E16" s="78">
        <v>383013</v>
      </c>
      <c r="F16" s="18">
        <v>1045071</v>
      </c>
      <c r="G16" s="18">
        <v>37777</v>
      </c>
      <c r="H16" s="18"/>
      <c r="I16" s="79">
        <v>1465861</v>
      </c>
      <c r="J16" s="18">
        <v>82719</v>
      </c>
      <c r="K16" s="18">
        <v>949064</v>
      </c>
      <c r="L16" s="18">
        <v>12564</v>
      </c>
      <c r="M16" s="18"/>
      <c r="N16" s="78">
        <v>1044347</v>
      </c>
      <c r="O16" s="78">
        <v>24380</v>
      </c>
      <c r="P16" s="18">
        <v>5477901</v>
      </c>
      <c r="Q16" s="18">
        <v>543461</v>
      </c>
      <c r="R16" s="96"/>
      <c r="S16" s="89">
        <v>6045742</v>
      </c>
    </row>
    <row r="17" spans="1:19" ht="15" hidden="1" x14ac:dyDescent="0.2">
      <c r="A17" s="106" t="s">
        <v>14</v>
      </c>
      <c r="B17" s="18">
        <v>1436460</v>
      </c>
      <c r="C17" s="18">
        <v>30470</v>
      </c>
      <c r="D17" s="18">
        <v>1405990</v>
      </c>
      <c r="E17" s="78">
        <v>484224</v>
      </c>
      <c r="F17" s="18">
        <v>1314017</v>
      </c>
      <c r="G17" s="18">
        <v>27744</v>
      </c>
      <c r="H17" s="18"/>
      <c r="I17" s="79">
        <v>1825985</v>
      </c>
      <c r="J17" s="18">
        <v>107045</v>
      </c>
      <c r="K17" s="18">
        <v>1183127</v>
      </c>
      <c r="L17" s="18">
        <v>12196</v>
      </c>
      <c r="M17" s="18"/>
      <c r="N17" s="78">
        <v>1302368</v>
      </c>
      <c r="O17" s="78">
        <v>76452</v>
      </c>
      <c r="P17" s="18">
        <v>5826789</v>
      </c>
      <c r="Q17" s="18">
        <v>474859</v>
      </c>
      <c r="R17" s="96"/>
      <c r="S17" s="89">
        <v>6378100</v>
      </c>
    </row>
    <row r="18" spans="1:19" ht="15" hidden="1" x14ac:dyDescent="0.2">
      <c r="A18" s="106" t="s">
        <v>15</v>
      </c>
      <c r="B18" s="18">
        <v>1734943</v>
      </c>
      <c r="C18" s="18">
        <v>40957</v>
      </c>
      <c r="D18" s="18">
        <v>1693986</v>
      </c>
      <c r="E18" s="78">
        <v>639343</v>
      </c>
      <c r="F18" s="18">
        <v>1572460</v>
      </c>
      <c r="G18" s="18">
        <v>7223</v>
      </c>
      <c r="H18" s="18"/>
      <c r="I18" s="79">
        <v>2219026</v>
      </c>
      <c r="J18" s="18">
        <v>91194</v>
      </c>
      <c r="K18" s="18">
        <v>1447946</v>
      </c>
      <c r="L18" s="18">
        <v>7735</v>
      </c>
      <c r="M18" s="18"/>
      <c r="N18" s="78">
        <v>1546875</v>
      </c>
      <c r="O18" s="78">
        <v>61418</v>
      </c>
      <c r="P18" s="18">
        <v>6740000</v>
      </c>
      <c r="Q18" s="18">
        <v>350927</v>
      </c>
      <c r="R18" s="96"/>
      <c r="S18" s="89">
        <v>7152345</v>
      </c>
    </row>
    <row r="19" spans="1:19" ht="18.95" hidden="1" customHeight="1" x14ac:dyDescent="0.2">
      <c r="A19" s="107" t="s">
        <v>37</v>
      </c>
      <c r="B19" s="18">
        <v>1882784</v>
      </c>
      <c r="C19" s="18">
        <v>87080</v>
      </c>
      <c r="D19" s="18">
        <v>1795704</v>
      </c>
      <c r="E19" s="78">
        <v>784560.05400999996</v>
      </c>
      <c r="F19" s="18">
        <v>2185075</v>
      </c>
      <c r="G19" s="18">
        <v>2852</v>
      </c>
      <c r="H19" s="18"/>
      <c r="I19" s="79">
        <v>2972487.0540100001</v>
      </c>
      <c r="J19" s="18">
        <v>210807</v>
      </c>
      <c r="K19" s="18">
        <v>3040106</v>
      </c>
      <c r="L19" s="18">
        <v>8997</v>
      </c>
      <c r="M19" s="18"/>
      <c r="N19" s="78">
        <v>3259910</v>
      </c>
      <c r="O19" s="78">
        <v>116580</v>
      </c>
      <c r="P19" s="18">
        <v>9781962</v>
      </c>
      <c r="Q19" s="18">
        <v>280542</v>
      </c>
      <c r="R19" s="96"/>
      <c r="S19" s="89">
        <f>+Q19+P19+O19</f>
        <v>10179084</v>
      </c>
    </row>
    <row r="20" spans="1:19" ht="18.75" hidden="1" customHeight="1" x14ac:dyDescent="0.2">
      <c r="A20" s="107">
        <v>1997</v>
      </c>
      <c r="B20" s="18">
        <v>2157147</v>
      </c>
      <c r="C20" s="18">
        <v>106902.67700000014</v>
      </c>
      <c r="D20" s="18">
        <v>2050244.3229999999</v>
      </c>
      <c r="E20" s="78">
        <v>1011138.5986500001</v>
      </c>
      <c r="F20" s="18">
        <v>2672131</v>
      </c>
      <c r="G20" s="18">
        <v>4398</v>
      </c>
      <c r="H20" s="18"/>
      <c r="I20" s="79">
        <v>3687667.5986500001</v>
      </c>
      <c r="J20" s="18">
        <v>293957</v>
      </c>
      <c r="K20" s="18">
        <v>4181936</v>
      </c>
      <c r="L20" s="18">
        <v>5343</v>
      </c>
      <c r="M20" s="18"/>
      <c r="N20" s="78">
        <v>4481236</v>
      </c>
      <c r="O20" s="78">
        <v>128528</v>
      </c>
      <c r="P20" s="18">
        <v>11226315</v>
      </c>
      <c r="Q20" s="18">
        <v>263988</v>
      </c>
      <c r="R20" s="96"/>
      <c r="S20" s="89">
        <f>+Q20+P20+O20</f>
        <v>11618831</v>
      </c>
    </row>
    <row r="21" spans="1:19" ht="2.25" hidden="1" customHeight="1" x14ac:dyDescent="0.2">
      <c r="A21" s="106"/>
      <c r="B21" s="18"/>
      <c r="C21" s="18"/>
      <c r="D21" s="18"/>
      <c r="E21" s="78"/>
      <c r="F21" s="18"/>
      <c r="G21" s="18"/>
      <c r="H21" s="18"/>
      <c r="I21" s="79"/>
      <c r="J21" s="18"/>
      <c r="K21" s="18"/>
      <c r="L21" s="18"/>
      <c r="M21" s="18"/>
      <c r="N21" s="78"/>
      <c r="O21" s="78"/>
      <c r="P21" s="18"/>
      <c r="Q21" s="18"/>
      <c r="R21" s="96"/>
      <c r="S21" s="89"/>
    </row>
    <row r="22" spans="1:19" ht="18.75" hidden="1" customHeight="1" x14ac:dyDescent="0.2">
      <c r="A22" s="108" t="s">
        <v>24</v>
      </c>
      <c r="B22" s="18"/>
      <c r="C22" s="18"/>
      <c r="D22" s="18"/>
      <c r="E22" s="78"/>
      <c r="F22" s="18"/>
      <c r="G22" s="18"/>
      <c r="H22" s="18"/>
      <c r="I22" s="79"/>
      <c r="J22" s="18"/>
      <c r="K22" s="18"/>
      <c r="L22" s="18"/>
      <c r="M22" s="18"/>
      <c r="N22" s="78"/>
      <c r="O22" s="78"/>
      <c r="P22" s="18"/>
      <c r="Q22" s="18"/>
      <c r="R22" s="96"/>
      <c r="S22" s="89"/>
    </row>
    <row r="23" spans="1:19" ht="18.75" hidden="1" customHeight="1" x14ac:dyDescent="0.2">
      <c r="A23" s="109" t="s">
        <v>25</v>
      </c>
      <c r="B23" s="18">
        <v>1895416</v>
      </c>
      <c r="C23" s="18">
        <v>82619</v>
      </c>
      <c r="D23" s="18">
        <v>1812797</v>
      </c>
      <c r="E23" s="78">
        <v>1089595.6183799999</v>
      </c>
      <c r="F23" s="18">
        <v>2598362</v>
      </c>
      <c r="G23" s="18">
        <v>2437</v>
      </c>
      <c r="H23" s="18"/>
      <c r="I23" s="79">
        <v>3690394.6183799999</v>
      </c>
      <c r="J23" s="18">
        <v>284882</v>
      </c>
      <c r="K23" s="18">
        <v>4168695</v>
      </c>
      <c r="L23" s="18">
        <v>7022</v>
      </c>
      <c r="M23" s="18"/>
      <c r="N23" s="78">
        <v>4460599</v>
      </c>
      <c r="O23" s="78">
        <v>132191</v>
      </c>
      <c r="P23" s="18">
        <v>11450384</v>
      </c>
      <c r="Q23" s="18">
        <v>243012</v>
      </c>
      <c r="R23" s="96"/>
      <c r="S23" s="89">
        <f t="shared" ref="S23:S34" si="0">+Q23+P23+O23</f>
        <v>11825587</v>
      </c>
    </row>
    <row r="24" spans="1:19" ht="18.75" hidden="1" customHeight="1" x14ac:dyDescent="0.2">
      <c r="A24" s="109" t="s">
        <v>26</v>
      </c>
      <c r="B24" s="18">
        <v>1923053</v>
      </c>
      <c r="C24" s="18">
        <v>90299</v>
      </c>
      <c r="D24" s="18">
        <v>1832754</v>
      </c>
      <c r="E24" s="78">
        <v>1129269.0031600001</v>
      </c>
      <c r="F24" s="18">
        <v>2552157</v>
      </c>
      <c r="G24" s="18">
        <v>2625</v>
      </c>
      <c r="H24" s="18"/>
      <c r="I24" s="79">
        <v>3684051.0031599998</v>
      </c>
      <c r="J24" s="18">
        <v>270724</v>
      </c>
      <c r="K24" s="18">
        <v>4101340</v>
      </c>
      <c r="L24" s="18">
        <v>7061</v>
      </c>
      <c r="M24" s="18"/>
      <c r="N24" s="78">
        <v>4379125</v>
      </c>
      <c r="O24" s="78">
        <v>132850</v>
      </c>
      <c r="P24" s="18">
        <v>11398052</v>
      </c>
      <c r="Q24" s="18">
        <v>197439</v>
      </c>
      <c r="R24" s="96"/>
      <c r="S24" s="89">
        <f t="shared" si="0"/>
        <v>11728341</v>
      </c>
    </row>
    <row r="25" spans="1:19" ht="18.75" hidden="1" customHeight="1" x14ac:dyDescent="0.2">
      <c r="A25" s="109" t="s">
        <v>27</v>
      </c>
      <c r="B25" s="18">
        <v>1788754</v>
      </c>
      <c r="C25" s="18">
        <v>77989</v>
      </c>
      <c r="D25" s="18">
        <v>1710765</v>
      </c>
      <c r="E25" s="78">
        <v>1022070.72189</v>
      </c>
      <c r="F25" s="18">
        <v>2679310</v>
      </c>
      <c r="G25" s="18">
        <v>2661</v>
      </c>
      <c r="H25" s="18"/>
      <c r="I25" s="79">
        <v>3704041.7218900002</v>
      </c>
      <c r="J25" s="18">
        <v>274123</v>
      </c>
      <c r="K25" s="18">
        <v>4202308</v>
      </c>
      <c r="L25" s="18">
        <v>8162</v>
      </c>
      <c r="M25" s="18"/>
      <c r="N25" s="78">
        <v>4484593</v>
      </c>
      <c r="O25" s="78">
        <v>153489</v>
      </c>
      <c r="P25" s="18">
        <v>11714209</v>
      </c>
      <c r="Q25" s="18">
        <v>192703</v>
      </c>
      <c r="R25" s="96"/>
      <c r="S25" s="89">
        <f t="shared" si="0"/>
        <v>12060401</v>
      </c>
    </row>
    <row r="26" spans="1:19" ht="18.75" hidden="1" customHeight="1" x14ac:dyDescent="0.2">
      <c r="A26" s="109" t="s">
        <v>28</v>
      </c>
      <c r="B26" s="18">
        <v>1930915</v>
      </c>
      <c r="C26" s="18">
        <v>84680</v>
      </c>
      <c r="D26" s="18">
        <v>1846235</v>
      </c>
      <c r="E26" s="78">
        <v>1018509.2149199999</v>
      </c>
      <c r="F26" s="18">
        <v>2851476</v>
      </c>
      <c r="G26" s="18">
        <v>2670</v>
      </c>
      <c r="H26" s="18"/>
      <c r="I26" s="79">
        <v>3872655.2149200002</v>
      </c>
      <c r="J26" s="18">
        <v>262174</v>
      </c>
      <c r="K26" s="18">
        <v>4264497</v>
      </c>
      <c r="L26" s="18">
        <v>6073</v>
      </c>
      <c r="M26" s="18"/>
      <c r="N26" s="78">
        <v>4532744</v>
      </c>
      <c r="O26" s="78">
        <v>169907</v>
      </c>
      <c r="P26" s="18">
        <v>11870696</v>
      </c>
      <c r="Q26" s="18">
        <v>166095</v>
      </c>
      <c r="R26" s="96"/>
      <c r="S26" s="89">
        <f t="shared" si="0"/>
        <v>12206698</v>
      </c>
    </row>
    <row r="27" spans="1:19" ht="18.75" hidden="1" customHeight="1" x14ac:dyDescent="0.2">
      <c r="A27" s="109" t="s">
        <v>35</v>
      </c>
      <c r="B27" s="18">
        <v>2014809.9269999999</v>
      </c>
      <c r="C27" s="18">
        <v>215632</v>
      </c>
      <c r="D27" s="18">
        <v>1799177.9269999999</v>
      </c>
      <c r="E27" s="78">
        <v>1030209.6343799999</v>
      </c>
      <c r="F27" s="18">
        <v>2878539</v>
      </c>
      <c r="G27" s="18">
        <v>3801</v>
      </c>
      <c r="H27" s="18"/>
      <c r="I27" s="79">
        <v>3912549.6343799997</v>
      </c>
      <c r="J27" s="18">
        <v>275992</v>
      </c>
      <c r="K27" s="18">
        <v>4308705</v>
      </c>
      <c r="L27" s="18">
        <v>7500</v>
      </c>
      <c r="M27" s="18"/>
      <c r="N27" s="78">
        <v>4592197</v>
      </c>
      <c r="O27" s="78">
        <v>136735</v>
      </c>
      <c r="P27" s="18">
        <v>11959629</v>
      </c>
      <c r="Q27" s="18">
        <v>172128</v>
      </c>
      <c r="R27" s="96"/>
      <c r="S27" s="89">
        <f t="shared" si="0"/>
        <v>12268492</v>
      </c>
    </row>
    <row r="28" spans="1:19" ht="18.75" hidden="1" customHeight="1" x14ac:dyDescent="0.2">
      <c r="A28" s="109" t="s">
        <v>29</v>
      </c>
      <c r="B28" s="18">
        <v>2037610.07</v>
      </c>
      <c r="C28" s="18">
        <v>192803</v>
      </c>
      <c r="D28" s="18">
        <v>1844807.07</v>
      </c>
      <c r="E28" s="78">
        <v>1047268.7149500001</v>
      </c>
      <c r="F28" s="18">
        <v>2853554</v>
      </c>
      <c r="G28" s="18">
        <v>3705</v>
      </c>
      <c r="H28" s="18"/>
      <c r="I28" s="79">
        <v>3904527.7149499999</v>
      </c>
      <c r="J28" s="18">
        <v>286806</v>
      </c>
      <c r="K28" s="18">
        <v>4379640</v>
      </c>
      <c r="L28" s="18">
        <v>8665</v>
      </c>
      <c r="M28" s="18"/>
      <c r="N28" s="78">
        <v>4675111</v>
      </c>
      <c r="O28" s="78">
        <v>142095</v>
      </c>
      <c r="P28" s="18">
        <v>11911268</v>
      </c>
      <c r="Q28" s="18">
        <v>179190</v>
      </c>
      <c r="R28" s="96"/>
      <c r="S28" s="89">
        <f t="shared" si="0"/>
        <v>12232553</v>
      </c>
    </row>
    <row r="29" spans="1:19" ht="18.75" hidden="1" customHeight="1" x14ac:dyDescent="0.2">
      <c r="A29" s="109" t="s">
        <v>30</v>
      </c>
      <c r="B29" s="18">
        <v>2153185</v>
      </c>
      <c r="C29" s="18">
        <v>243070</v>
      </c>
      <c r="D29" s="18">
        <v>1910115</v>
      </c>
      <c r="E29" s="78">
        <v>1042226.4964000001</v>
      </c>
      <c r="F29" s="18">
        <v>3226322</v>
      </c>
      <c r="G29" s="18">
        <v>1001</v>
      </c>
      <c r="H29" s="18"/>
      <c r="I29" s="79">
        <v>4269549.4964000005</v>
      </c>
      <c r="J29" s="18">
        <v>305788</v>
      </c>
      <c r="K29" s="18">
        <v>4559216</v>
      </c>
      <c r="L29" s="18">
        <v>5096</v>
      </c>
      <c r="M29" s="18"/>
      <c r="N29" s="78">
        <v>4870100</v>
      </c>
      <c r="O29" s="78">
        <v>152405</v>
      </c>
      <c r="P29" s="18">
        <v>12324515</v>
      </c>
      <c r="Q29" s="18">
        <v>189762</v>
      </c>
      <c r="R29" s="96"/>
      <c r="S29" s="89">
        <f t="shared" si="0"/>
        <v>12666682</v>
      </c>
    </row>
    <row r="30" spans="1:19" ht="18.75" hidden="1" customHeight="1" x14ac:dyDescent="0.2">
      <c r="A30" s="109" t="s">
        <v>31</v>
      </c>
      <c r="B30" s="18">
        <v>2112678</v>
      </c>
      <c r="C30" s="18">
        <v>223778</v>
      </c>
      <c r="D30" s="18">
        <v>1888900</v>
      </c>
      <c r="E30" s="78">
        <v>1159123.8600000001</v>
      </c>
      <c r="F30" s="18">
        <v>3166655</v>
      </c>
      <c r="G30" s="18">
        <v>2399</v>
      </c>
      <c r="H30" s="18"/>
      <c r="I30" s="79">
        <v>4328177.8600000003</v>
      </c>
      <c r="J30" s="18">
        <v>302184</v>
      </c>
      <c r="K30" s="18">
        <v>4613197</v>
      </c>
      <c r="L30" s="18">
        <v>5976</v>
      </c>
      <c r="M30" s="18"/>
      <c r="N30" s="78">
        <v>4921357</v>
      </c>
      <c r="O30" s="78">
        <v>167035</v>
      </c>
      <c r="P30" s="18">
        <v>12652840</v>
      </c>
      <c r="Q30" s="18">
        <v>168352</v>
      </c>
      <c r="R30" s="96"/>
      <c r="S30" s="89">
        <f t="shared" si="0"/>
        <v>12988227</v>
      </c>
    </row>
    <row r="31" spans="1:19" ht="18.75" hidden="1" customHeight="1" x14ac:dyDescent="0.2">
      <c r="A31" s="109" t="s">
        <v>32</v>
      </c>
      <c r="B31" s="18">
        <v>2059299</v>
      </c>
      <c r="C31" s="18">
        <v>211789</v>
      </c>
      <c r="D31" s="18">
        <v>1847510</v>
      </c>
      <c r="E31" s="78">
        <v>1124157.4200500001</v>
      </c>
      <c r="F31" s="18">
        <v>3215644</v>
      </c>
      <c r="G31" s="18">
        <v>1112</v>
      </c>
      <c r="H31" s="18"/>
      <c r="I31" s="79">
        <v>4340913.4200499998</v>
      </c>
      <c r="J31" s="18">
        <v>307487</v>
      </c>
      <c r="K31" s="18">
        <v>4678695</v>
      </c>
      <c r="L31" s="18">
        <v>5172</v>
      </c>
      <c r="M31" s="18"/>
      <c r="N31" s="78">
        <v>4991354</v>
      </c>
      <c r="O31" s="78">
        <v>174401</v>
      </c>
      <c r="P31" s="18">
        <v>12676440</v>
      </c>
      <c r="Q31" s="18">
        <v>173847</v>
      </c>
      <c r="R31" s="96"/>
      <c r="S31" s="89">
        <f t="shared" si="0"/>
        <v>13024688</v>
      </c>
    </row>
    <row r="32" spans="1:19" ht="18.75" hidden="1" customHeight="1" x14ac:dyDescent="0.2">
      <c r="A32" s="109" t="s">
        <v>33</v>
      </c>
      <c r="B32" s="18">
        <v>2177278</v>
      </c>
      <c r="C32" s="18">
        <v>249922</v>
      </c>
      <c r="D32" s="18">
        <v>1927356</v>
      </c>
      <c r="E32" s="78">
        <v>1184143.01611</v>
      </c>
      <c r="F32" s="18">
        <v>3114786</v>
      </c>
      <c r="G32" s="18">
        <v>27</v>
      </c>
      <c r="H32" s="18"/>
      <c r="I32" s="79">
        <v>4298956.0161100002</v>
      </c>
      <c r="J32" s="18">
        <v>309272</v>
      </c>
      <c r="K32" s="18">
        <v>4694058</v>
      </c>
      <c r="L32" s="18">
        <v>12706</v>
      </c>
      <c r="M32" s="18"/>
      <c r="N32" s="78">
        <v>5016036</v>
      </c>
      <c r="O32" s="78">
        <v>150827</v>
      </c>
      <c r="P32" s="18">
        <v>12672373</v>
      </c>
      <c r="Q32" s="18">
        <v>151131</v>
      </c>
      <c r="R32" s="96"/>
      <c r="S32" s="89">
        <f t="shared" si="0"/>
        <v>12974331</v>
      </c>
    </row>
    <row r="33" spans="1:29" ht="18.75" hidden="1" customHeight="1" x14ac:dyDescent="0.2">
      <c r="A33" s="109" t="s">
        <v>34</v>
      </c>
      <c r="B33" s="18">
        <v>2075688.5319999999</v>
      </c>
      <c r="C33" s="18">
        <v>224882</v>
      </c>
      <c r="D33" s="18">
        <v>1850806.5319999999</v>
      </c>
      <c r="E33" s="78">
        <v>1186621.1164800001</v>
      </c>
      <c r="F33" s="18">
        <v>3170007</v>
      </c>
      <c r="G33" s="18">
        <v>6</v>
      </c>
      <c r="H33" s="18"/>
      <c r="I33" s="79">
        <v>4356634.1164800003</v>
      </c>
      <c r="J33" s="18">
        <v>309920</v>
      </c>
      <c r="K33" s="18">
        <v>4691173</v>
      </c>
      <c r="L33" s="18">
        <v>7161</v>
      </c>
      <c r="M33" s="18"/>
      <c r="N33" s="78">
        <v>5008254</v>
      </c>
      <c r="O33" s="78">
        <v>144375</v>
      </c>
      <c r="P33" s="18">
        <v>12655014</v>
      </c>
      <c r="Q33" s="18">
        <v>159241</v>
      </c>
      <c r="R33" s="96"/>
      <c r="S33" s="89">
        <f t="shared" si="0"/>
        <v>12958630</v>
      </c>
    </row>
    <row r="34" spans="1:29" ht="18.75" hidden="1" customHeight="1" x14ac:dyDescent="0.2">
      <c r="A34" s="107">
        <v>1998</v>
      </c>
      <c r="B34" s="18">
        <v>2418574</v>
      </c>
      <c r="C34" s="18">
        <v>235412</v>
      </c>
      <c r="D34" s="18">
        <v>2183162</v>
      </c>
      <c r="E34" s="78">
        <v>1092478</v>
      </c>
      <c r="F34" s="18">
        <v>3066007</v>
      </c>
      <c r="G34" s="18">
        <v>11</v>
      </c>
      <c r="H34" s="18"/>
      <c r="I34" s="79">
        <v>4158496</v>
      </c>
      <c r="J34" s="18">
        <v>313213</v>
      </c>
      <c r="K34" s="18">
        <v>4872290</v>
      </c>
      <c r="L34" s="18">
        <v>5351</v>
      </c>
      <c r="M34" s="18"/>
      <c r="N34" s="78">
        <v>5190854</v>
      </c>
      <c r="O34" s="78">
        <v>138935</v>
      </c>
      <c r="P34" s="18">
        <v>12865011</v>
      </c>
      <c r="Q34" s="18">
        <v>160435</v>
      </c>
      <c r="R34" s="96"/>
      <c r="S34" s="89">
        <f t="shared" si="0"/>
        <v>13164381</v>
      </c>
    </row>
    <row r="35" spans="1:29" ht="18.95" hidden="1" customHeight="1" x14ac:dyDescent="0.2">
      <c r="A35" s="109"/>
      <c r="B35" s="18"/>
      <c r="C35" s="18"/>
      <c r="D35" s="18"/>
      <c r="E35" s="78"/>
      <c r="F35" s="18"/>
      <c r="G35" s="18"/>
      <c r="H35" s="18"/>
      <c r="I35" s="79"/>
      <c r="J35" s="18"/>
      <c r="K35" s="18"/>
      <c r="L35" s="18"/>
      <c r="M35" s="18"/>
      <c r="N35" s="78"/>
      <c r="O35" s="78"/>
      <c r="P35" s="18"/>
      <c r="Q35" s="18"/>
      <c r="R35" s="96"/>
      <c r="S35" s="89"/>
    </row>
    <row r="36" spans="1:29" ht="18.95" hidden="1" customHeight="1" x14ac:dyDescent="0.2">
      <c r="A36" s="108" t="s">
        <v>36</v>
      </c>
      <c r="B36" s="19"/>
      <c r="C36" s="19"/>
      <c r="D36" s="19"/>
      <c r="E36" s="57"/>
      <c r="F36" s="19"/>
      <c r="G36" s="19"/>
      <c r="H36" s="19"/>
      <c r="I36" s="80"/>
      <c r="J36" s="19"/>
      <c r="K36" s="19"/>
      <c r="L36" s="19"/>
      <c r="M36" s="19"/>
      <c r="N36" s="57"/>
      <c r="O36" s="57"/>
      <c r="P36" s="19"/>
      <c r="Q36" s="19"/>
      <c r="R36" s="97"/>
      <c r="S36" s="90"/>
    </row>
    <row r="37" spans="1:29" ht="18.95" hidden="1" customHeight="1" x14ac:dyDescent="0.2">
      <c r="A37" s="109" t="s">
        <v>25</v>
      </c>
      <c r="B37" s="20">
        <v>2060518</v>
      </c>
      <c r="C37" s="20">
        <v>198970</v>
      </c>
      <c r="D37" s="20">
        <v>1861548</v>
      </c>
      <c r="E37" s="81">
        <v>1052061</v>
      </c>
      <c r="F37" s="18">
        <v>3227763</v>
      </c>
      <c r="G37" s="18">
        <v>11</v>
      </c>
      <c r="H37" s="18"/>
      <c r="I37" s="79">
        <v>4279835</v>
      </c>
      <c r="J37" s="18">
        <v>282570</v>
      </c>
      <c r="K37" s="18">
        <v>4796657</v>
      </c>
      <c r="L37" s="18">
        <v>5639</v>
      </c>
      <c r="M37" s="18"/>
      <c r="N37" s="78">
        <v>5084866</v>
      </c>
      <c r="O37" s="78">
        <v>125424</v>
      </c>
      <c r="P37" s="18">
        <v>12854559</v>
      </c>
      <c r="Q37" s="18">
        <v>160908</v>
      </c>
      <c r="R37" s="96"/>
      <c r="S37" s="89">
        <v>13140891</v>
      </c>
    </row>
    <row r="38" spans="1:29" ht="18.95" hidden="1" customHeight="1" x14ac:dyDescent="0.2">
      <c r="A38" s="109" t="s">
        <v>26</v>
      </c>
      <c r="B38" s="21">
        <v>2026411</v>
      </c>
      <c r="C38" s="21">
        <v>214160</v>
      </c>
      <c r="D38" s="21">
        <v>1812251</v>
      </c>
      <c r="E38" s="81">
        <v>1062808</v>
      </c>
      <c r="F38" s="18">
        <v>3035892</v>
      </c>
      <c r="G38" s="18">
        <v>11</v>
      </c>
      <c r="H38" s="18"/>
      <c r="I38" s="79">
        <v>4098711</v>
      </c>
      <c r="J38" s="18">
        <v>312598</v>
      </c>
      <c r="K38" s="18">
        <v>4775702</v>
      </c>
      <c r="L38" s="18">
        <v>6262</v>
      </c>
      <c r="M38" s="18"/>
      <c r="N38" s="78">
        <v>5094562</v>
      </c>
      <c r="O38" s="78">
        <v>126915</v>
      </c>
      <c r="P38" s="18">
        <v>13117687</v>
      </c>
      <c r="Q38" s="18">
        <v>147125</v>
      </c>
      <c r="R38" s="96"/>
      <c r="S38" s="89">
        <v>13391727</v>
      </c>
    </row>
    <row r="39" spans="1:29" ht="18.95" hidden="1" customHeight="1" x14ac:dyDescent="0.2">
      <c r="A39" s="109" t="s">
        <v>27</v>
      </c>
      <c r="B39" s="21">
        <v>1988254.2930000001</v>
      </c>
      <c r="C39" s="21">
        <v>213858</v>
      </c>
      <c r="D39" s="21">
        <v>1774396.2930000001</v>
      </c>
      <c r="E39" s="81">
        <v>1063582</v>
      </c>
      <c r="F39" s="18">
        <v>3082780</v>
      </c>
      <c r="G39" s="18">
        <v>11</v>
      </c>
      <c r="H39" s="18"/>
      <c r="I39" s="79">
        <v>4146373</v>
      </c>
      <c r="J39" s="18">
        <v>304791</v>
      </c>
      <c r="K39" s="18">
        <v>4714593</v>
      </c>
      <c r="L39" s="18">
        <v>7237</v>
      </c>
      <c r="M39" s="18"/>
      <c r="N39" s="78">
        <v>5026621</v>
      </c>
      <c r="O39" s="78">
        <v>113077</v>
      </c>
      <c r="P39" s="18">
        <v>13246708</v>
      </c>
      <c r="Q39" s="18">
        <v>150299</v>
      </c>
      <c r="R39" s="96"/>
      <c r="S39" s="89">
        <v>13510084</v>
      </c>
    </row>
    <row r="40" spans="1:29" ht="18.95" hidden="1" customHeight="1" x14ac:dyDescent="0.2">
      <c r="A40" s="109" t="s">
        <v>28</v>
      </c>
      <c r="B40" s="21">
        <v>2028298.5330000001</v>
      </c>
      <c r="C40" s="21">
        <v>200047</v>
      </c>
      <c r="D40" s="21">
        <v>1828251.5330000001</v>
      </c>
      <c r="E40" s="81">
        <v>984675</v>
      </c>
      <c r="F40" s="18">
        <v>2962176</v>
      </c>
      <c r="G40" s="18">
        <v>11</v>
      </c>
      <c r="H40" s="18"/>
      <c r="I40" s="79">
        <v>3946862</v>
      </c>
      <c r="J40" s="18">
        <v>315922</v>
      </c>
      <c r="K40" s="18">
        <v>4699863</v>
      </c>
      <c r="L40" s="18">
        <v>5915</v>
      </c>
      <c r="M40" s="18"/>
      <c r="N40" s="78">
        <v>5021700</v>
      </c>
      <c r="O40" s="78">
        <v>105391</v>
      </c>
      <c r="P40" s="18">
        <v>13398417</v>
      </c>
      <c r="Q40" s="18">
        <v>151101</v>
      </c>
      <c r="R40" s="96"/>
      <c r="S40" s="89">
        <v>13654909</v>
      </c>
      <c r="V40" s="22"/>
      <c r="W40" s="22"/>
      <c r="X40" s="22"/>
      <c r="Y40" s="22"/>
      <c r="Z40" s="22"/>
      <c r="AA40" s="22"/>
      <c r="AB40" s="22"/>
      <c r="AC40" s="22"/>
    </row>
    <row r="41" spans="1:29" ht="18.95" hidden="1" customHeight="1" x14ac:dyDescent="0.2">
      <c r="A41" s="109" t="s">
        <v>35</v>
      </c>
      <c r="B41" s="21">
        <v>2031915.7830000001</v>
      </c>
      <c r="C41" s="21">
        <v>261196</v>
      </c>
      <c r="D41" s="21">
        <v>1770719.7830000001</v>
      </c>
      <c r="E41" s="81">
        <v>1030548</v>
      </c>
      <c r="F41" s="18">
        <v>2998202</v>
      </c>
      <c r="G41" s="18">
        <v>11</v>
      </c>
      <c r="H41" s="18"/>
      <c r="I41" s="79">
        <v>4028761</v>
      </c>
      <c r="J41" s="18">
        <v>279001</v>
      </c>
      <c r="K41" s="18">
        <v>4698913</v>
      </c>
      <c r="L41" s="18">
        <v>5260</v>
      </c>
      <c r="M41" s="18"/>
      <c r="N41" s="78">
        <v>4983174</v>
      </c>
      <c r="O41" s="78">
        <v>96007</v>
      </c>
      <c r="P41" s="18">
        <v>13505823</v>
      </c>
      <c r="Q41" s="18">
        <v>144861</v>
      </c>
      <c r="R41" s="96"/>
      <c r="S41" s="89">
        <v>13746691</v>
      </c>
      <c r="V41" s="23"/>
      <c r="W41" s="23"/>
      <c r="X41" s="23"/>
      <c r="Y41" s="23"/>
      <c r="Z41" s="23"/>
      <c r="AA41" s="23"/>
      <c r="AB41" s="23"/>
      <c r="AC41" s="23"/>
    </row>
    <row r="42" spans="1:29" ht="18.95" hidden="1" customHeight="1" x14ac:dyDescent="0.2">
      <c r="A42" s="109" t="s">
        <v>42</v>
      </c>
      <c r="B42" s="21">
        <v>1971375.118</v>
      </c>
      <c r="C42" s="21">
        <v>204513</v>
      </c>
      <c r="D42" s="21">
        <v>1766862.118</v>
      </c>
      <c r="E42" s="81">
        <v>968547</v>
      </c>
      <c r="F42" s="18">
        <v>2787722</v>
      </c>
      <c r="G42" s="18">
        <v>12</v>
      </c>
      <c r="H42" s="18"/>
      <c r="I42" s="79">
        <v>3756281</v>
      </c>
      <c r="J42" s="18">
        <v>253280</v>
      </c>
      <c r="K42" s="18">
        <v>4643946</v>
      </c>
      <c r="L42" s="18">
        <v>5356</v>
      </c>
      <c r="M42" s="18"/>
      <c r="N42" s="78">
        <v>4902582</v>
      </c>
      <c r="O42" s="78">
        <v>90582</v>
      </c>
      <c r="P42" s="18">
        <v>13552954</v>
      </c>
      <c r="Q42" s="18">
        <v>153575</v>
      </c>
      <c r="R42" s="96"/>
      <c r="S42" s="89">
        <v>13797111</v>
      </c>
      <c r="V42" s="24"/>
      <c r="W42" s="25"/>
      <c r="X42" s="24"/>
      <c r="Y42" s="24"/>
      <c r="Z42" s="24"/>
      <c r="AA42" s="24"/>
      <c r="AB42" s="24"/>
      <c r="AC42" s="24"/>
    </row>
    <row r="43" spans="1:29" ht="18.95" hidden="1" customHeight="1" x14ac:dyDescent="0.2">
      <c r="A43" s="109" t="s">
        <v>53</v>
      </c>
      <c r="B43" s="21">
        <v>2002028.85</v>
      </c>
      <c r="C43" s="21">
        <v>212077</v>
      </c>
      <c r="D43" s="21">
        <v>1789951.85</v>
      </c>
      <c r="E43" s="81">
        <v>984296</v>
      </c>
      <c r="F43" s="18">
        <v>2713282</v>
      </c>
      <c r="G43" s="18">
        <v>12</v>
      </c>
      <c r="H43" s="18"/>
      <c r="I43" s="79">
        <v>3697590</v>
      </c>
      <c r="J43" s="18">
        <v>240516</v>
      </c>
      <c r="K43" s="18">
        <v>4727167</v>
      </c>
      <c r="L43" s="18">
        <v>3931</v>
      </c>
      <c r="M43" s="18"/>
      <c r="N43" s="78">
        <v>4971614</v>
      </c>
      <c r="O43" s="78">
        <v>131534</v>
      </c>
      <c r="P43" s="18">
        <v>13875400</v>
      </c>
      <c r="Q43" s="18">
        <v>136242</v>
      </c>
      <c r="R43" s="96"/>
      <c r="S43" s="89">
        <v>14143176</v>
      </c>
      <c r="V43" s="24"/>
      <c r="W43" s="25"/>
      <c r="X43" s="24"/>
      <c r="Y43" s="24"/>
      <c r="Z43" s="24"/>
      <c r="AA43" s="24"/>
      <c r="AB43" s="24"/>
      <c r="AC43" s="24"/>
    </row>
    <row r="44" spans="1:29" ht="18.95" hidden="1" customHeight="1" x14ac:dyDescent="0.2">
      <c r="A44" s="109" t="s">
        <v>54</v>
      </c>
      <c r="B44" s="21">
        <v>1911334.8910000001</v>
      </c>
      <c r="C44" s="21">
        <v>214107</v>
      </c>
      <c r="D44" s="21">
        <v>1697227.8910000001</v>
      </c>
      <c r="E44" s="81">
        <v>956982</v>
      </c>
      <c r="F44" s="18">
        <v>2720310</v>
      </c>
      <c r="G44" s="18">
        <v>12</v>
      </c>
      <c r="H44" s="18"/>
      <c r="I44" s="79">
        <v>3677304</v>
      </c>
      <c r="J44" s="18">
        <v>240641</v>
      </c>
      <c r="K44" s="18">
        <v>4765288</v>
      </c>
      <c r="L44" s="18">
        <v>5051</v>
      </c>
      <c r="M44" s="18"/>
      <c r="N44" s="78">
        <v>5010980</v>
      </c>
      <c r="O44" s="78">
        <v>129606</v>
      </c>
      <c r="P44" s="18">
        <v>13999337</v>
      </c>
      <c r="Q44" s="18">
        <v>133319</v>
      </c>
      <c r="R44" s="96"/>
      <c r="S44" s="89">
        <v>14262262</v>
      </c>
      <c r="V44" s="24"/>
      <c r="W44" s="25"/>
      <c r="X44" s="24"/>
      <c r="Y44" s="24"/>
      <c r="Z44" s="24"/>
      <c r="AA44" s="24"/>
      <c r="AB44" s="24"/>
      <c r="AC44" s="24"/>
    </row>
    <row r="45" spans="1:29" ht="18.95" hidden="1" customHeight="1" x14ac:dyDescent="0.2">
      <c r="A45" s="109" t="s">
        <v>55</v>
      </c>
      <c r="B45" s="21">
        <v>1909507.2050000001</v>
      </c>
      <c r="C45" s="21">
        <v>192134</v>
      </c>
      <c r="D45" s="21">
        <v>1717373.2050000001</v>
      </c>
      <c r="E45" s="81">
        <v>956926</v>
      </c>
      <c r="F45" s="18">
        <v>2721854</v>
      </c>
      <c r="G45" s="18">
        <v>12</v>
      </c>
      <c r="H45" s="18"/>
      <c r="I45" s="79">
        <v>3678792</v>
      </c>
      <c r="J45" s="18">
        <v>261992</v>
      </c>
      <c r="K45" s="18">
        <v>4885461</v>
      </c>
      <c r="L45" s="18">
        <v>4913</v>
      </c>
      <c r="M45" s="18"/>
      <c r="N45" s="78">
        <v>5152366</v>
      </c>
      <c r="O45" s="78">
        <v>125702</v>
      </c>
      <c r="P45" s="18">
        <v>14201060</v>
      </c>
      <c r="Q45" s="18">
        <v>133993</v>
      </c>
      <c r="R45" s="96"/>
      <c r="S45" s="89">
        <v>14460755</v>
      </c>
      <c r="V45" s="24"/>
      <c r="W45" s="25"/>
      <c r="X45" s="24"/>
      <c r="Y45" s="24"/>
      <c r="Z45" s="24"/>
      <c r="AA45" s="24"/>
      <c r="AB45" s="24"/>
      <c r="AC45" s="24"/>
    </row>
    <row r="46" spans="1:29" ht="18.95" hidden="1" customHeight="1" x14ac:dyDescent="0.2">
      <c r="A46" s="109" t="s">
        <v>74</v>
      </c>
      <c r="B46" s="21">
        <v>1979687.7379999999</v>
      </c>
      <c r="C46" s="21">
        <v>198689</v>
      </c>
      <c r="D46" s="21">
        <v>1780998.7379999999</v>
      </c>
      <c r="E46" s="81">
        <v>1004679</v>
      </c>
      <c r="F46" s="18">
        <v>2628158</v>
      </c>
      <c r="G46" s="18">
        <v>12</v>
      </c>
      <c r="H46" s="18"/>
      <c r="I46" s="79">
        <v>3632849</v>
      </c>
      <c r="J46" s="18">
        <v>237581</v>
      </c>
      <c r="K46" s="18">
        <v>4936168</v>
      </c>
      <c r="L46" s="18">
        <v>3814</v>
      </c>
      <c r="M46" s="18"/>
      <c r="N46" s="78">
        <v>5177563</v>
      </c>
      <c r="O46" s="78">
        <v>127660</v>
      </c>
      <c r="P46" s="18">
        <v>14284077</v>
      </c>
      <c r="Q46" s="18">
        <v>135460</v>
      </c>
      <c r="R46" s="96"/>
      <c r="S46" s="89">
        <v>14547197</v>
      </c>
      <c r="V46" s="24"/>
      <c r="W46" s="25"/>
      <c r="X46" s="24"/>
      <c r="Y46" s="24"/>
      <c r="Z46" s="24"/>
      <c r="AA46" s="24"/>
      <c r="AB46" s="24"/>
      <c r="AC46" s="24"/>
    </row>
    <row r="47" spans="1:29" ht="18.75" hidden="1" customHeight="1" x14ac:dyDescent="0.2">
      <c r="A47" s="109" t="s">
        <v>57</v>
      </c>
      <c r="B47" s="21">
        <v>1944666.5160000001</v>
      </c>
      <c r="C47" s="21">
        <v>214048</v>
      </c>
      <c r="D47" s="21">
        <v>1730618.5160000001</v>
      </c>
      <c r="E47" s="81">
        <v>990857</v>
      </c>
      <c r="F47" s="18">
        <v>3370101</v>
      </c>
      <c r="G47" s="18">
        <v>12</v>
      </c>
      <c r="H47" s="18"/>
      <c r="I47" s="79">
        <v>4360970</v>
      </c>
      <c r="J47" s="18">
        <v>262189</v>
      </c>
      <c r="K47" s="18">
        <v>4918262</v>
      </c>
      <c r="L47" s="18">
        <v>3138</v>
      </c>
      <c r="M47" s="18"/>
      <c r="N47" s="78">
        <v>5183589</v>
      </c>
      <c r="O47" s="78">
        <v>130280</v>
      </c>
      <c r="P47" s="18">
        <v>13936305</v>
      </c>
      <c r="Q47" s="18">
        <v>136291</v>
      </c>
      <c r="R47" s="96"/>
      <c r="S47" s="89">
        <v>14202876</v>
      </c>
      <c r="V47" s="24"/>
      <c r="W47" s="25"/>
      <c r="X47" s="24"/>
      <c r="Y47" s="24"/>
      <c r="Z47" s="24"/>
      <c r="AA47" s="24"/>
      <c r="AB47" s="24"/>
      <c r="AC47" s="24"/>
    </row>
    <row r="48" spans="1:29" ht="19.5" hidden="1" customHeight="1" x14ac:dyDescent="0.2">
      <c r="A48" s="108" t="s">
        <v>52</v>
      </c>
      <c r="B48" s="18">
        <v>2419178</v>
      </c>
      <c r="C48" s="21">
        <v>261364</v>
      </c>
      <c r="D48" s="21">
        <v>2157813.8629999999</v>
      </c>
      <c r="E48" s="78">
        <v>995036</v>
      </c>
      <c r="F48" s="18">
        <v>2740115</v>
      </c>
      <c r="G48" s="18">
        <v>12</v>
      </c>
      <c r="H48" s="18"/>
      <c r="I48" s="79">
        <v>3735163</v>
      </c>
      <c r="J48" s="18">
        <v>326943</v>
      </c>
      <c r="K48" s="18">
        <v>4988966</v>
      </c>
      <c r="L48" s="18">
        <v>2989</v>
      </c>
      <c r="M48" s="18"/>
      <c r="N48" s="78">
        <v>5318898</v>
      </c>
      <c r="O48" s="78">
        <v>128801</v>
      </c>
      <c r="P48" s="18">
        <v>13803911</v>
      </c>
      <c r="Q48" s="18">
        <v>139088</v>
      </c>
      <c r="R48" s="96"/>
      <c r="S48" s="89">
        <v>14071800</v>
      </c>
      <c r="V48" s="24"/>
      <c r="W48" s="25"/>
      <c r="X48" s="24"/>
      <c r="Y48" s="24"/>
      <c r="Z48" s="24"/>
      <c r="AA48" s="24"/>
      <c r="AB48" s="24"/>
      <c r="AC48" s="24"/>
    </row>
    <row r="49" spans="1:29" ht="19.5" hidden="1" customHeight="1" x14ac:dyDescent="0.2">
      <c r="A49" s="109"/>
      <c r="B49" s="21"/>
      <c r="C49" s="21"/>
      <c r="D49" s="21"/>
      <c r="E49" s="81"/>
      <c r="F49" s="18"/>
      <c r="G49" s="18"/>
      <c r="H49" s="18"/>
      <c r="I49" s="79"/>
      <c r="J49" s="18"/>
      <c r="K49" s="18"/>
      <c r="L49" s="18"/>
      <c r="M49" s="18"/>
      <c r="N49" s="78"/>
      <c r="O49" s="78"/>
      <c r="P49" s="18"/>
      <c r="Q49" s="18"/>
      <c r="R49" s="96"/>
      <c r="S49" s="89"/>
      <c r="V49" s="24"/>
      <c r="W49" s="25"/>
      <c r="X49" s="24"/>
      <c r="Y49" s="24"/>
      <c r="Z49" s="24"/>
      <c r="AA49" s="24"/>
      <c r="AB49" s="24"/>
      <c r="AC49" s="24"/>
    </row>
    <row r="50" spans="1:29" ht="19.5" hidden="1" customHeight="1" x14ac:dyDescent="0.2">
      <c r="A50" s="110">
        <v>2000</v>
      </c>
      <c r="B50" s="21"/>
      <c r="C50" s="21"/>
      <c r="D50" s="21"/>
      <c r="E50" s="81"/>
      <c r="F50" s="18"/>
      <c r="G50" s="18"/>
      <c r="H50" s="18"/>
      <c r="I50" s="79"/>
      <c r="J50" s="18"/>
      <c r="K50" s="18"/>
      <c r="L50" s="18"/>
      <c r="M50" s="18"/>
      <c r="N50" s="78"/>
      <c r="O50" s="78"/>
      <c r="P50" s="18"/>
      <c r="Q50" s="18"/>
      <c r="R50" s="96"/>
      <c r="S50" s="89"/>
      <c r="V50" s="24"/>
      <c r="W50" s="25"/>
      <c r="X50" s="24"/>
      <c r="Y50" s="24"/>
      <c r="Z50" s="24"/>
      <c r="AA50" s="24"/>
      <c r="AB50" s="24"/>
      <c r="AC50" s="24"/>
    </row>
    <row r="51" spans="1:29" ht="19.5" hidden="1" customHeight="1" x14ac:dyDescent="0.2">
      <c r="A51" s="109" t="s">
        <v>25</v>
      </c>
      <c r="B51" s="21">
        <v>2004801.4439999999</v>
      </c>
      <c r="C51" s="21">
        <v>224965</v>
      </c>
      <c r="D51" s="21">
        <v>1779836.4439999999</v>
      </c>
      <c r="E51" s="81">
        <v>1029231</v>
      </c>
      <c r="F51" s="18">
        <v>2819229</v>
      </c>
      <c r="G51" s="18">
        <v>12</v>
      </c>
      <c r="H51" s="18"/>
      <c r="I51" s="79">
        <v>3848472</v>
      </c>
      <c r="J51" s="18">
        <v>270643</v>
      </c>
      <c r="K51" s="18">
        <v>5268830</v>
      </c>
      <c r="L51" s="18">
        <v>2925</v>
      </c>
      <c r="M51" s="18"/>
      <c r="N51" s="78">
        <v>5542398</v>
      </c>
      <c r="O51" s="78">
        <v>139919</v>
      </c>
      <c r="P51" s="18">
        <v>13927797</v>
      </c>
      <c r="Q51" s="18">
        <v>129930</v>
      </c>
      <c r="R51" s="96"/>
      <c r="S51" s="89">
        <v>14197646</v>
      </c>
      <c r="V51" s="24"/>
      <c r="W51" s="25"/>
      <c r="X51" s="24"/>
      <c r="Y51" s="24"/>
      <c r="Z51" s="24"/>
      <c r="AA51" s="24"/>
      <c r="AB51" s="24"/>
      <c r="AC51" s="24"/>
    </row>
    <row r="52" spans="1:29" ht="19.5" hidden="1" customHeight="1" x14ac:dyDescent="0.2">
      <c r="A52" s="109" t="s">
        <v>26</v>
      </c>
      <c r="B52" s="21">
        <v>1898301.477</v>
      </c>
      <c r="C52" s="21">
        <v>211495</v>
      </c>
      <c r="D52" s="21">
        <v>1686806.477</v>
      </c>
      <c r="E52" s="81">
        <v>1013903</v>
      </c>
      <c r="F52" s="18">
        <v>2786605</v>
      </c>
      <c r="G52" s="18">
        <v>12</v>
      </c>
      <c r="H52" s="18"/>
      <c r="I52" s="79">
        <v>3800520</v>
      </c>
      <c r="J52" s="18">
        <v>312648</v>
      </c>
      <c r="K52" s="18">
        <v>5299946</v>
      </c>
      <c r="L52" s="18">
        <v>2317</v>
      </c>
      <c r="M52" s="18"/>
      <c r="N52" s="78">
        <v>5614911</v>
      </c>
      <c r="O52" s="78">
        <v>139641</v>
      </c>
      <c r="P52" s="18">
        <v>13814394</v>
      </c>
      <c r="Q52" s="18">
        <v>130726</v>
      </c>
      <c r="R52" s="96"/>
      <c r="S52" s="89">
        <v>14084761</v>
      </c>
      <c r="T52" s="26"/>
      <c r="U52" s="26"/>
      <c r="V52" s="27"/>
      <c r="W52" s="25"/>
      <c r="X52" s="24"/>
      <c r="Y52" s="24"/>
      <c r="Z52" s="24"/>
      <c r="AA52" s="24"/>
      <c r="AB52" s="24"/>
      <c r="AC52" s="24"/>
    </row>
    <row r="53" spans="1:29" ht="18.75" hidden="1" customHeight="1" x14ac:dyDescent="0.25">
      <c r="A53" s="80" t="s">
        <v>27</v>
      </c>
      <c r="B53" s="28">
        <v>1899612.378</v>
      </c>
      <c r="C53" s="21">
        <v>221911.6</v>
      </c>
      <c r="D53" s="28">
        <v>1677700.7779999999</v>
      </c>
      <c r="E53" s="78">
        <v>996732.8</v>
      </c>
      <c r="F53" s="18">
        <v>2783329.4</v>
      </c>
      <c r="G53" s="18">
        <v>12</v>
      </c>
      <c r="H53" s="18"/>
      <c r="I53" s="79">
        <v>3780074.2</v>
      </c>
      <c r="J53" s="18">
        <v>305299</v>
      </c>
      <c r="K53" s="18">
        <v>5274243</v>
      </c>
      <c r="L53" s="18">
        <v>1271</v>
      </c>
      <c r="M53" s="18"/>
      <c r="N53" s="78">
        <v>5580813</v>
      </c>
      <c r="O53" s="78">
        <v>140647</v>
      </c>
      <c r="P53" s="18">
        <v>14003056</v>
      </c>
      <c r="Q53" s="18">
        <v>132369</v>
      </c>
      <c r="R53" s="96"/>
      <c r="S53" s="89">
        <v>14276072</v>
      </c>
      <c r="T53" s="26"/>
      <c r="U53" s="26"/>
      <c r="V53" s="29"/>
      <c r="W53" s="30"/>
      <c r="X53" s="30"/>
      <c r="Y53" s="30"/>
      <c r="Z53" s="30"/>
      <c r="AA53" s="31" t="s">
        <v>39</v>
      </c>
      <c r="AB53" s="32"/>
      <c r="AC53" s="31"/>
    </row>
    <row r="54" spans="1:29" ht="19.5" hidden="1" customHeight="1" x14ac:dyDescent="0.25">
      <c r="A54" s="109" t="s">
        <v>28</v>
      </c>
      <c r="B54" s="28">
        <v>1948221.8810000001</v>
      </c>
      <c r="C54" s="28">
        <v>175078.6</v>
      </c>
      <c r="D54" s="18">
        <v>1773143.281</v>
      </c>
      <c r="E54" s="78">
        <v>1014298.6</v>
      </c>
      <c r="F54" s="18">
        <v>2966782.1</v>
      </c>
      <c r="G54" s="18">
        <v>12.2</v>
      </c>
      <c r="H54" s="18"/>
      <c r="I54" s="79">
        <v>3981092.9</v>
      </c>
      <c r="J54" s="18">
        <v>271897</v>
      </c>
      <c r="K54" s="18">
        <v>5283488</v>
      </c>
      <c r="L54" s="18">
        <v>1429.3</v>
      </c>
      <c r="M54" s="18"/>
      <c r="N54" s="78">
        <v>5556814.2999999998</v>
      </c>
      <c r="O54" s="78">
        <v>132718.9</v>
      </c>
      <c r="P54" s="18">
        <v>14027224.9</v>
      </c>
      <c r="Q54" s="18">
        <v>125132.9</v>
      </c>
      <c r="R54" s="96"/>
      <c r="S54" s="89">
        <v>14285076.700000001</v>
      </c>
      <c r="T54" s="26"/>
      <c r="U54" s="26"/>
      <c r="V54" s="29"/>
      <c r="W54" s="30"/>
      <c r="X54" s="30"/>
      <c r="Y54" s="30"/>
      <c r="Z54" s="30"/>
      <c r="AA54" s="31"/>
      <c r="AB54" s="32"/>
      <c r="AC54" s="31"/>
    </row>
    <row r="55" spans="1:29" ht="19.5" hidden="1" customHeight="1" x14ac:dyDescent="0.25">
      <c r="A55" s="109" t="s">
        <v>35</v>
      </c>
      <c r="B55" s="28">
        <v>1876379.936</v>
      </c>
      <c r="C55" s="28">
        <v>182929</v>
      </c>
      <c r="D55" s="18">
        <v>1693450.936</v>
      </c>
      <c r="E55" s="78">
        <v>1052050</v>
      </c>
      <c r="F55" s="18">
        <v>2848987</v>
      </c>
      <c r="G55" s="18">
        <v>12</v>
      </c>
      <c r="H55" s="18"/>
      <c r="I55" s="79">
        <v>3901049</v>
      </c>
      <c r="J55" s="18">
        <v>298150</v>
      </c>
      <c r="K55" s="18">
        <v>5300344</v>
      </c>
      <c r="L55" s="18">
        <v>1341</v>
      </c>
      <c r="M55" s="18"/>
      <c r="N55" s="78">
        <v>5599835</v>
      </c>
      <c r="O55" s="78">
        <v>113576</v>
      </c>
      <c r="P55" s="18">
        <v>14040434</v>
      </c>
      <c r="Q55" s="18">
        <v>121350</v>
      </c>
      <c r="R55" s="96"/>
      <c r="S55" s="89">
        <v>14275360</v>
      </c>
      <c r="T55" s="26"/>
      <c r="U55" s="26"/>
      <c r="V55" s="29"/>
      <c r="W55" s="30"/>
      <c r="X55" s="30"/>
      <c r="Y55" s="30"/>
      <c r="Z55" s="30"/>
      <c r="AA55" s="31"/>
      <c r="AB55" s="32"/>
      <c r="AC55" s="31"/>
    </row>
    <row r="56" spans="1:29" ht="19.5" hidden="1" customHeight="1" x14ac:dyDescent="0.25">
      <c r="A56" s="109" t="s">
        <v>42</v>
      </c>
      <c r="B56" s="28">
        <v>1938664.8840000001</v>
      </c>
      <c r="C56" s="28">
        <v>166823</v>
      </c>
      <c r="D56" s="18">
        <v>1771841.8840000001</v>
      </c>
      <c r="E56" s="78">
        <v>868873</v>
      </c>
      <c r="F56" s="18">
        <v>2752651</v>
      </c>
      <c r="G56" s="18">
        <v>0</v>
      </c>
      <c r="H56" s="18"/>
      <c r="I56" s="79">
        <v>3621524</v>
      </c>
      <c r="J56" s="18">
        <v>313104</v>
      </c>
      <c r="K56" s="18">
        <v>5270029</v>
      </c>
      <c r="L56" s="18">
        <v>1364</v>
      </c>
      <c r="M56" s="18"/>
      <c r="N56" s="78">
        <v>5584497</v>
      </c>
      <c r="O56" s="78">
        <v>138732</v>
      </c>
      <c r="P56" s="18">
        <v>14193808</v>
      </c>
      <c r="Q56" s="18">
        <v>119574</v>
      </c>
      <c r="R56" s="96"/>
      <c r="S56" s="89">
        <v>14452114</v>
      </c>
      <c r="T56" s="26"/>
      <c r="U56" s="26"/>
      <c r="V56" s="29"/>
      <c r="W56" s="30"/>
      <c r="X56" s="30"/>
      <c r="Y56" s="30"/>
      <c r="Z56" s="30"/>
      <c r="AA56" s="31"/>
      <c r="AB56" s="32"/>
      <c r="AC56" s="31"/>
    </row>
    <row r="57" spans="1:29" ht="19.5" hidden="1" customHeight="1" x14ac:dyDescent="0.25">
      <c r="A57" s="109" t="s">
        <v>53</v>
      </c>
      <c r="B57" s="28">
        <v>1933664.094</v>
      </c>
      <c r="C57" s="28">
        <v>211554</v>
      </c>
      <c r="D57" s="18">
        <v>1722110.094</v>
      </c>
      <c r="E57" s="78">
        <v>1020323</v>
      </c>
      <c r="F57" s="18">
        <v>2848456</v>
      </c>
      <c r="G57" s="18">
        <v>0</v>
      </c>
      <c r="H57" s="18"/>
      <c r="I57" s="79">
        <v>3868779</v>
      </c>
      <c r="J57" s="18">
        <v>312677</v>
      </c>
      <c r="K57" s="18">
        <v>5404451</v>
      </c>
      <c r="L57" s="18">
        <v>1370</v>
      </c>
      <c r="M57" s="18"/>
      <c r="N57" s="78">
        <v>5718498</v>
      </c>
      <c r="O57" s="78">
        <v>143319</v>
      </c>
      <c r="P57" s="18">
        <v>14120251</v>
      </c>
      <c r="Q57" s="18">
        <v>120772</v>
      </c>
      <c r="R57" s="96"/>
      <c r="S57" s="89">
        <v>14384342</v>
      </c>
      <c r="T57" s="26"/>
      <c r="U57" s="26"/>
      <c r="V57" s="29"/>
      <c r="W57" s="30"/>
      <c r="X57" s="30"/>
      <c r="Y57" s="30"/>
      <c r="Z57" s="30"/>
      <c r="AA57" s="31"/>
      <c r="AB57" s="32"/>
      <c r="AC57" s="31"/>
    </row>
    <row r="58" spans="1:29" ht="19.5" hidden="1" customHeight="1" x14ac:dyDescent="0.25">
      <c r="A58" s="109" t="s">
        <v>54</v>
      </c>
      <c r="B58" s="28">
        <v>1891477.3230000001</v>
      </c>
      <c r="C58" s="28">
        <v>199462.94499999983</v>
      </c>
      <c r="D58" s="18">
        <v>1692014.3780000003</v>
      </c>
      <c r="E58" s="78">
        <v>968403</v>
      </c>
      <c r="F58" s="18">
        <v>2944583</v>
      </c>
      <c r="G58" s="18">
        <v>0</v>
      </c>
      <c r="H58" s="18"/>
      <c r="I58" s="79">
        <v>3912986</v>
      </c>
      <c r="J58" s="18">
        <v>310252.84041</v>
      </c>
      <c r="K58" s="18">
        <v>5485510.0489999996</v>
      </c>
      <c r="L58" s="18">
        <v>195.70605</v>
      </c>
      <c r="M58" s="18"/>
      <c r="N58" s="78">
        <v>5795958.5954599995</v>
      </c>
      <c r="O58" s="78">
        <v>143246.63418000002</v>
      </c>
      <c r="P58" s="18">
        <v>14192196.52</v>
      </c>
      <c r="Q58" s="18">
        <v>121709.219</v>
      </c>
      <c r="R58" s="96"/>
      <c r="S58" s="89">
        <v>14457152.37318</v>
      </c>
      <c r="T58" s="26"/>
      <c r="U58" s="26"/>
      <c r="V58" s="29"/>
      <c r="W58" s="30"/>
      <c r="X58" s="30"/>
      <c r="Y58" s="30"/>
      <c r="Z58" s="30"/>
      <c r="AA58" s="31"/>
      <c r="AB58" s="32"/>
      <c r="AC58" s="31"/>
    </row>
    <row r="59" spans="1:29" ht="19.5" hidden="1" customHeight="1" x14ac:dyDescent="0.25">
      <c r="A59" s="109" t="s">
        <v>55</v>
      </c>
      <c r="B59" s="28">
        <v>1964221.328</v>
      </c>
      <c r="C59" s="28">
        <v>220043</v>
      </c>
      <c r="D59" s="18">
        <v>1744178.328</v>
      </c>
      <c r="E59" s="78">
        <v>1011744</v>
      </c>
      <c r="F59" s="18">
        <v>2818132</v>
      </c>
      <c r="G59" s="18">
        <v>0</v>
      </c>
      <c r="H59" s="18"/>
      <c r="I59" s="79">
        <v>3829876</v>
      </c>
      <c r="J59" s="18">
        <v>300897</v>
      </c>
      <c r="K59" s="18">
        <v>5613194</v>
      </c>
      <c r="L59" s="18">
        <v>207</v>
      </c>
      <c r="M59" s="18"/>
      <c r="N59" s="78">
        <v>5914298</v>
      </c>
      <c r="O59" s="78">
        <v>138631</v>
      </c>
      <c r="P59" s="18">
        <v>14199672</v>
      </c>
      <c r="Q59" s="18">
        <v>116829</v>
      </c>
      <c r="R59" s="96"/>
      <c r="S59" s="89">
        <v>14455132</v>
      </c>
      <c r="T59" s="26"/>
      <c r="U59" s="26"/>
      <c r="V59" s="29"/>
      <c r="W59" s="30"/>
      <c r="X59" s="30"/>
      <c r="Y59" s="30"/>
      <c r="Z59" s="30"/>
      <c r="AA59" s="31"/>
      <c r="AB59" s="32"/>
      <c r="AC59" s="31"/>
    </row>
    <row r="60" spans="1:29" ht="19.5" hidden="1" customHeight="1" x14ac:dyDescent="0.25">
      <c r="A60" s="109" t="s">
        <v>74</v>
      </c>
      <c r="B60" s="28">
        <v>1987740.889</v>
      </c>
      <c r="C60" s="28">
        <v>211620</v>
      </c>
      <c r="D60" s="18">
        <v>1776120.889</v>
      </c>
      <c r="E60" s="78">
        <v>906455</v>
      </c>
      <c r="F60" s="18">
        <v>2873268</v>
      </c>
      <c r="G60" s="18">
        <v>0</v>
      </c>
      <c r="H60" s="18"/>
      <c r="I60" s="79">
        <v>3779723</v>
      </c>
      <c r="J60" s="18">
        <v>264877</v>
      </c>
      <c r="K60" s="18">
        <v>5545702</v>
      </c>
      <c r="L60" s="18">
        <v>225</v>
      </c>
      <c r="M60" s="18"/>
      <c r="N60" s="78">
        <v>5810804</v>
      </c>
      <c r="O60" s="78">
        <v>137686</v>
      </c>
      <c r="P60" s="18">
        <v>14035682</v>
      </c>
      <c r="Q60" s="18">
        <v>121215</v>
      </c>
      <c r="R60" s="96"/>
      <c r="S60" s="89">
        <v>14294583</v>
      </c>
      <c r="T60" s="26"/>
      <c r="U60" s="26"/>
      <c r="V60" s="29"/>
      <c r="W60" s="30"/>
      <c r="X60" s="30"/>
      <c r="Y60" s="30"/>
      <c r="Z60" s="30"/>
      <c r="AA60" s="31"/>
      <c r="AB60" s="32"/>
      <c r="AC60" s="31"/>
    </row>
    <row r="61" spans="1:29" ht="19.5" hidden="1" customHeight="1" x14ac:dyDescent="0.25">
      <c r="A61" s="109" t="s">
        <v>57</v>
      </c>
      <c r="B61" s="28">
        <v>1901568.8759999999</v>
      </c>
      <c r="C61" s="28">
        <v>191719</v>
      </c>
      <c r="D61" s="18">
        <v>1709849.8759999999</v>
      </c>
      <c r="E61" s="78">
        <v>933912</v>
      </c>
      <c r="F61" s="18">
        <v>3027224</v>
      </c>
      <c r="G61" s="18">
        <v>0</v>
      </c>
      <c r="H61" s="18"/>
      <c r="I61" s="79">
        <v>3961136</v>
      </c>
      <c r="J61" s="18">
        <v>282444</v>
      </c>
      <c r="K61" s="18">
        <v>5551017</v>
      </c>
      <c r="L61" s="18">
        <v>233</v>
      </c>
      <c r="M61" s="18"/>
      <c r="N61" s="78">
        <v>5833694</v>
      </c>
      <c r="O61" s="78">
        <v>131186</v>
      </c>
      <c r="P61" s="18">
        <v>13935602</v>
      </c>
      <c r="Q61" s="18">
        <v>113836</v>
      </c>
      <c r="R61" s="96"/>
      <c r="S61" s="89">
        <v>14180624</v>
      </c>
      <c r="T61" s="26"/>
      <c r="U61" s="26"/>
      <c r="V61" s="29"/>
      <c r="W61" s="30"/>
      <c r="X61" s="30"/>
      <c r="Y61" s="30"/>
      <c r="Z61" s="30"/>
      <c r="AA61" s="31"/>
      <c r="AB61" s="32"/>
      <c r="AC61" s="31"/>
    </row>
    <row r="62" spans="1:29" ht="19.5" hidden="1" customHeight="1" x14ac:dyDescent="0.25">
      <c r="A62" s="110">
        <v>2000</v>
      </c>
      <c r="B62" s="28">
        <v>2424155.057</v>
      </c>
      <c r="C62" s="28">
        <v>248879</v>
      </c>
      <c r="D62" s="18">
        <v>2175276.057</v>
      </c>
      <c r="E62" s="78">
        <v>1111815</v>
      </c>
      <c r="F62" s="18">
        <v>3118773</v>
      </c>
      <c r="G62" s="18">
        <v>0</v>
      </c>
      <c r="H62" s="18"/>
      <c r="I62" s="79">
        <v>4230588</v>
      </c>
      <c r="J62" s="18">
        <v>330217</v>
      </c>
      <c r="K62" s="18">
        <v>5941527</v>
      </c>
      <c r="L62" s="18">
        <v>289</v>
      </c>
      <c r="M62" s="18"/>
      <c r="N62" s="78">
        <v>6272033</v>
      </c>
      <c r="O62" s="78">
        <v>131603</v>
      </c>
      <c r="P62" s="18">
        <v>13955823</v>
      </c>
      <c r="Q62" s="18">
        <v>116836</v>
      </c>
      <c r="R62" s="96"/>
      <c r="S62" s="89">
        <v>14204262</v>
      </c>
      <c r="T62" s="26"/>
      <c r="U62" s="26"/>
      <c r="V62" s="29"/>
      <c r="W62" s="30"/>
      <c r="X62" s="30"/>
      <c r="Y62" s="30"/>
      <c r="Z62" s="30"/>
      <c r="AA62" s="31"/>
      <c r="AB62" s="32"/>
      <c r="AC62" s="31"/>
    </row>
    <row r="63" spans="1:29" ht="19.5" hidden="1" customHeight="1" x14ac:dyDescent="0.25">
      <c r="A63" s="109"/>
      <c r="B63" s="28"/>
      <c r="C63" s="28"/>
      <c r="D63" s="18"/>
      <c r="E63" s="78"/>
      <c r="F63" s="18"/>
      <c r="G63" s="18"/>
      <c r="H63" s="18"/>
      <c r="I63" s="79"/>
      <c r="J63" s="18"/>
      <c r="K63" s="18"/>
      <c r="L63" s="18"/>
      <c r="M63" s="18"/>
      <c r="N63" s="78"/>
      <c r="O63" s="78"/>
      <c r="P63" s="18"/>
      <c r="Q63" s="18"/>
      <c r="R63" s="96"/>
      <c r="S63" s="89"/>
      <c r="T63" s="26"/>
      <c r="U63" s="26"/>
      <c r="V63" s="29"/>
      <c r="W63" s="30"/>
      <c r="X63" s="30"/>
      <c r="Y63" s="30"/>
      <c r="Z63" s="30"/>
      <c r="AA63" s="31"/>
      <c r="AB63" s="32"/>
      <c r="AC63" s="31"/>
    </row>
    <row r="64" spans="1:29" ht="19.5" hidden="1" customHeight="1" x14ac:dyDescent="0.25">
      <c r="A64" s="111">
        <v>2001</v>
      </c>
      <c r="B64" s="28"/>
      <c r="C64" s="28"/>
      <c r="D64" s="18"/>
      <c r="E64" s="78"/>
      <c r="F64" s="18"/>
      <c r="G64" s="18"/>
      <c r="H64" s="18"/>
      <c r="I64" s="79"/>
      <c r="J64" s="18"/>
      <c r="K64" s="18"/>
      <c r="L64" s="18"/>
      <c r="M64" s="18"/>
      <c r="N64" s="78"/>
      <c r="O64" s="78"/>
      <c r="P64" s="18"/>
      <c r="Q64" s="18"/>
      <c r="R64" s="96"/>
      <c r="S64" s="89"/>
      <c r="T64" s="26"/>
      <c r="U64" s="26"/>
      <c r="V64" s="29"/>
      <c r="W64" s="30"/>
      <c r="X64" s="30"/>
      <c r="Y64" s="30"/>
      <c r="Z64" s="30"/>
      <c r="AA64" s="31"/>
      <c r="AB64" s="32"/>
      <c r="AC64" s="31"/>
    </row>
    <row r="65" spans="1:29" ht="19.5" hidden="1" customHeight="1" x14ac:dyDescent="0.25">
      <c r="A65" s="109" t="s">
        <v>25</v>
      </c>
      <c r="B65" s="28">
        <v>2059413.9569999999</v>
      </c>
      <c r="C65" s="28">
        <v>229789</v>
      </c>
      <c r="D65" s="18">
        <v>1829624.9569999999</v>
      </c>
      <c r="E65" s="78">
        <v>1005195</v>
      </c>
      <c r="F65" s="18">
        <v>3184518</v>
      </c>
      <c r="G65" s="18">
        <v>0</v>
      </c>
      <c r="H65" s="18"/>
      <c r="I65" s="79">
        <v>4189713</v>
      </c>
      <c r="J65" s="18">
        <v>303467</v>
      </c>
      <c r="K65" s="18">
        <v>6025698</v>
      </c>
      <c r="L65" s="18">
        <v>261</v>
      </c>
      <c r="M65" s="18"/>
      <c r="N65" s="78">
        <v>6329426</v>
      </c>
      <c r="O65" s="78">
        <v>135020</v>
      </c>
      <c r="P65" s="18">
        <v>14035508</v>
      </c>
      <c r="Q65" s="18">
        <v>118122</v>
      </c>
      <c r="R65" s="96"/>
      <c r="S65" s="89">
        <v>14288650</v>
      </c>
      <c r="T65" s="26"/>
      <c r="U65" s="26"/>
      <c r="V65" s="29"/>
      <c r="W65" s="30"/>
      <c r="X65" s="30"/>
      <c r="Y65" s="30"/>
      <c r="Z65" s="30"/>
      <c r="AA65" s="31"/>
      <c r="AB65" s="32"/>
      <c r="AC65" s="31"/>
    </row>
    <row r="66" spans="1:29" ht="19.5" hidden="1" customHeight="1" x14ac:dyDescent="0.25">
      <c r="A66" s="109" t="s">
        <v>75</v>
      </c>
      <c r="B66" s="28">
        <v>2073514.2720000001</v>
      </c>
      <c r="C66" s="28">
        <v>234479</v>
      </c>
      <c r="D66" s="18">
        <v>1839035.2720000001</v>
      </c>
      <c r="E66" s="78">
        <v>1254949</v>
      </c>
      <c r="F66" s="18">
        <v>3186686</v>
      </c>
      <c r="G66" s="18">
        <v>0</v>
      </c>
      <c r="H66" s="18"/>
      <c r="I66" s="79">
        <v>4441635</v>
      </c>
      <c r="J66" s="18">
        <v>289421</v>
      </c>
      <c r="K66" s="18">
        <v>6089293</v>
      </c>
      <c r="L66" s="18">
        <v>270</v>
      </c>
      <c r="M66" s="18"/>
      <c r="N66" s="78">
        <v>6378984</v>
      </c>
      <c r="O66" s="78">
        <v>145799</v>
      </c>
      <c r="P66" s="18">
        <v>14602021</v>
      </c>
      <c r="Q66" s="18">
        <v>118302</v>
      </c>
      <c r="R66" s="96"/>
      <c r="S66" s="89">
        <v>14866122</v>
      </c>
      <c r="T66" s="26"/>
      <c r="U66" s="26"/>
      <c r="V66" s="29"/>
      <c r="W66" s="30"/>
      <c r="X66" s="30"/>
      <c r="Y66" s="30"/>
      <c r="Z66" s="30"/>
      <c r="AA66" s="31"/>
      <c r="AB66" s="32"/>
      <c r="AC66" s="31"/>
    </row>
    <row r="67" spans="1:29" ht="19.5" hidden="1" customHeight="1" x14ac:dyDescent="0.25">
      <c r="A67" s="80" t="s">
        <v>27</v>
      </c>
      <c r="B67" s="28">
        <v>1937998.8810000001</v>
      </c>
      <c r="C67" s="28">
        <v>173481</v>
      </c>
      <c r="D67" s="18">
        <v>1764517.8810000001</v>
      </c>
      <c r="E67" s="78">
        <v>1117993</v>
      </c>
      <c r="F67" s="18">
        <v>3299868</v>
      </c>
      <c r="G67" s="18">
        <v>0</v>
      </c>
      <c r="H67" s="18"/>
      <c r="I67" s="79">
        <v>4417861</v>
      </c>
      <c r="J67" s="18">
        <v>310162</v>
      </c>
      <c r="K67" s="18">
        <v>6100350</v>
      </c>
      <c r="L67" s="18">
        <v>267</v>
      </c>
      <c r="M67" s="18"/>
      <c r="N67" s="78">
        <v>6410779</v>
      </c>
      <c r="O67" s="78">
        <v>136405</v>
      </c>
      <c r="P67" s="18">
        <v>14469395</v>
      </c>
      <c r="Q67" s="18">
        <v>116560</v>
      </c>
      <c r="R67" s="96"/>
      <c r="S67" s="89">
        <v>14722360</v>
      </c>
      <c r="T67" s="26"/>
      <c r="U67" s="26"/>
      <c r="V67" s="29"/>
      <c r="W67" s="30"/>
      <c r="X67" s="30"/>
      <c r="Y67" s="30"/>
      <c r="Z67" s="30"/>
      <c r="AA67" s="31"/>
      <c r="AB67" s="32"/>
      <c r="AC67" s="31"/>
    </row>
    <row r="68" spans="1:29" ht="19.5" hidden="1" customHeight="1" x14ac:dyDescent="0.25">
      <c r="A68" s="80" t="s">
        <v>28</v>
      </c>
      <c r="B68" s="28">
        <v>2022508.81</v>
      </c>
      <c r="C68" s="28">
        <v>230022</v>
      </c>
      <c r="D68" s="18">
        <v>1792486.81</v>
      </c>
      <c r="E68" s="78">
        <v>1032728</v>
      </c>
      <c r="F68" s="18">
        <v>3055385</v>
      </c>
      <c r="G68" s="18">
        <v>0</v>
      </c>
      <c r="H68" s="18"/>
      <c r="I68" s="79">
        <v>4088113</v>
      </c>
      <c r="J68" s="18">
        <v>280687</v>
      </c>
      <c r="K68" s="18">
        <v>6020891</v>
      </c>
      <c r="L68" s="18">
        <v>244</v>
      </c>
      <c r="M68" s="18"/>
      <c r="N68" s="78">
        <v>6301822</v>
      </c>
      <c r="O68" s="78">
        <v>134195</v>
      </c>
      <c r="P68" s="18">
        <v>14505383</v>
      </c>
      <c r="Q68" s="18">
        <v>299228</v>
      </c>
      <c r="R68" s="96"/>
      <c r="S68" s="89">
        <v>14938806</v>
      </c>
      <c r="T68" s="26"/>
      <c r="U68" s="26"/>
      <c r="V68" s="29"/>
      <c r="W68" s="30"/>
      <c r="X68" s="30"/>
      <c r="Y68" s="30"/>
      <c r="Z68" s="30"/>
      <c r="AA68" s="31"/>
      <c r="AB68" s="32"/>
      <c r="AC68" s="31"/>
    </row>
    <row r="69" spans="1:29" ht="19.5" hidden="1" customHeight="1" x14ac:dyDescent="0.25">
      <c r="A69" s="109" t="s">
        <v>35</v>
      </c>
      <c r="B69" s="28">
        <v>1979226.493</v>
      </c>
      <c r="C69" s="28">
        <v>197858</v>
      </c>
      <c r="D69" s="18">
        <v>1781368.493</v>
      </c>
      <c r="E69" s="78">
        <v>1000574</v>
      </c>
      <c r="F69" s="18">
        <v>3397477</v>
      </c>
      <c r="G69" s="18">
        <v>0</v>
      </c>
      <c r="H69" s="18"/>
      <c r="I69" s="79">
        <v>4398051</v>
      </c>
      <c r="J69" s="18">
        <v>299385</v>
      </c>
      <c r="K69" s="18">
        <v>6296698</v>
      </c>
      <c r="L69" s="18">
        <v>252</v>
      </c>
      <c r="M69" s="18"/>
      <c r="N69" s="78">
        <v>6596335</v>
      </c>
      <c r="O69" s="78">
        <v>136590</v>
      </c>
      <c r="P69" s="18">
        <v>14476885</v>
      </c>
      <c r="Q69" s="18">
        <v>292864</v>
      </c>
      <c r="R69" s="96"/>
      <c r="S69" s="89">
        <v>14906339</v>
      </c>
      <c r="T69" s="26"/>
      <c r="U69" s="26"/>
      <c r="V69" s="29"/>
      <c r="W69" s="30"/>
      <c r="X69" s="30"/>
      <c r="Y69" s="30"/>
      <c r="Z69" s="30"/>
      <c r="AA69" s="31"/>
      <c r="AB69" s="32"/>
      <c r="AC69" s="31"/>
    </row>
    <row r="70" spans="1:29" ht="19.5" hidden="1" customHeight="1" x14ac:dyDescent="0.25">
      <c r="A70" s="109" t="s">
        <v>42</v>
      </c>
      <c r="B70" s="28">
        <v>2097479.5830000001</v>
      </c>
      <c r="C70" s="28">
        <v>195974</v>
      </c>
      <c r="D70" s="18">
        <v>1901505.5830000001</v>
      </c>
      <c r="E70" s="78">
        <v>969996</v>
      </c>
      <c r="F70" s="18">
        <v>3567987</v>
      </c>
      <c r="G70" s="18">
        <v>0</v>
      </c>
      <c r="H70" s="18"/>
      <c r="I70" s="79">
        <v>4537983</v>
      </c>
      <c r="J70" s="18">
        <v>295109</v>
      </c>
      <c r="K70" s="18">
        <v>6222023</v>
      </c>
      <c r="L70" s="18">
        <v>238</v>
      </c>
      <c r="M70" s="18"/>
      <c r="N70" s="78">
        <v>6517370</v>
      </c>
      <c r="O70" s="78">
        <v>121775</v>
      </c>
      <c r="P70" s="18">
        <v>14258816</v>
      </c>
      <c r="Q70" s="18">
        <v>294765</v>
      </c>
      <c r="R70" s="96"/>
      <c r="S70" s="89">
        <v>14675356</v>
      </c>
      <c r="T70" s="26"/>
      <c r="U70" s="26"/>
      <c r="V70" s="29"/>
      <c r="W70" s="30"/>
      <c r="X70" s="30"/>
      <c r="Y70" s="30"/>
      <c r="Z70" s="30"/>
      <c r="AA70" s="31"/>
      <c r="AB70" s="32"/>
      <c r="AC70" s="31"/>
    </row>
    <row r="71" spans="1:29" ht="19.5" hidden="1" customHeight="1" x14ac:dyDescent="0.25">
      <c r="A71" s="109" t="s">
        <v>53</v>
      </c>
      <c r="B71" s="28">
        <v>2121464.4180000001</v>
      </c>
      <c r="C71" s="28">
        <v>258155</v>
      </c>
      <c r="D71" s="18">
        <v>1863309.4180000001</v>
      </c>
      <c r="E71" s="78">
        <v>1096556</v>
      </c>
      <c r="F71" s="18">
        <v>3267227</v>
      </c>
      <c r="G71" s="18">
        <v>0</v>
      </c>
      <c r="H71" s="18"/>
      <c r="I71" s="79">
        <v>4363783</v>
      </c>
      <c r="J71" s="18">
        <v>303484</v>
      </c>
      <c r="K71" s="18">
        <v>6309636</v>
      </c>
      <c r="L71" s="18">
        <v>229</v>
      </c>
      <c r="M71" s="18"/>
      <c r="N71" s="78">
        <v>6613349</v>
      </c>
      <c r="O71" s="78">
        <v>110782</v>
      </c>
      <c r="P71" s="18">
        <v>14181338</v>
      </c>
      <c r="Q71" s="18">
        <v>280718</v>
      </c>
      <c r="R71" s="96"/>
      <c r="S71" s="89">
        <v>14572838</v>
      </c>
      <c r="T71" s="26"/>
      <c r="U71" s="26"/>
      <c r="V71" s="29"/>
      <c r="W71" s="30"/>
      <c r="X71" s="30"/>
      <c r="Y71" s="30"/>
      <c r="Z71" s="30"/>
      <c r="AA71" s="31"/>
      <c r="AB71" s="32"/>
      <c r="AC71" s="31"/>
    </row>
    <row r="72" spans="1:29" ht="19.5" hidden="1" customHeight="1" x14ac:dyDescent="0.25">
      <c r="A72" s="109" t="s">
        <v>54</v>
      </c>
      <c r="B72" s="28">
        <v>2130460.656</v>
      </c>
      <c r="C72" s="28">
        <v>271315</v>
      </c>
      <c r="D72" s="18">
        <v>1859145.656</v>
      </c>
      <c r="E72" s="78">
        <v>1127686</v>
      </c>
      <c r="F72" s="18">
        <v>3660572</v>
      </c>
      <c r="G72" s="18">
        <v>0</v>
      </c>
      <c r="H72" s="18"/>
      <c r="I72" s="79">
        <v>4788258</v>
      </c>
      <c r="J72" s="18">
        <v>325405</v>
      </c>
      <c r="K72" s="18">
        <v>6520973</v>
      </c>
      <c r="L72" s="18">
        <v>222</v>
      </c>
      <c r="M72" s="18"/>
      <c r="N72" s="78">
        <v>6846600</v>
      </c>
      <c r="O72" s="78">
        <v>107225</v>
      </c>
      <c r="P72" s="18">
        <v>13795780</v>
      </c>
      <c r="Q72" s="18">
        <v>281270</v>
      </c>
      <c r="R72" s="96"/>
      <c r="S72" s="89">
        <v>14184275</v>
      </c>
      <c r="T72" s="26"/>
      <c r="U72" s="26"/>
      <c r="V72" s="29"/>
      <c r="W72" s="30"/>
      <c r="X72" s="30"/>
      <c r="Y72" s="30"/>
      <c r="Z72" s="30"/>
      <c r="AA72" s="31"/>
      <c r="AB72" s="32"/>
      <c r="AC72" s="31"/>
    </row>
    <row r="73" spans="1:29" ht="19.5" hidden="1" customHeight="1" x14ac:dyDescent="0.25">
      <c r="A73" s="109" t="s">
        <v>55</v>
      </c>
      <c r="B73" s="28">
        <v>2103394.182</v>
      </c>
      <c r="C73" s="28">
        <v>232222</v>
      </c>
      <c r="D73" s="18">
        <v>1871172.182</v>
      </c>
      <c r="E73" s="78">
        <v>1026359</v>
      </c>
      <c r="F73" s="18">
        <v>3650803</v>
      </c>
      <c r="G73" s="18">
        <v>0</v>
      </c>
      <c r="H73" s="18"/>
      <c r="I73" s="79">
        <v>4677162</v>
      </c>
      <c r="J73" s="18">
        <v>319536</v>
      </c>
      <c r="K73" s="18">
        <v>6513283</v>
      </c>
      <c r="L73" s="18">
        <v>251</v>
      </c>
      <c r="M73" s="18"/>
      <c r="N73" s="78">
        <v>6833070</v>
      </c>
      <c r="O73" s="78">
        <v>117067</v>
      </c>
      <c r="P73" s="18">
        <v>13766194</v>
      </c>
      <c r="Q73" s="18">
        <v>360759</v>
      </c>
      <c r="R73" s="96"/>
      <c r="S73" s="89">
        <v>14244020</v>
      </c>
      <c r="T73" s="26"/>
      <c r="U73" s="26"/>
      <c r="V73" s="29"/>
      <c r="W73" s="30"/>
      <c r="X73" s="30"/>
      <c r="Y73" s="30"/>
      <c r="Z73" s="30"/>
      <c r="AA73" s="31"/>
      <c r="AB73" s="32"/>
      <c r="AC73" s="31"/>
    </row>
    <row r="74" spans="1:29" ht="19.5" hidden="1" customHeight="1" x14ac:dyDescent="0.25">
      <c r="A74" s="109" t="s">
        <v>74</v>
      </c>
      <c r="B74" s="28">
        <v>2130942.0150000001</v>
      </c>
      <c r="C74" s="28">
        <v>237304</v>
      </c>
      <c r="D74" s="18">
        <v>1893638.0150000001</v>
      </c>
      <c r="E74" s="78">
        <v>1098736</v>
      </c>
      <c r="F74" s="18">
        <v>3705363</v>
      </c>
      <c r="G74" s="18">
        <v>0</v>
      </c>
      <c r="H74" s="18"/>
      <c r="I74" s="79">
        <v>4804099</v>
      </c>
      <c r="J74" s="18">
        <v>303744</v>
      </c>
      <c r="K74" s="18">
        <v>6772887</v>
      </c>
      <c r="L74" s="18">
        <v>253</v>
      </c>
      <c r="M74" s="18"/>
      <c r="N74" s="78">
        <v>7076884</v>
      </c>
      <c r="O74" s="78">
        <v>138124</v>
      </c>
      <c r="P74" s="18">
        <v>13451919</v>
      </c>
      <c r="Q74" s="18">
        <v>505328</v>
      </c>
      <c r="R74" s="96"/>
      <c r="S74" s="89">
        <v>14095371</v>
      </c>
      <c r="T74" s="26"/>
      <c r="U74" s="26"/>
      <c r="V74" s="29"/>
      <c r="W74" s="30"/>
      <c r="X74" s="30"/>
      <c r="Y74" s="30"/>
      <c r="Z74" s="30"/>
      <c r="AA74" s="31"/>
      <c r="AB74" s="32"/>
      <c r="AC74" s="31"/>
    </row>
    <row r="75" spans="1:29" ht="19.5" hidden="1" customHeight="1" x14ac:dyDescent="0.25">
      <c r="A75" s="109" t="s">
        <v>57</v>
      </c>
      <c r="B75" s="28">
        <v>2084826.8089999999</v>
      </c>
      <c r="C75" s="28">
        <v>196272</v>
      </c>
      <c r="D75" s="18">
        <v>1888554.8089999999</v>
      </c>
      <c r="E75" s="78">
        <v>1053700</v>
      </c>
      <c r="F75" s="18">
        <v>3943832</v>
      </c>
      <c r="G75" s="18">
        <v>0</v>
      </c>
      <c r="H75" s="18"/>
      <c r="I75" s="79">
        <v>4997532</v>
      </c>
      <c r="J75" s="18">
        <v>334248</v>
      </c>
      <c r="K75" s="18">
        <v>7227795</v>
      </c>
      <c r="L75" s="18">
        <v>265</v>
      </c>
      <c r="M75" s="18"/>
      <c r="N75" s="78">
        <v>7562308</v>
      </c>
      <c r="O75" s="78">
        <v>126980</v>
      </c>
      <c r="P75" s="18">
        <v>13064642</v>
      </c>
      <c r="Q75" s="18">
        <v>406373</v>
      </c>
      <c r="R75" s="96"/>
      <c r="S75" s="89">
        <v>13597995</v>
      </c>
      <c r="T75" s="26"/>
      <c r="U75" s="26"/>
      <c r="V75" s="29"/>
      <c r="W75" s="30"/>
      <c r="X75" s="30"/>
      <c r="Y75" s="30"/>
      <c r="Z75" s="30"/>
      <c r="AA75" s="31"/>
      <c r="AB75" s="32"/>
      <c r="AC75" s="31"/>
    </row>
    <row r="76" spans="1:29" ht="19.5" hidden="1" customHeight="1" x14ac:dyDescent="0.25">
      <c r="A76" s="110">
        <v>2001</v>
      </c>
      <c r="B76" s="28">
        <v>2700240.2650000001</v>
      </c>
      <c r="C76" s="28">
        <v>303882</v>
      </c>
      <c r="D76" s="18">
        <v>2396358.2650000001</v>
      </c>
      <c r="E76" s="78">
        <v>1312273</v>
      </c>
      <c r="F76" s="18">
        <v>3824188</v>
      </c>
      <c r="G76" s="18">
        <v>0</v>
      </c>
      <c r="H76" s="18"/>
      <c r="I76" s="79">
        <v>5136461</v>
      </c>
      <c r="J76" s="18">
        <v>442462</v>
      </c>
      <c r="K76" s="18">
        <v>7390919</v>
      </c>
      <c r="L76" s="18">
        <v>310</v>
      </c>
      <c r="M76" s="18"/>
      <c r="N76" s="78">
        <v>7833691</v>
      </c>
      <c r="O76" s="78">
        <v>98343</v>
      </c>
      <c r="P76" s="18">
        <v>12979554</v>
      </c>
      <c r="Q76" s="18">
        <v>397878</v>
      </c>
      <c r="R76" s="96"/>
      <c r="S76" s="89">
        <v>13475775</v>
      </c>
      <c r="T76" s="26"/>
      <c r="U76" s="26"/>
      <c r="V76" s="29"/>
      <c r="W76" s="30"/>
      <c r="X76" s="30"/>
      <c r="Y76" s="30"/>
      <c r="Z76" s="30"/>
      <c r="AA76" s="31"/>
      <c r="AB76" s="32"/>
      <c r="AC76" s="31"/>
    </row>
    <row r="77" spans="1:29" ht="19.5" hidden="1" customHeight="1" x14ac:dyDescent="0.25">
      <c r="A77" s="109"/>
      <c r="B77" s="28"/>
      <c r="C77" s="28"/>
      <c r="D77" s="18"/>
      <c r="E77" s="78"/>
      <c r="F77" s="18"/>
      <c r="G77" s="18"/>
      <c r="H77" s="18"/>
      <c r="I77" s="79"/>
      <c r="J77" s="18"/>
      <c r="K77" s="18"/>
      <c r="L77" s="18"/>
      <c r="M77" s="18"/>
      <c r="N77" s="78"/>
      <c r="O77" s="78"/>
      <c r="P77" s="18"/>
      <c r="Q77" s="18"/>
      <c r="R77" s="96"/>
      <c r="S77" s="89"/>
      <c r="T77" s="26"/>
      <c r="U77" s="26"/>
      <c r="V77" s="29"/>
      <c r="W77" s="30"/>
      <c r="X77" s="30"/>
      <c r="Y77" s="30"/>
      <c r="Z77" s="30"/>
      <c r="AA77" s="31"/>
      <c r="AB77" s="32"/>
      <c r="AC77" s="31"/>
    </row>
    <row r="78" spans="1:29" ht="19.5" hidden="1" customHeight="1" x14ac:dyDescent="0.25">
      <c r="A78" s="111">
        <v>2002</v>
      </c>
      <c r="B78" s="28"/>
      <c r="C78" s="28"/>
      <c r="D78" s="18"/>
      <c r="E78" s="78"/>
      <c r="F78" s="18"/>
      <c r="G78" s="18"/>
      <c r="H78" s="18"/>
      <c r="I78" s="79"/>
      <c r="J78" s="18"/>
      <c r="K78" s="18"/>
      <c r="L78" s="18"/>
      <c r="M78" s="18"/>
      <c r="N78" s="78"/>
      <c r="O78" s="78"/>
      <c r="P78" s="18"/>
      <c r="Q78" s="18"/>
      <c r="R78" s="96"/>
      <c r="S78" s="89"/>
      <c r="T78" s="26"/>
      <c r="U78" s="26"/>
      <c r="V78" s="29"/>
      <c r="W78" s="30"/>
      <c r="X78" s="30"/>
      <c r="Y78" s="30"/>
      <c r="Z78" s="30"/>
      <c r="AA78" s="31"/>
      <c r="AB78" s="32"/>
      <c r="AC78" s="31"/>
    </row>
    <row r="79" spans="1:29" ht="19.5" hidden="1" customHeight="1" x14ac:dyDescent="0.25">
      <c r="A79" s="109" t="s">
        <v>25</v>
      </c>
      <c r="B79" s="28">
        <v>2175362.148</v>
      </c>
      <c r="C79" s="28">
        <v>217142</v>
      </c>
      <c r="D79" s="18">
        <v>1958220.148</v>
      </c>
      <c r="E79" s="78">
        <v>1123893</v>
      </c>
      <c r="F79" s="18">
        <v>4283988</v>
      </c>
      <c r="G79" s="18">
        <v>0</v>
      </c>
      <c r="H79" s="18"/>
      <c r="I79" s="79">
        <v>5407881</v>
      </c>
      <c r="J79" s="18">
        <v>319435</v>
      </c>
      <c r="K79" s="18">
        <v>7761228</v>
      </c>
      <c r="L79" s="18">
        <v>252</v>
      </c>
      <c r="M79" s="18"/>
      <c r="N79" s="78">
        <v>8080915</v>
      </c>
      <c r="O79" s="78">
        <v>100025</v>
      </c>
      <c r="P79" s="18">
        <v>12574693</v>
      </c>
      <c r="Q79" s="18">
        <v>402637</v>
      </c>
      <c r="R79" s="96"/>
      <c r="S79" s="89">
        <v>13077355</v>
      </c>
      <c r="T79" s="26"/>
      <c r="U79" s="26"/>
      <c r="V79" s="29"/>
      <c r="W79" s="30"/>
      <c r="X79" s="30"/>
      <c r="Y79" s="30"/>
      <c r="Z79" s="30"/>
      <c r="AA79" s="31"/>
      <c r="AB79" s="32"/>
      <c r="AC79" s="31"/>
    </row>
    <row r="80" spans="1:29" ht="19.5" hidden="1" customHeight="1" x14ac:dyDescent="0.25">
      <c r="A80" s="109" t="s">
        <v>26</v>
      </c>
      <c r="B80" s="28">
        <v>2191288.3160000001</v>
      </c>
      <c r="C80" s="28">
        <v>239032</v>
      </c>
      <c r="D80" s="18">
        <v>1952256.3160000001</v>
      </c>
      <c r="E80" s="78">
        <v>1140639</v>
      </c>
      <c r="F80" s="18">
        <v>4294987</v>
      </c>
      <c r="G80" s="18">
        <v>0</v>
      </c>
      <c r="H80" s="18"/>
      <c r="I80" s="79">
        <v>5435626</v>
      </c>
      <c r="J80" s="18">
        <v>308919</v>
      </c>
      <c r="K80" s="18">
        <v>7724417</v>
      </c>
      <c r="L80" s="18">
        <v>326</v>
      </c>
      <c r="M80" s="18"/>
      <c r="N80" s="78">
        <v>8033662</v>
      </c>
      <c r="O80" s="78">
        <v>97862</v>
      </c>
      <c r="P80" s="18">
        <v>12427730</v>
      </c>
      <c r="Q80" s="18">
        <v>415676</v>
      </c>
      <c r="R80" s="96"/>
      <c r="S80" s="89">
        <v>12941268</v>
      </c>
      <c r="T80" s="26"/>
      <c r="U80" s="26"/>
      <c r="V80" s="29"/>
      <c r="W80" s="30"/>
      <c r="X80" s="30"/>
      <c r="Y80" s="30"/>
      <c r="Z80" s="30"/>
      <c r="AA80" s="31"/>
      <c r="AB80" s="32"/>
      <c r="AC80" s="31"/>
    </row>
    <row r="81" spans="1:29" ht="19.5" hidden="1" customHeight="1" x14ac:dyDescent="0.25">
      <c r="A81" s="80" t="s">
        <v>27</v>
      </c>
      <c r="B81" s="28">
        <v>2171259.2080000001</v>
      </c>
      <c r="C81" s="28">
        <v>215114</v>
      </c>
      <c r="D81" s="18">
        <v>1956145.2080000001</v>
      </c>
      <c r="E81" s="78">
        <v>1008504</v>
      </c>
      <c r="F81" s="18">
        <v>3957346</v>
      </c>
      <c r="G81" s="18">
        <v>0</v>
      </c>
      <c r="H81" s="18"/>
      <c r="I81" s="79">
        <v>4965850</v>
      </c>
      <c r="J81" s="18">
        <v>300109</v>
      </c>
      <c r="K81" s="18">
        <v>7748503</v>
      </c>
      <c r="L81" s="18">
        <v>295</v>
      </c>
      <c r="M81" s="18"/>
      <c r="N81" s="78">
        <v>8048907</v>
      </c>
      <c r="O81" s="78">
        <v>103041</v>
      </c>
      <c r="P81" s="18">
        <v>12524947</v>
      </c>
      <c r="Q81" s="18">
        <v>404007</v>
      </c>
      <c r="R81" s="96"/>
      <c r="S81" s="89">
        <v>13031995</v>
      </c>
      <c r="T81" s="26"/>
      <c r="U81" s="26"/>
      <c r="V81" s="29"/>
      <c r="W81" s="30"/>
      <c r="X81" s="30"/>
      <c r="Y81" s="30"/>
      <c r="Z81" s="30"/>
      <c r="AA81" s="31"/>
      <c r="AB81" s="32"/>
      <c r="AC81" s="31"/>
    </row>
    <row r="82" spans="1:29" ht="19.5" hidden="1" customHeight="1" x14ac:dyDescent="0.25">
      <c r="A82" s="80" t="s">
        <v>28</v>
      </c>
      <c r="B82" s="28">
        <v>2126790.6660000002</v>
      </c>
      <c r="C82" s="28">
        <v>208434</v>
      </c>
      <c r="D82" s="18">
        <v>1918356.6660000002</v>
      </c>
      <c r="E82" s="78">
        <v>989852</v>
      </c>
      <c r="F82" s="18">
        <v>4131256</v>
      </c>
      <c r="G82" s="18">
        <v>0</v>
      </c>
      <c r="H82" s="18"/>
      <c r="I82" s="79">
        <v>5121108</v>
      </c>
      <c r="J82" s="18">
        <v>291274</v>
      </c>
      <c r="K82" s="18">
        <v>7745731</v>
      </c>
      <c r="L82" s="18">
        <v>255</v>
      </c>
      <c r="M82" s="18"/>
      <c r="N82" s="78">
        <v>8037260</v>
      </c>
      <c r="O82" s="78">
        <v>103630</v>
      </c>
      <c r="P82" s="18">
        <v>12424368</v>
      </c>
      <c r="Q82" s="18">
        <v>408212</v>
      </c>
      <c r="R82" s="96">
        <v>21720</v>
      </c>
      <c r="S82" s="89">
        <v>12957930</v>
      </c>
      <c r="T82" s="26"/>
      <c r="U82" s="26"/>
      <c r="V82" s="29"/>
      <c r="W82" s="30"/>
      <c r="X82" s="30"/>
      <c r="Y82" s="30"/>
      <c r="Z82" s="30"/>
      <c r="AA82" s="31"/>
      <c r="AB82" s="32"/>
      <c r="AC82" s="31"/>
    </row>
    <row r="83" spans="1:29" ht="19.5" hidden="1" customHeight="1" x14ac:dyDescent="0.25">
      <c r="A83" s="80" t="s">
        <v>35</v>
      </c>
      <c r="B83" s="28">
        <v>2292925.983</v>
      </c>
      <c r="C83" s="28">
        <v>237603</v>
      </c>
      <c r="D83" s="18">
        <v>2055322.983</v>
      </c>
      <c r="E83" s="78">
        <v>973898</v>
      </c>
      <c r="F83" s="18">
        <v>4023834</v>
      </c>
      <c r="G83" s="18">
        <v>0</v>
      </c>
      <c r="H83" s="18"/>
      <c r="I83" s="79">
        <v>4997732</v>
      </c>
      <c r="J83" s="18">
        <v>312933</v>
      </c>
      <c r="K83" s="18">
        <v>7608375</v>
      </c>
      <c r="L83" s="18">
        <v>243</v>
      </c>
      <c r="M83" s="18"/>
      <c r="N83" s="78">
        <v>7921551</v>
      </c>
      <c r="O83" s="78">
        <v>100006</v>
      </c>
      <c r="P83" s="18">
        <v>12256902</v>
      </c>
      <c r="Q83" s="18">
        <v>392687</v>
      </c>
      <c r="R83" s="96">
        <v>46285</v>
      </c>
      <c r="S83" s="89">
        <v>12795880</v>
      </c>
      <c r="T83" s="26"/>
      <c r="U83" s="26"/>
      <c r="V83" s="29"/>
      <c r="W83" s="30"/>
      <c r="X83" s="30"/>
      <c r="Y83" s="30"/>
      <c r="Z83" s="30"/>
      <c r="AA83" s="31"/>
      <c r="AB83" s="32"/>
      <c r="AC83" s="31"/>
    </row>
    <row r="84" spans="1:29" ht="19.5" hidden="1" customHeight="1" x14ac:dyDescent="0.25">
      <c r="A84" s="109" t="s">
        <v>42</v>
      </c>
      <c r="B84" s="28">
        <v>2293387.9649999999</v>
      </c>
      <c r="C84" s="28">
        <v>252792</v>
      </c>
      <c r="D84" s="18">
        <v>2040595.9649999999</v>
      </c>
      <c r="E84" s="78">
        <v>1085453</v>
      </c>
      <c r="F84" s="18">
        <v>4061583</v>
      </c>
      <c r="G84" s="18">
        <v>0</v>
      </c>
      <c r="H84" s="18"/>
      <c r="I84" s="79">
        <v>5147036</v>
      </c>
      <c r="J84" s="18">
        <v>302329</v>
      </c>
      <c r="K84" s="18">
        <v>7358590</v>
      </c>
      <c r="L84" s="18">
        <v>280</v>
      </c>
      <c r="M84" s="18"/>
      <c r="N84" s="78">
        <v>7661199</v>
      </c>
      <c r="O84" s="78">
        <v>96572</v>
      </c>
      <c r="P84" s="18">
        <v>11903201</v>
      </c>
      <c r="Q84" s="18">
        <v>381276</v>
      </c>
      <c r="R84" s="96">
        <v>22876</v>
      </c>
      <c r="S84" s="89">
        <v>12403925</v>
      </c>
      <c r="T84" s="26"/>
      <c r="U84" s="26"/>
      <c r="V84" s="29"/>
      <c r="W84" s="30"/>
      <c r="X84" s="30"/>
      <c r="Y84" s="30"/>
      <c r="Z84" s="30"/>
      <c r="AA84" s="31"/>
      <c r="AB84" s="32"/>
      <c r="AC84" s="31"/>
    </row>
    <row r="85" spans="1:29" ht="19.5" hidden="1" customHeight="1" x14ac:dyDescent="0.25">
      <c r="A85" s="109" t="s">
        <v>53</v>
      </c>
      <c r="B85" s="28">
        <v>2305186.4989999998</v>
      </c>
      <c r="C85" s="28">
        <v>218502</v>
      </c>
      <c r="D85" s="18">
        <v>2086684.4989999998</v>
      </c>
      <c r="E85" s="78">
        <v>933722</v>
      </c>
      <c r="F85" s="18">
        <v>3528817</v>
      </c>
      <c r="G85" s="18">
        <v>0</v>
      </c>
      <c r="H85" s="18"/>
      <c r="I85" s="79">
        <v>4462539</v>
      </c>
      <c r="J85" s="18">
        <v>288272</v>
      </c>
      <c r="K85" s="18">
        <v>5846884</v>
      </c>
      <c r="L85" s="18">
        <v>222</v>
      </c>
      <c r="M85" s="18"/>
      <c r="N85" s="78">
        <v>6135378</v>
      </c>
      <c r="O85" s="78">
        <v>75052</v>
      </c>
      <c r="P85" s="18">
        <v>10966556</v>
      </c>
      <c r="Q85" s="18">
        <v>340589</v>
      </c>
      <c r="R85" s="96">
        <v>22333</v>
      </c>
      <c r="S85" s="89">
        <v>11404530</v>
      </c>
      <c r="T85" s="26"/>
      <c r="U85" s="26"/>
      <c r="V85" s="29"/>
      <c r="W85" s="30"/>
      <c r="X85" s="30"/>
      <c r="Y85" s="30"/>
      <c r="Z85" s="30"/>
      <c r="AA85" s="31"/>
      <c r="AB85" s="32"/>
      <c r="AC85" s="31"/>
    </row>
    <row r="86" spans="1:29" ht="19.5" hidden="1" customHeight="1" x14ac:dyDescent="0.25">
      <c r="A86" s="109" t="s">
        <v>54</v>
      </c>
      <c r="B86" s="28">
        <v>2261738.2429999998</v>
      </c>
      <c r="C86" s="28">
        <v>177675</v>
      </c>
      <c r="D86" s="18">
        <v>2084063.2429999998</v>
      </c>
      <c r="E86" s="78">
        <v>1001450</v>
      </c>
      <c r="F86" s="18">
        <v>3644053</v>
      </c>
      <c r="G86" s="18">
        <v>0</v>
      </c>
      <c r="H86" s="18"/>
      <c r="I86" s="79">
        <v>4645503</v>
      </c>
      <c r="J86" s="18">
        <v>348502</v>
      </c>
      <c r="K86" s="18">
        <v>5994963</v>
      </c>
      <c r="L86" s="18">
        <v>187</v>
      </c>
      <c r="M86" s="18"/>
      <c r="N86" s="78">
        <v>6343652</v>
      </c>
      <c r="O86" s="78">
        <v>62197</v>
      </c>
      <c r="P86" s="18">
        <v>11128861</v>
      </c>
      <c r="Q86" s="18">
        <v>333672</v>
      </c>
      <c r="R86" s="96">
        <v>22310</v>
      </c>
      <c r="S86" s="89">
        <v>11547040</v>
      </c>
      <c r="T86" s="26"/>
      <c r="U86" s="26"/>
      <c r="V86" s="29"/>
      <c r="W86" s="30"/>
      <c r="X86" s="30"/>
      <c r="Y86" s="30"/>
      <c r="Z86" s="30"/>
      <c r="AA86" s="31"/>
      <c r="AB86" s="32"/>
      <c r="AC86" s="31"/>
    </row>
    <row r="87" spans="1:29" ht="19.5" hidden="1" customHeight="1" x14ac:dyDescent="0.25">
      <c r="A87" s="109" t="s">
        <v>55</v>
      </c>
      <c r="B87" s="28">
        <v>2309290.5529999998</v>
      </c>
      <c r="C87" s="28">
        <v>221204</v>
      </c>
      <c r="D87" s="18">
        <v>2088086.5529999998</v>
      </c>
      <c r="E87" s="78">
        <v>1075634</v>
      </c>
      <c r="F87" s="18">
        <v>3636125</v>
      </c>
      <c r="G87" s="18">
        <v>0</v>
      </c>
      <c r="H87" s="18"/>
      <c r="I87" s="79">
        <v>4711759</v>
      </c>
      <c r="J87" s="18">
        <v>327602</v>
      </c>
      <c r="K87" s="18">
        <v>6307367</v>
      </c>
      <c r="L87" s="18">
        <v>244</v>
      </c>
      <c r="M87" s="18"/>
      <c r="N87" s="78">
        <v>6635213</v>
      </c>
      <c r="O87" s="78">
        <v>41825</v>
      </c>
      <c r="P87" s="18">
        <v>11731984</v>
      </c>
      <c r="Q87" s="18">
        <v>298557</v>
      </c>
      <c r="R87" s="96">
        <v>22260</v>
      </c>
      <c r="S87" s="89">
        <v>12094626</v>
      </c>
      <c r="T87" s="26"/>
      <c r="U87" s="26"/>
      <c r="V87" s="29"/>
      <c r="W87" s="30"/>
      <c r="X87" s="30"/>
      <c r="Y87" s="30"/>
      <c r="Z87" s="30"/>
      <c r="AA87" s="31"/>
      <c r="AB87" s="32"/>
      <c r="AC87" s="31"/>
    </row>
    <row r="88" spans="1:29" ht="19.5" hidden="1" customHeight="1" x14ac:dyDescent="0.25">
      <c r="A88" s="109" t="s">
        <v>74</v>
      </c>
      <c r="B88" s="28">
        <v>2212148.577</v>
      </c>
      <c r="C88" s="28">
        <v>223031</v>
      </c>
      <c r="D88" s="18">
        <v>1989117.577</v>
      </c>
      <c r="E88" s="78">
        <v>1038624</v>
      </c>
      <c r="F88" s="18">
        <v>3848600</v>
      </c>
      <c r="G88" s="18">
        <v>0</v>
      </c>
      <c r="H88" s="18"/>
      <c r="I88" s="79">
        <v>4887224</v>
      </c>
      <c r="J88" s="18">
        <v>332661</v>
      </c>
      <c r="K88" s="18">
        <v>6395333</v>
      </c>
      <c r="L88" s="18">
        <v>272</v>
      </c>
      <c r="M88" s="18"/>
      <c r="N88" s="78">
        <v>6728266</v>
      </c>
      <c r="O88" s="78">
        <v>66357</v>
      </c>
      <c r="P88" s="18">
        <v>12174305</v>
      </c>
      <c r="Q88" s="18">
        <v>258968</v>
      </c>
      <c r="R88" s="96">
        <v>278</v>
      </c>
      <c r="S88" s="89">
        <v>12499908</v>
      </c>
      <c r="T88" s="26"/>
      <c r="U88" s="26"/>
      <c r="V88" s="29"/>
      <c r="W88" s="30"/>
      <c r="X88" s="30"/>
      <c r="Y88" s="30"/>
      <c r="Z88" s="30"/>
      <c r="AA88" s="31"/>
      <c r="AB88" s="32"/>
      <c r="AC88" s="31"/>
    </row>
    <row r="89" spans="1:29" ht="19.5" hidden="1" customHeight="1" x14ac:dyDescent="0.25">
      <c r="A89" s="109" t="s">
        <v>34</v>
      </c>
      <c r="B89" s="28">
        <v>2350047.273</v>
      </c>
      <c r="C89" s="28">
        <v>194434</v>
      </c>
      <c r="D89" s="18">
        <v>2155613.273</v>
      </c>
      <c r="E89" s="78">
        <v>974302</v>
      </c>
      <c r="F89" s="18">
        <v>4063972</v>
      </c>
      <c r="G89" s="18">
        <v>0</v>
      </c>
      <c r="H89" s="18"/>
      <c r="I89" s="79">
        <v>5038274</v>
      </c>
      <c r="J89" s="18">
        <v>367364</v>
      </c>
      <c r="K89" s="18">
        <v>6534164</v>
      </c>
      <c r="L89" s="18">
        <v>221</v>
      </c>
      <c r="M89" s="18"/>
      <c r="N89" s="78">
        <v>6901749</v>
      </c>
      <c r="O89" s="78">
        <v>46130</v>
      </c>
      <c r="P89" s="18">
        <v>12286105</v>
      </c>
      <c r="Q89" s="18">
        <v>249707</v>
      </c>
      <c r="R89" s="96">
        <v>68</v>
      </c>
      <c r="S89" s="89">
        <v>12582010</v>
      </c>
      <c r="T89" s="26"/>
      <c r="U89" s="26"/>
      <c r="V89" s="29"/>
      <c r="W89" s="30"/>
      <c r="X89" s="30"/>
      <c r="Y89" s="30"/>
      <c r="Z89" s="30"/>
      <c r="AA89" s="31"/>
      <c r="AB89" s="32"/>
      <c r="AC89" s="31"/>
    </row>
    <row r="90" spans="1:29" ht="19.5" hidden="1" customHeight="1" x14ac:dyDescent="0.25">
      <c r="A90" s="110">
        <v>2002</v>
      </c>
      <c r="B90" s="33">
        <v>3037420.9640000002</v>
      </c>
      <c r="C90" s="33">
        <v>359553</v>
      </c>
      <c r="D90" s="34">
        <v>2677867.9640000002</v>
      </c>
      <c r="E90" s="82">
        <v>1230283</v>
      </c>
      <c r="F90" s="34">
        <v>4207158</v>
      </c>
      <c r="G90" s="34">
        <v>0</v>
      </c>
      <c r="H90" s="34"/>
      <c r="I90" s="83">
        <v>5437441</v>
      </c>
      <c r="J90" s="34">
        <v>383202</v>
      </c>
      <c r="K90" s="34">
        <v>6939922</v>
      </c>
      <c r="L90" s="119">
        <v>214</v>
      </c>
      <c r="M90" s="34"/>
      <c r="N90" s="82">
        <v>7323338</v>
      </c>
      <c r="O90" s="82">
        <v>55076</v>
      </c>
      <c r="P90" s="34">
        <v>12482223</v>
      </c>
      <c r="Q90" s="34">
        <v>234986</v>
      </c>
      <c r="R90" s="98">
        <v>16148</v>
      </c>
      <c r="S90" s="91">
        <v>12788433</v>
      </c>
      <c r="T90" s="26"/>
      <c r="U90" s="26"/>
      <c r="V90" s="29"/>
      <c r="W90" s="30"/>
      <c r="X90" s="30"/>
      <c r="Y90" s="30"/>
      <c r="Z90" s="30"/>
      <c r="AA90" s="31"/>
      <c r="AB90" s="32"/>
      <c r="AC90" s="31"/>
    </row>
    <row r="91" spans="1:29" ht="19.5" hidden="1" customHeight="1" x14ac:dyDescent="0.25">
      <c r="A91" s="109"/>
      <c r="B91" s="33"/>
      <c r="C91" s="33"/>
      <c r="D91" s="34"/>
      <c r="E91" s="82"/>
      <c r="F91" s="34"/>
      <c r="G91" s="34"/>
      <c r="H91" s="34"/>
      <c r="I91" s="83"/>
      <c r="J91" s="34"/>
      <c r="K91" s="34"/>
      <c r="L91" s="119"/>
      <c r="M91" s="34"/>
      <c r="N91" s="82"/>
      <c r="O91" s="82"/>
      <c r="P91" s="34"/>
      <c r="Q91" s="34"/>
      <c r="R91" s="98"/>
      <c r="S91" s="91"/>
      <c r="T91" s="26"/>
      <c r="U91" s="26"/>
      <c r="V91" s="29"/>
      <c r="W91" s="30"/>
      <c r="X91" s="30"/>
      <c r="Y91" s="30"/>
      <c r="Z91" s="30"/>
      <c r="AA91" s="31"/>
      <c r="AB91" s="32"/>
      <c r="AC91" s="31"/>
    </row>
    <row r="92" spans="1:29" ht="19.5" hidden="1" customHeight="1" x14ac:dyDescent="0.25">
      <c r="A92" s="111">
        <v>2003</v>
      </c>
      <c r="B92" s="33"/>
      <c r="C92" s="33"/>
      <c r="D92" s="34"/>
      <c r="E92" s="82"/>
      <c r="F92" s="34"/>
      <c r="G92" s="34"/>
      <c r="H92" s="34"/>
      <c r="I92" s="83"/>
      <c r="J92" s="34"/>
      <c r="K92" s="34"/>
      <c r="L92" s="119"/>
      <c r="M92" s="34"/>
      <c r="N92" s="82"/>
      <c r="O92" s="82"/>
      <c r="P92" s="34"/>
      <c r="Q92" s="34"/>
      <c r="R92" s="98"/>
      <c r="S92" s="91"/>
      <c r="T92" s="26"/>
      <c r="U92" s="26"/>
      <c r="V92" s="29"/>
      <c r="W92" s="30"/>
      <c r="X92" s="30"/>
      <c r="Y92" s="30"/>
      <c r="Z92" s="30"/>
      <c r="AA92" s="31"/>
      <c r="AB92" s="32"/>
      <c r="AC92" s="31"/>
    </row>
    <row r="93" spans="1:29" ht="19.5" hidden="1" customHeight="1" x14ac:dyDescent="0.25">
      <c r="A93" s="109" t="s">
        <v>25</v>
      </c>
      <c r="B93" s="33">
        <v>2522877.9410000001</v>
      </c>
      <c r="C93" s="33">
        <v>228274</v>
      </c>
      <c r="D93" s="34">
        <v>2294603.9410000001</v>
      </c>
      <c r="E93" s="82">
        <v>1064748.7239999999</v>
      </c>
      <c r="F93" s="34">
        <v>4318269.3490000004</v>
      </c>
      <c r="G93" s="34">
        <v>0</v>
      </c>
      <c r="H93" s="34"/>
      <c r="I93" s="83">
        <v>5383018.0730000008</v>
      </c>
      <c r="J93" s="34">
        <v>388021.527</v>
      </c>
      <c r="K93" s="34">
        <v>7293056.7470000004</v>
      </c>
      <c r="L93" s="119">
        <v>227</v>
      </c>
      <c r="M93" s="34"/>
      <c r="N93" s="82">
        <v>7681305.2740000002</v>
      </c>
      <c r="O93" s="82">
        <v>58212.953999999998</v>
      </c>
      <c r="P93" s="34">
        <v>12618120.903999999</v>
      </c>
      <c r="Q93" s="34">
        <v>222823.802</v>
      </c>
      <c r="R93" s="98">
        <v>34601.565999999999</v>
      </c>
      <c r="S93" s="91">
        <v>12933759.225999998</v>
      </c>
      <c r="T93" s="26"/>
      <c r="U93" s="26"/>
      <c r="V93" s="29"/>
      <c r="W93" s="30"/>
      <c r="X93" s="30"/>
      <c r="Y93" s="30"/>
      <c r="Z93" s="30"/>
      <c r="AA93" s="31"/>
      <c r="AB93" s="32"/>
      <c r="AC93" s="31"/>
    </row>
    <row r="94" spans="1:29" ht="19.5" hidden="1" customHeight="1" x14ac:dyDescent="0.25">
      <c r="A94" s="109" t="s">
        <v>26</v>
      </c>
      <c r="B94" s="33">
        <v>2597042.821</v>
      </c>
      <c r="C94" s="33">
        <v>246066</v>
      </c>
      <c r="D94" s="34">
        <v>2350976.821</v>
      </c>
      <c r="E94" s="82">
        <v>1008106.895</v>
      </c>
      <c r="F94" s="34">
        <v>3871202.5619999999</v>
      </c>
      <c r="G94" s="34">
        <v>0</v>
      </c>
      <c r="H94" s="34"/>
      <c r="I94" s="83">
        <v>4879309.4570000004</v>
      </c>
      <c r="J94" s="34">
        <v>397252.908</v>
      </c>
      <c r="K94" s="34">
        <v>6769143.6809999999</v>
      </c>
      <c r="L94" s="119">
        <v>231</v>
      </c>
      <c r="M94" s="34"/>
      <c r="N94" s="82">
        <v>7166627.5889999997</v>
      </c>
      <c r="O94" s="82">
        <v>58402.981</v>
      </c>
      <c r="P94" s="34">
        <v>12323211.770000001</v>
      </c>
      <c r="Q94" s="34">
        <v>222473.15900000001</v>
      </c>
      <c r="R94" s="98">
        <v>58942.629000000001</v>
      </c>
      <c r="S94" s="91">
        <v>12663030.539000003</v>
      </c>
      <c r="T94" s="26"/>
      <c r="U94" s="26"/>
      <c r="V94" s="29"/>
      <c r="W94" s="30"/>
      <c r="X94" s="30"/>
      <c r="Y94" s="30"/>
      <c r="Z94" s="30"/>
      <c r="AA94" s="31"/>
      <c r="AB94" s="32"/>
      <c r="AC94" s="31"/>
    </row>
    <row r="95" spans="1:29" ht="19.5" hidden="1" customHeight="1" x14ac:dyDescent="0.25">
      <c r="A95" s="109" t="s">
        <v>27</v>
      </c>
      <c r="B95" s="33">
        <v>2443955.645</v>
      </c>
      <c r="C95" s="33">
        <v>272923</v>
      </c>
      <c r="D95" s="34">
        <v>2171032.645</v>
      </c>
      <c r="E95" s="82">
        <v>1054873.548</v>
      </c>
      <c r="F95" s="34">
        <v>4014599.4330000002</v>
      </c>
      <c r="G95" s="34">
        <v>0</v>
      </c>
      <c r="H95" s="34"/>
      <c r="I95" s="83">
        <v>5069472.9810000006</v>
      </c>
      <c r="J95" s="34">
        <v>387987.18199999997</v>
      </c>
      <c r="K95" s="34">
        <v>6916434.0899999999</v>
      </c>
      <c r="L95" s="119">
        <v>243</v>
      </c>
      <c r="M95" s="34"/>
      <c r="N95" s="82">
        <v>7304664.2719999999</v>
      </c>
      <c r="O95" s="82">
        <v>58174.417999999998</v>
      </c>
      <c r="P95" s="34">
        <v>12160568.113</v>
      </c>
      <c r="Q95" s="34">
        <v>223748.66099999999</v>
      </c>
      <c r="R95" s="98">
        <v>68528.615999999995</v>
      </c>
      <c r="S95" s="91">
        <v>12511019.808</v>
      </c>
      <c r="T95" s="26"/>
      <c r="U95" s="26"/>
      <c r="V95" s="29"/>
      <c r="W95" s="30"/>
      <c r="X95" s="30"/>
      <c r="Y95" s="30"/>
      <c r="Z95" s="30"/>
      <c r="AA95" s="31"/>
      <c r="AB95" s="32"/>
      <c r="AC95" s="31"/>
    </row>
    <row r="96" spans="1:29" ht="19.5" hidden="1" customHeight="1" x14ac:dyDescent="0.25">
      <c r="A96" s="109" t="s">
        <v>28</v>
      </c>
      <c r="B96" s="33">
        <v>2510696.4700000002</v>
      </c>
      <c r="C96" s="33">
        <v>222435</v>
      </c>
      <c r="D96" s="34">
        <v>2288261.4700000002</v>
      </c>
      <c r="E96" s="82">
        <v>971497.50699999998</v>
      </c>
      <c r="F96" s="34">
        <v>4157772.051</v>
      </c>
      <c r="G96" s="34">
        <v>0</v>
      </c>
      <c r="H96" s="34"/>
      <c r="I96" s="83">
        <v>5129269.5580000002</v>
      </c>
      <c r="J96" s="34">
        <v>387687.92099999997</v>
      </c>
      <c r="K96" s="34">
        <v>7141916.2719999999</v>
      </c>
      <c r="L96" s="119">
        <v>223</v>
      </c>
      <c r="M96" s="34"/>
      <c r="N96" s="82">
        <v>7529827.193</v>
      </c>
      <c r="O96" s="82">
        <v>61017.493999999999</v>
      </c>
      <c r="P96" s="34">
        <v>12041566.494000001</v>
      </c>
      <c r="Q96" s="34">
        <v>236015.53599999999</v>
      </c>
      <c r="R96" s="98">
        <v>103034.534</v>
      </c>
      <c r="S96" s="91">
        <v>12441634.058000002</v>
      </c>
      <c r="T96" s="26"/>
      <c r="U96" s="26"/>
      <c r="V96" s="29"/>
      <c r="W96" s="30"/>
      <c r="X96" s="30"/>
      <c r="Y96" s="30"/>
      <c r="Z96" s="30"/>
      <c r="AA96" s="31"/>
      <c r="AB96" s="32"/>
      <c r="AC96" s="31"/>
    </row>
    <row r="97" spans="1:29" ht="19.5" hidden="1" customHeight="1" x14ac:dyDescent="0.25">
      <c r="A97" s="80" t="s">
        <v>35</v>
      </c>
      <c r="B97" s="33">
        <v>2563887.0079999999</v>
      </c>
      <c r="C97" s="33">
        <v>218798</v>
      </c>
      <c r="D97" s="34">
        <v>2345089.0079999999</v>
      </c>
      <c r="E97" s="82">
        <v>1036350.899</v>
      </c>
      <c r="F97" s="34">
        <v>4351474.9749999996</v>
      </c>
      <c r="G97" s="34">
        <v>0</v>
      </c>
      <c r="H97" s="34"/>
      <c r="I97" s="83">
        <v>5387825.8739999998</v>
      </c>
      <c r="J97" s="34">
        <v>408879.62199999997</v>
      </c>
      <c r="K97" s="34">
        <v>7426400.6720000003</v>
      </c>
      <c r="L97" s="119">
        <v>205</v>
      </c>
      <c r="M97" s="34"/>
      <c r="N97" s="82">
        <v>7835485.2939999998</v>
      </c>
      <c r="O97" s="82">
        <v>102966.077</v>
      </c>
      <c r="P97" s="34">
        <v>12048915.613</v>
      </c>
      <c r="Q97" s="34">
        <v>241140.21299999999</v>
      </c>
      <c r="R97" s="98">
        <v>93766.467000000004</v>
      </c>
      <c r="S97" s="91">
        <v>12486788.369999999</v>
      </c>
      <c r="T97" s="26"/>
      <c r="U97" s="26"/>
      <c r="V97" s="29"/>
      <c r="W97" s="30"/>
      <c r="X97" s="30"/>
      <c r="Y97" s="30"/>
      <c r="Z97" s="30"/>
      <c r="AA97" s="31"/>
      <c r="AB97" s="32"/>
      <c r="AC97" s="31"/>
    </row>
    <row r="98" spans="1:29" ht="19.5" hidden="1" customHeight="1" x14ac:dyDescent="0.25">
      <c r="A98" s="109" t="s">
        <v>42</v>
      </c>
      <c r="B98" s="33">
        <v>2658653.878</v>
      </c>
      <c r="C98" s="33">
        <v>269508</v>
      </c>
      <c r="D98" s="34">
        <v>2389145.878</v>
      </c>
      <c r="E98" s="82">
        <v>1142394.7290000001</v>
      </c>
      <c r="F98" s="34">
        <v>4367836.13</v>
      </c>
      <c r="G98" s="34">
        <v>0</v>
      </c>
      <c r="H98" s="34"/>
      <c r="I98" s="83">
        <v>5510230.8590000002</v>
      </c>
      <c r="J98" s="34">
        <v>409169.78100000002</v>
      </c>
      <c r="K98" s="34">
        <v>7601527.0480000004</v>
      </c>
      <c r="L98" s="119">
        <v>183</v>
      </c>
      <c r="M98" s="34"/>
      <c r="N98" s="82">
        <v>8010879.8290000008</v>
      </c>
      <c r="O98" s="82">
        <v>143861.57199999999</v>
      </c>
      <c r="P98" s="34">
        <v>12077258.210000001</v>
      </c>
      <c r="Q98" s="34">
        <v>230698.78400000001</v>
      </c>
      <c r="R98" s="98">
        <v>106460.454</v>
      </c>
      <c r="S98" s="91">
        <v>12558279.020000001</v>
      </c>
      <c r="T98" s="26"/>
      <c r="U98" s="26"/>
      <c r="V98" s="29"/>
      <c r="W98" s="30"/>
      <c r="X98" s="30"/>
      <c r="Y98" s="30"/>
      <c r="Z98" s="30"/>
      <c r="AA98" s="31"/>
      <c r="AB98" s="32"/>
      <c r="AC98" s="31"/>
    </row>
    <row r="99" spans="1:29" ht="19.5" hidden="1" customHeight="1" x14ac:dyDescent="0.25">
      <c r="A99" s="109" t="s">
        <v>30</v>
      </c>
      <c r="B99" s="33">
        <v>2713210.9550000001</v>
      </c>
      <c r="C99" s="33">
        <v>263979</v>
      </c>
      <c r="D99" s="34">
        <v>2449231.9550000001</v>
      </c>
      <c r="E99" s="82">
        <v>1163047.5959999999</v>
      </c>
      <c r="F99" s="34">
        <v>4710442.4060000004</v>
      </c>
      <c r="G99" s="34">
        <v>0</v>
      </c>
      <c r="H99" s="34"/>
      <c r="I99" s="83">
        <v>5873490.0020000003</v>
      </c>
      <c r="J99" s="34">
        <v>461105.32699999999</v>
      </c>
      <c r="K99" s="34">
        <v>7852842.6950000003</v>
      </c>
      <c r="L99" s="119">
        <v>88</v>
      </c>
      <c r="M99" s="34"/>
      <c r="N99" s="82">
        <v>8314036.0219999999</v>
      </c>
      <c r="O99" s="82">
        <v>153281.04800000001</v>
      </c>
      <c r="P99" s="34">
        <v>12040934.393000001</v>
      </c>
      <c r="Q99" s="34">
        <v>207716.92800000001</v>
      </c>
      <c r="R99" s="98">
        <v>62491.332999999999</v>
      </c>
      <c r="S99" s="91">
        <v>12464423.702000001</v>
      </c>
      <c r="T99" s="26"/>
      <c r="U99" s="26"/>
      <c r="V99" s="29"/>
      <c r="W99" s="30"/>
      <c r="X99" s="30"/>
      <c r="Y99" s="30"/>
      <c r="Z99" s="30"/>
      <c r="AA99" s="31"/>
      <c r="AB99" s="32"/>
      <c r="AC99" s="31"/>
    </row>
    <row r="100" spans="1:29" ht="19.5" hidden="1" customHeight="1" x14ac:dyDescent="0.25">
      <c r="A100" s="109" t="s">
        <v>31</v>
      </c>
      <c r="B100" s="33">
        <v>2739069.15</v>
      </c>
      <c r="C100" s="33">
        <v>269842</v>
      </c>
      <c r="D100" s="34">
        <v>2469227.15</v>
      </c>
      <c r="E100" s="82">
        <v>1138386.1810000001</v>
      </c>
      <c r="F100" s="34">
        <v>4780768.2170000002</v>
      </c>
      <c r="G100" s="34">
        <v>0</v>
      </c>
      <c r="H100" s="34"/>
      <c r="I100" s="83">
        <v>5919154.398</v>
      </c>
      <c r="J100" s="34">
        <v>455355.8</v>
      </c>
      <c r="K100" s="34">
        <v>7966995.8940000003</v>
      </c>
      <c r="L100" s="119">
        <v>89</v>
      </c>
      <c r="M100" s="34"/>
      <c r="N100" s="82">
        <v>8422440.6940000001</v>
      </c>
      <c r="O100" s="82">
        <v>116422.8</v>
      </c>
      <c r="P100" s="34">
        <v>12135552.494000001</v>
      </c>
      <c r="Q100" s="34">
        <v>203088.84899999999</v>
      </c>
      <c r="R100" s="98">
        <v>55321.572</v>
      </c>
      <c r="S100" s="91">
        <v>12510385.715000002</v>
      </c>
      <c r="T100" s="26"/>
      <c r="U100" s="26"/>
      <c r="V100" s="29"/>
      <c r="W100" s="30"/>
      <c r="X100" s="30"/>
      <c r="Y100" s="30"/>
      <c r="Z100" s="30"/>
      <c r="AA100" s="31"/>
      <c r="AB100" s="32"/>
      <c r="AC100" s="31"/>
    </row>
    <row r="101" spans="1:29" ht="19.5" hidden="1" customHeight="1" x14ac:dyDescent="0.25">
      <c r="A101" s="109" t="s">
        <v>32</v>
      </c>
      <c r="B101" s="33">
        <v>2749365.3939999999</v>
      </c>
      <c r="C101" s="33">
        <v>298380</v>
      </c>
      <c r="D101" s="34">
        <v>2450985.3939999999</v>
      </c>
      <c r="E101" s="82">
        <v>1210943.7860000001</v>
      </c>
      <c r="F101" s="34">
        <v>4885350.2419999996</v>
      </c>
      <c r="G101" s="34">
        <v>0</v>
      </c>
      <c r="H101" s="34"/>
      <c r="I101" s="83">
        <v>6096294.0279999999</v>
      </c>
      <c r="J101" s="34">
        <v>428894.571</v>
      </c>
      <c r="K101" s="34">
        <v>8177414.0089999996</v>
      </c>
      <c r="L101" s="119">
        <v>69</v>
      </c>
      <c r="M101" s="34"/>
      <c r="N101" s="82">
        <v>8606377.5800000001</v>
      </c>
      <c r="O101" s="82">
        <v>95303.438999999998</v>
      </c>
      <c r="P101" s="34">
        <v>12038848.714</v>
      </c>
      <c r="Q101" s="34">
        <v>142040.016</v>
      </c>
      <c r="R101" s="98">
        <v>70546.423999999999</v>
      </c>
      <c r="S101" s="91">
        <v>12346738.593</v>
      </c>
      <c r="T101" s="26"/>
      <c r="U101" s="26"/>
      <c r="V101" s="29"/>
      <c r="W101" s="30"/>
      <c r="X101" s="30"/>
      <c r="Y101" s="30"/>
      <c r="Z101" s="30"/>
      <c r="AA101" s="31"/>
      <c r="AB101" s="32"/>
      <c r="AC101" s="31"/>
    </row>
    <row r="102" spans="1:29" ht="19.5" hidden="1" customHeight="1" x14ac:dyDescent="0.25">
      <c r="A102" s="109" t="s">
        <v>33</v>
      </c>
      <c r="B102" s="33">
        <v>2882272.6970000002</v>
      </c>
      <c r="C102" s="33">
        <v>258537</v>
      </c>
      <c r="D102" s="34">
        <v>2623735.6970000002</v>
      </c>
      <c r="E102" s="82">
        <v>1188077.723</v>
      </c>
      <c r="F102" s="34">
        <v>4291566.2110000001</v>
      </c>
      <c r="G102" s="34">
        <v>0</v>
      </c>
      <c r="H102" s="34"/>
      <c r="I102" s="83">
        <v>5479643.9340000004</v>
      </c>
      <c r="J102" s="34">
        <v>462645.33600000001</v>
      </c>
      <c r="K102" s="34">
        <v>7763150.2989999996</v>
      </c>
      <c r="L102" s="119">
        <v>68</v>
      </c>
      <c r="M102" s="34"/>
      <c r="N102" s="82">
        <v>8225863.6349999998</v>
      </c>
      <c r="O102" s="82">
        <v>83463.385999999999</v>
      </c>
      <c r="P102" s="34">
        <v>11571446.662</v>
      </c>
      <c r="Q102" s="34">
        <v>132822.38</v>
      </c>
      <c r="R102" s="98">
        <v>70749.475999999995</v>
      </c>
      <c r="S102" s="91">
        <v>11858481.904000001</v>
      </c>
      <c r="T102" s="26"/>
      <c r="U102" s="26"/>
      <c r="V102" s="29"/>
      <c r="W102" s="30"/>
      <c r="X102" s="30"/>
      <c r="Y102" s="30"/>
      <c r="Z102" s="30"/>
      <c r="AA102" s="31"/>
      <c r="AB102" s="32"/>
      <c r="AC102" s="31"/>
    </row>
    <row r="103" spans="1:29" ht="19.5" hidden="1" customHeight="1" x14ac:dyDescent="0.25">
      <c r="A103" s="109" t="s">
        <v>34</v>
      </c>
      <c r="B103" s="33">
        <v>2908994.0980000002</v>
      </c>
      <c r="C103" s="33">
        <v>262697</v>
      </c>
      <c r="D103" s="34">
        <v>2646297.0980000002</v>
      </c>
      <c r="E103" s="82">
        <v>1251003.1850000001</v>
      </c>
      <c r="F103" s="34">
        <v>4535754.63</v>
      </c>
      <c r="G103" s="34">
        <v>0</v>
      </c>
      <c r="H103" s="34"/>
      <c r="I103" s="83">
        <v>5786757.8149999995</v>
      </c>
      <c r="J103" s="34">
        <v>434857.967</v>
      </c>
      <c r="K103" s="34">
        <v>7916813.0889999997</v>
      </c>
      <c r="L103" s="119">
        <v>67</v>
      </c>
      <c r="M103" s="34"/>
      <c r="N103" s="82">
        <v>8351738.0559999999</v>
      </c>
      <c r="O103" s="82">
        <v>74510.097999999998</v>
      </c>
      <c r="P103" s="34">
        <v>11344206.466</v>
      </c>
      <c r="Q103" s="34">
        <v>128553.857</v>
      </c>
      <c r="R103" s="98">
        <v>63187.553</v>
      </c>
      <c r="S103" s="91">
        <v>11610457.973999999</v>
      </c>
      <c r="T103" s="26"/>
      <c r="U103" s="26"/>
      <c r="V103" s="29"/>
      <c r="W103" s="30"/>
      <c r="X103" s="30"/>
      <c r="Y103" s="30"/>
      <c r="Z103" s="30"/>
      <c r="AA103" s="31"/>
      <c r="AB103" s="32"/>
      <c r="AC103" s="31"/>
    </row>
    <row r="104" spans="1:29" ht="19.5" hidden="1" customHeight="1" x14ac:dyDescent="0.25">
      <c r="A104" s="111">
        <v>2003</v>
      </c>
      <c r="B104" s="33">
        <v>3524676.1239999998</v>
      </c>
      <c r="C104" s="33">
        <v>331641</v>
      </c>
      <c r="D104" s="34">
        <v>3193035.1239999998</v>
      </c>
      <c r="E104" s="82">
        <v>1338696.6780000001</v>
      </c>
      <c r="F104" s="34">
        <v>4674365.3210000005</v>
      </c>
      <c r="G104" s="34">
        <v>0</v>
      </c>
      <c r="H104" s="34"/>
      <c r="I104" s="83">
        <v>6013061.9990000008</v>
      </c>
      <c r="J104" s="34">
        <v>518907.62599999999</v>
      </c>
      <c r="K104" s="34">
        <v>8493881.5219999999</v>
      </c>
      <c r="L104" s="119">
        <v>64</v>
      </c>
      <c r="M104" s="34"/>
      <c r="N104" s="82">
        <v>9012853.148</v>
      </c>
      <c r="O104" s="82">
        <v>69424.19200000001</v>
      </c>
      <c r="P104" s="34">
        <v>11252520.030999999</v>
      </c>
      <c r="Q104" s="34">
        <v>117150.94</v>
      </c>
      <c r="R104" s="98">
        <v>47305.411</v>
      </c>
      <c r="S104" s="91">
        <v>11486400.573999999</v>
      </c>
      <c r="T104" s="26"/>
      <c r="U104" s="26"/>
      <c r="V104" s="29"/>
      <c r="W104" s="30"/>
      <c r="X104" s="30"/>
      <c r="Y104" s="30"/>
      <c r="Z104" s="30"/>
      <c r="AA104" s="31"/>
      <c r="AB104" s="32"/>
      <c r="AC104" s="31"/>
    </row>
    <row r="105" spans="1:29" ht="19.5" hidden="1" customHeight="1" x14ac:dyDescent="0.25">
      <c r="A105" s="109"/>
      <c r="B105" s="33"/>
      <c r="C105" s="33"/>
      <c r="D105" s="34"/>
      <c r="E105" s="82"/>
      <c r="F105" s="34"/>
      <c r="G105" s="34"/>
      <c r="H105" s="34"/>
      <c r="I105" s="83"/>
      <c r="J105" s="34"/>
      <c r="K105" s="34"/>
      <c r="L105" s="119"/>
      <c r="M105" s="34"/>
      <c r="N105" s="82"/>
      <c r="O105" s="82"/>
      <c r="P105" s="34"/>
      <c r="Q105" s="34"/>
      <c r="R105" s="98"/>
      <c r="S105" s="91"/>
      <c r="T105" s="26"/>
      <c r="U105" s="26"/>
      <c r="V105" s="29"/>
      <c r="W105" s="30"/>
      <c r="X105" s="30"/>
      <c r="Y105" s="30"/>
      <c r="Z105" s="30"/>
      <c r="AA105" s="31"/>
      <c r="AB105" s="32"/>
      <c r="AC105" s="31"/>
    </row>
    <row r="106" spans="1:29" ht="19.5" hidden="1" customHeight="1" x14ac:dyDescent="0.25">
      <c r="A106" s="111">
        <v>2004</v>
      </c>
      <c r="B106" s="33"/>
      <c r="C106" s="33"/>
      <c r="D106" s="34"/>
      <c r="E106" s="82"/>
      <c r="F106" s="34"/>
      <c r="G106" s="34"/>
      <c r="H106" s="34"/>
      <c r="I106" s="83"/>
      <c r="J106" s="34"/>
      <c r="K106" s="34"/>
      <c r="L106" s="119"/>
      <c r="M106" s="34"/>
      <c r="N106" s="82"/>
      <c r="O106" s="82"/>
      <c r="P106" s="34"/>
      <c r="Q106" s="34"/>
      <c r="R106" s="98"/>
      <c r="S106" s="91"/>
      <c r="T106" s="26"/>
      <c r="U106" s="26"/>
      <c r="V106" s="29"/>
      <c r="W106" s="30"/>
      <c r="X106" s="30"/>
      <c r="Y106" s="30"/>
      <c r="Z106" s="30"/>
      <c r="AA106" s="31"/>
      <c r="AB106" s="32"/>
      <c r="AC106" s="31"/>
    </row>
    <row r="107" spans="1:29" ht="19.5" hidden="1" customHeight="1" x14ac:dyDescent="0.25">
      <c r="A107" s="109" t="s">
        <v>25</v>
      </c>
      <c r="B107" s="33">
        <v>2966547.125</v>
      </c>
      <c r="C107" s="33">
        <v>276360.61477999995</v>
      </c>
      <c r="D107" s="34">
        <v>2690186.5102200001</v>
      </c>
      <c r="E107" s="82">
        <v>1189767.4786</v>
      </c>
      <c r="F107" s="34">
        <v>4998488.7833700003</v>
      </c>
      <c r="G107" s="34">
        <v>0</v>
      </c>
      <c r="H107" s="34"/>
      <c r="I107" s="83">
        <v>6188256.2619700003</v>
      </c>
      <c r="J107" s="34">
        <v>452133.39976999996</v>
      </c>
      <c r="K107" s="34">
        <v>8527955.9300800003</v>
      </c>
      <c r="L107" s="119">
        <v>145.71369000000001</v>
      </c>
      <c r="M107" s="34"/>
      <c r="N107" s="82">
        <v>8980235.0435399991</v>
      </c>
      <c r="O107" s="82">
        <v>48938.506750000008</v>
      </c>
      <c r="P107" s="34">
        <v>11032993.33495</v>
      </c>
      <c r="Q107" s="34">
        <v>100449.22499999999</v>
      </c>
      <c r="R107" s="98">
        <v>16225.325999999999</v>
      </c>
      <c r="S107" s="91">
        <v>11198606.3927</v>
      </c>
      <c r="T107" s="26"/>
      <c r="U107" s="26"/>
      <c r="V107" s="29"/>
      <c r="W107" s="30"/>
      <c r="X107" s="30"/>
      <c r="Y107" s="30"/>
      <c r="Z107" s="30"/>
      <c r="AA107" s="31"/>
      <c r="AB107" s="32"/>
      <c r="AC107" s="31"/>
    </row>
    <row r="108" spans="1:29" ht="19.5" hidden="1" customHeight="1" x14ac:dyDescent="0.25">
      <c r="A108" s="109" t="s">
        <v>26</v>
      </c>
      <c r="B108" s="33">
        <v>3000852.8119999999</v>
      </c>
      <c r="C108" s="33">
        <v>298614</v>
      </c>
      <c r="D108" s="34">
        <v>2702238.8119999999</v>
      </c>
      <c r="E108" s="82">
        <v>1267417.0630000001</v>
      </c>
      <c r="F108" s="34">
        <v>4656278.6169999996</v>
      </c>
      <c r="G108" s="34">
        <v>0</v>
      </c>
      <c r="H108" s="34"/>
      <c r="I108" s="83">
        <v>5923695.6799999997</v>
      </c>
      <c r="J108" s="34">
        <v>440747.94</v>
      </c>
      <c r="K108" s="34">
        <v>8209442.8849999998</v>
      </c>
      <c r="L108" s="119">
        <v>125</v>
      </c>
      <c r="M108" s="34"/>
      <c r="N108" s="82">
        <v>8650315.8249999993</v>
      </c>
      <c r="O108" s="82">
        <v>52145.675000000003</v>
      </c>
      <c r="P108" s="34">
        <v>10887277.346999999</v>
      </c>
      <c r="Q108" s="34">
        <v>93579.326000000001</v>
      </c>
      <c r="R108" s="98">
        <v>16913.14</v>
      </c>
      <c r="S108" s="91">
        <v>11049915.488</v>
      </c>
      <c r="T108" s="26"/>
      <c r="U108" s="26"/>
      <c r="V108" s="29"/>
      <c r="W108" s="30"/>
      <c r="X108" s="30"/>
      <c r="Y108" s="30"/>
      <c r="Z108" s="30"/>
      <c r="AA108" s="31"/>
      <c r="AB108" s="32"/>
      <c r="AC108" s="31"/>
    </row>
    <row r="109" spans="1:29" ht="19.5" hidden="1" customHeight="1" x14ac:dyDescent="0.25">
      <c r="A109" s="109" t="s">
        <v>27</v>
      </c>
      <c r="B109" s="33">
        <v>2785731.9369999999</v>
      </c>
      <c r="C109" s="33">
        <v>291353</v>
      </c>
      <c r="D109" s="34">
        <v>2494378.9369999999</v>
      </c>
      <c r="E109" s="82">
        <v>1193340.9750000001</v>
      </c>
      <c r="F109" s="34">
        <v>4974937.1869999999</v>
      </c>
      <c r="G109" s="34">
        <v>0</v>
      </c>
      <c r="H109" s="34"/>
      <c r="I109" s="83">
        <v>6168278.1620000005</v>
      </c>
      <c r="J109" s="34">
        <v>446790.19</v>
      </c>
      <c r="K109" s="34">
        <v>7860420.0690000001</v>
      </c>
      <c r="L109" s="119">
        <v>133</v>
      </c>
      <c r="M109" s="34"/>
      <c r="N109" s="82">
        <v>8307343.2590000005</v>
      </c>
      <c r="O109" s="82">
        <v>43741.012999999999</v>
      </c>
      <c r="P109" s="34">
        <v>10792615.561000001</v>
      </c>
      <c r="Q109" s="34">
        <v>83604.168000000005</v>
      </c>
      <c r="R109" s="98">
        <v>706.45600000000002</v>
      </c>
      <c r="S109" s="91">
        <v>10920667.198000001</v>
      </c>
      <c r="T109" s="26"/>
      <c r="U109" s="26"/>
      <c r="V109" s="29"/>
      <c r="W109" s="30"/>
      <c r="X109" s="30"/>
      <c r="Y109" s="30"/>
      <c r="Z109" s="30"/>
      <c r="AA109" s="31"/>
      <c r="AB109" s="32"/>
      <c r="AC109" s="31"/>
    </row>
    <row r="110" spans="1:29" ht="19.5" hidden="1" customHeight="1" x14ac:dyDescent="0.25">
      <c r="A110" s="109" t="s">
        <v>28</v>
      </c>
      <c r="B110" s="33">
        <v>2941902.8020000001</v>
      </c>
      <c r="C110" s="33">
        <v>269519</v>
      </c>
      <c r="D110" s="34">
        <v>2672383.8020000001</v>
      </c>
      <c r="E110" s="82">
        <v>1129559.7150000001</v>
      </c>
      <c r="F110" s="34">
        <v>4691322.8459999999</v>
      </c>
      <c r="G110" s="34">
        <v>0</v>
      </c>
      <c r="H110" s="34"/>
      <c r="I110" s="83">
        <v>5820882.5609999998</v>
      </c>
      <c r="J110" s="34">
        <v>454849.43099999998</v>
      </c>
      <c r="K110" s="34">
        <v>7349723.6560000004</v>
      </c>
      <c r="L110" s="119">
        <v>123</v>
      </c>
      <c r="M110" s="34">
        <v>2472.1889999999999</v>
      </c>
      <c r="N110" s="82">
        <v>7807168.2760000005</v>
      </c>
      <c r="O110" s="82">
        <v>45322.084000000003</v>
      </c>
      <c r="P110" s="34">
        <v>10781817.614</v>
      </c>
      <c r="Q110" s="34">
        <v>73259.297999999995</v>
      </c>
      <c r="R110" s="98">
        <v>8043.0789999999997</v>
      </c>
      <c r="S110" s="91">
        <v>10908442.075000001</v>
      </c>
      <c r="T110" s="26"/>
      <c r="U110" s="26"/>
      <c r="V110" s="29"/>
      <c r="W110" s="30"/>
      <c r="X110" s="30"/>
      <c r="Y110" s="30"/>
      <c r="Z110" s="30"/>
      <c r="AA110" s="31"/>
      <c r="AB110" s="32"/>
      <c r="AC110" s="31"/>
    </row>
    <row r="111" spans="1:29" ht="19.5" hidden="1" customHeight="1" x14ac:dyDescent="0.25">
      <c r="A111" s="109" t="s">
        <v>66</v>
      </c>
      <c r="B111" s="33">
        <v>2924532.693</v>
      </c>
      <c r="C111" s="33">
        <v>317178</v>
      </c>
      <c r="D111" s="34">
        <v>2607354.693</v>
      </c>
      <c r="E111" s="82">
        <v>1245192.817</v>
      </c>
      <c r="F111" s="34">
        <v>4961395.0619999999</v>
      </c>
      <c r="G111" s="34">
        <v>0</v>
      </c>
      <c r="H111" s="34"/>
      <c r="I111" s="83">
        <v>6206587.8789999997</v>
      </c>
      <c r="J111" s="34">
        <v>439102.23499999999</v>
      </c>
      <c r="K111" s="34">
        <v>7282545.2439999999</v>
      </c>
      <c r="L111" s="119">
        <v>84</v>
      </c>
      <c r="M111" s="34">
        <v>9717.6149999999998</v>
      </c>
      <c r="N111" s="82">
        <v>7731449.0940000005</v>
      </c>
      <c r="O111" s="82">
        <v>65716.423999999999</v>
      </c>
      <c r="P111" s="34">
        <v>10964172.280000001</v>
      </c>
      <c r="Q111" s="34">
        <v>71392.262000000002</v>
      </c>
      <c r="R111" s="98">
        <v>61130.078000000001</v>
      </c>
      <c r="S111" s="91">
        <v>11162411.044000002</v>
      </c>
      <c r="T111" s="26"/>
      <c r="U111" s="26"/>
      <c r="V111" s="29"/>
      <c r="W111" s="30"/>
      <c r="X111" s="30"/>
      <c r="Y111" s="30"/>
      <c r="Z111" s="30"/>
      <c r="AA111" s="31"/>
      <c r="AB111" s="32"/>
      <c r="AC111" s="31"/>
    </row>
    <row r="112" spans="1:29" ht="19.5" hidden="1" customHeight="1" x14ac:dyDescent="0.25">
      <c r="A112" s="109" t="s">
        <v>29</v>
      </c>
      <c r="B112" s="33">
        <v>3072095.094</v>
      </c>
      <c r="C112" s="33">
        <v>295032</v>
      </c>
      <c r="D112" s="34">
        <v>2777063.094</v>
      </c>
      <c r="E112" s="82">
        <v>1303464.3810000001</v>
      </c>
      <c r="F112" s="34">
        <v>4136091.0759999999</v>
      </c>
      <c r="G112" s="34">
        <v>0</v>
      </c>
      <c r="H112" s="34"/>
      <c r="I112" s="83">
        <v>5439555.4570000004</v>
      </c>
      <c r="J112" s="34">
        <v>552533.28600000008</v>
      </c>
      <c r="K112" s="34">
        <v>5661861.2880000006</v>
      </c>
      <c r="L112" s="119">
        <v>94</v>
      </c>
      <c r="M112" s="34">
        <v>35385.088000000003</v>
      </c>
      <c r="N112" s="82">
        <v>6249873.6620000014</v>
      </c>
      <c r="O112" s="82">
        <v>114363.45</v>
      </c>
      <c r="P112" s="34">
        <v>12071597.533</v>
      </c>
      <c r="Q112" s="34">
        <v>58132.146999999997</v>
      </c>
      <c r="R112" s="98">
        <v>32902.241999999998</v>
      </c>
      <c r="S112" s="91">
        <v>12276995.372</v>
      </c>
      <c r="T112" s="26"/>
      <c r="U112" s="26"/>
      <c r="V112" s="29"/>
      <c r="W112" s="30"/>
      <c r="X112" s="30"/>
      <c r="Y112" s="30"/>
      <c r="Z112" s="30"/>
      <c r="AA112" s="31"/>
      <c r="AB112" s="32"/>
      <c r="AC112" s="31"/>
    </row>
    <row r="113" spans="1:29" ht="19.5" hidden="1" customHeight="1" x14ac:dyDescent="0.25">
      <c r="A113" s="109" t="s">
        <v>30</v>
      </c>
      <c r="B113" s="33">
        <v>3289359.8840000001</v>
      </c>
      <c r="C113" s="33">
        <v>319812</v>
      </c>
      <c r="D113" s="34">
        <v>2969547.8840000001</v>
      </c>
      <c r="E113" s="82">
        <v>1262439.8334899999</v>
      </c>
      <c r="F113" s="34">
        <v>3943893.5268000001</v>
      </c>
      <c r="G113" s="34">
        <v>32938.349000000002</v>
      </c>
      <c r="H113" s="34"/>
      <c r="I113" s="83">
        <v>5239271.7092900006</v>
      </c>
      <c r="J113" s="34">
        <v>687245.94299999997</v>
      </c>
      <c r="K113" s="34">
        <v>5424614.2579999994</v>
      </c>
      <c r="L113" s="119">
        <v>60</v>
      </c>
      <c r="M113" s="34">
        <v>73667.433999999994</v>
      </c>
      <c r="N113" s="82">
        <v>6185587.6349999998</v>
      </c>
      <c r="O113" s="82">
        <v>136219.024</v>
      </c>
      <c r="P113" s="34">
        <v>12479976.505999999</v>
      </c>
      <c r="Q113" s="34">
        <v>55879.116000000002</v>
      </c>
      <c r="R113" s="98">
        <v>36061.447999999997</v>
      </c>
      <c r="S113" s="91">
        <v>12708136.094000001</v>
      </c>
      <c r="T113" s="26"/>
      <c r="U113" s="26"/>
      <c r="V113" s="29"/>
      <c r="W113" s="30"/>
      <c r="X113" s="30"/>
      <c r="Y113" s="30"/>
      <c r="Z113" s="30"/>
      <c r="AA113" s="31"/>
      <c r="AB113" s="32"/>
      <c r="AC113" s="31"/>
    </row>
    <row r="114" spans="1:29" ht="19.5" hidden="1" customHeight="1" x14ac:dyDescent="0.25">
      <c r="A114" s="109" t="s">
        <v>31</v>
      </c>
      <c r="B114" s="33">
        <v>3294916.1949999998</v>
      </c>
      <c r="C114" s="33">
        <v>341355</v>
      </c>
      <c r="D114" s="34">
        <v>2953561.1949999998</v>
      </c>
      <c r="E114" s="82">
        <v>1254646.1040000001</v>
      </c>
      <c r="F114" s="34">
        <v>4099902.3259999999</v>
      </c>
      <c r="G114" s="34">
        <v>38486.212</v>
      </c>
      <c r="H114" s="34"/>
      <c r="I114" s="83">
        <v>5393034.642</v>
      </c>
      <c r="J114" s="34">
        <v>740323.65500000003</v>
      </c>
      <c r="K114" s="34">
        <v>5333708.4400000004</v>
      </c>
      <c r="L114" s="119">
        <v>63</v>
      </c>
      <c r="M114" s="34">
        <v>107632.18399999999</v>
      </c>
      <c r="N114" s="82">
        <v>6181727.2790000001</v>
      </c>
      <c r="O114" s="82">
        <v>146306.06200000001</v>
      </c>
      <c r="P114" s="34">
        <v>12831912.539999999</v>
      </c>
      <c r="Q114" s="34">
        <v>55343.644</v>
      </c>
      <c r="R114" s="98">
        <v>72151.631999999998</v>
      </c>
      <c r="S114" s="91">
        <v>13105713.877999999</v>
      </c>
      <c r="T114" s="26"/>
      <c r="U114" s="26"/>
      <c r="V114" s="29"/>
      <c r="W114" s="30"/>
      <c r="X114" s="30"/>
      <c r="Y114" s="30"/>
      <c r="Z114" s="30"/>
      <c r="AA114" s="31"/>
      <c r="AB114" s="32"/>
      <c r="AC114" s="31"/>
    </row>
    <row r="115" spans="1:29" ht="19.5" hidden="1" customHeight="1" x14ac:dyDescent="0.25">
      <c r="A115" s="109" t="s">
        <v>32</v>
      </c>
      <c r="B115" s="33">
        <v>3338106.7280000001</v>
      </c>
      <c r="C115" s="33">
        <v>342162</v>
      </c>
      <c r="D115" s="34">
        <v>2995944.7280000001</v>
      </c>
      <c r="E115" s="82">
        <v>1281266.5490000001</v>
      </c>
      <c r="F115" s="34">
        <v>4042938.091</v>
      </c>
      <c r="G115" s="34">
        <v>50666.197999999997</v>
      </c>
      <c r="H115" s="34"/>
      <c r="I115" s="83">
        <v>5374870.8380000005</v>
      </c>
      <c r="J115" s="34">
        <v>793752.74300000002</v>
      </c>
      <c r="K115" s="34">
        <v>5404352.7340000002</v>
      </c>
      <c r="L115" s="119">
        <v>8810.491</v>
      </c>
      <c r="M115" s="34">
        <v>125819.007</v>
      </c>
      <c r="N115" s="82">
        <v>6332734.9750000006</v>
      </c>
      <c r="O115" s="82">
        <v>155669.889</v>
      </c>
      <c r="P115" s="34">
        <v>13037611.541999999</v>
      </c>
      <c r="Q115" s="34">
        <v>69360.989000000001</v>
      </c>
      <c r="R115" s="98">
        <v>106650.537</v>
      </c>
      <c r="S115" s="91">
        <v>13369292.957</v>
      </c>
      <c r="T115" s="26"/>
      <c r="U115" s="26"/>
      <c r="V115" s="29"/>
      <c r="W115" s="30"/>
      <c r="X115" s="30"/>
      <c r="Y115" s="30"/>
      <c r="Z115" s="30"/>
      <c r="AA115" s="31"/>
      <c r="AB115" s="32"/>
      <c r="AC115" s="31"/>
    </row>
    <row r="116" spans="1:29" ht="19.5" hidden="1" customHeight="1" x14ac:dyDescent="0.25">
      <c r="A116" s="109" t="s">
        <v>33</v>
      </c>
      <c r="B116" s="33">
        <v>3431970.7829999998</v>
      </c>
      <c r="C116" s="33">
        <v>313614</v>
      </c>
      <c r="D116" s="34">
        <v>3118356.7829999998</v>
      </c>
      <c r="E116" s="82">
        <v>1242008.1569999999</v>
      </c>
      <c r="F116" s="34">
        <v>3971955.7170000002</v>
      </c>
      <c r="G116" s="34">
        <v>136151.372</v>
      </c>
      <c r="H116" s="34"/>
      <c r="I116" s="83">
        <v>5350115.2460000003</v>
      </c>
      <c r="J116" s="34">
        <v>833354.08499999996</v>
      </c>
      <c r="K116" s="34">
        <v>5469330.443</v>
      </c>
      <c r="L116" s="119">
        <v>11166.764999999999</v>
      </c>
      <c r="M116" s="34">
        <v>115299.053</v>
      </c>
      <c r="N116" s="82">
        <v>6429150.3459999999</v>
      </c>
      <c r="O116" s="82">
        <v>177473.77799999999</v>
      </c>
      <c r="P116" s="34">
        <v>13110628.539999999</v>
      </c>
      <c r="Q116" s="34">
        <v>79472.501000000004</v>
      </c>
      <c r="R116" s="98">
        <v>100141.666</v>
      </c>
      <c r="S116" s="91">
        <v>13467716.484999999</v>
      </c>
      <c r="T116" s="26"/>
      <c r="U116" s="26"/>
      <c r="V116" s="29"/>
      <c r="W116" s="30"/>
      <c r="X116" s="30"/>
      <c r="Y116" s="30"/>
      <c r="Z116" s="30"/>
      <c r="AA116" s="31"/>
      <c r="AB116" s="32"/>
      <c r="AC116" s="31"/>
    </row>
    <row r="117" spans="1:29" ht="19.5" hidden="1" customHeight="1" x14ac:dyDescent="0.25">
      <c r="A117" s="109" t="s">
        <v>34</v>
      </c>
      <c r="B117" s="33">
        <v>3492411.392</v>
      </c>
      <c r="C117" s="33">
        <v>382473</v>
      </c>
      <c r="D117" s="34">
        <v>3109938.392</v>
      </c>
      <c r="E117" s="82">
        <v>1315960.977</v>
      </c>
      <c r="F117" s="34">
        <v>4048916.9750000001</v>
      </c>
      <c r="G117" s="34">
        <v>56039.129000000001</v>
      </c>
      <c r="H117" s="34"/>
      <c r="I117" s="83">
        <v>5420917.0809999993</v>
      </c>
      <c r="J117" s="34">
        <v>812390.30299999996</v>
      </c>
      <c r="K117" s="34">
        <v>5583700.7769999998</v>
      </c>
      <c r="L117" s="119">
        <v>11815.044</v>
      </c>
      <c r="M117" s="34">
        <v>112501.87300000001</v>
      </c>
      <c r="N117" s="82">
        <v>6520407.9969999995</v>
      </c>
      <c r="O117" s="82">
        <v>190064.26</v>
      </c>
      <c r="P117" s="34">
        <v>13035000.853</v>
      </c>
      <c r="Q117" s="34">
        <v>158898.99299999999</v>
      </c>
      <c r="R117" s="98">
        <v>106806.379</v>
      </c>
      <c r="S117" s="91">
        <v>13490770.485000001</v>
      </c>
      <c r="T117" s="26"/>
      <c r="U117" s="26"/>
      <c r="V117" s="29"/>
      <c r="W117" s="30"/>
      <c r="X117" s="30"/>
      <c r="Y117" s="30"/>
      <c r="Z117" s="30"/>
      <c r="AA117" s="31"/>
      <c r="AB117" s="32"/>
      <c r="AC117" s="31"/>
    </row>
    <row r="118" spans="1:29" ht="19.5" hidden="1" customHeight="1" x14ac:dyDescent="0.25">
      <c r="A118" s="111">
        <v>2004</v>
      </c>
      <c r="B118" s="33">
        <v>4282951.4359999998</v>
      </c>
      <c r="C118" s="33">
        <v>417570</v>
      </c>
      <c r="D118" s="34">
        <v>3865381.4359999998</v>
      </c>
      <c r="E118" s="82">
        <v>1392456.084</v>
      </c>
      <c r="F118" s="34">
        <v>3994672.3450000002</v>
      </c>
      <c r="G118" s="34">
        <v>118992.815</v>
      </c>
      <c r="H118" s="34"/>
      <c r="I118" s="83">
        <v>5506121.2440000009</v>
      </c>
      <c r="J118" s="34">
        <v>997469.39099999995</v>
      </c>
      <c r="K118" s="34">
        <v>5762141.3430000003</v>
      </c>
      <c r="L118" s="119">
        <v>11280.504999999999</v>
      </c>
      <c r="M118" s="34">
        <v>136879.78</v>
      </c>
      <c r="N118" s="82">
        <v>6907771.0190000003</v>
      </c>
      <c r="O118" s="82">
        <v>210119.277</v>
      </c>
      <c r="P118" s="34">
        <v>13258108.233999999</v>
      </c>
      <c r="Q118" s="34">
        <v>105789.14599999999</v>
      </c>
      <c r="R118" s="98">
        <v>120207.27499999999</v>
      </c>
      <c r="S118" s="91">
        <v>13694223.932</v>
      </c>
      <c r="T118" s="26"/>
      <c r="U118" s="26"/>
      <c r="V118" s="29"/>
      <c r="W118" s="30"/>
      <c r="X118" s="30"/>
      <c r="Y118" s="30"/>
      <c r="Z118" s="30"/>
      <c r="AA118" s="31"/>
      <c r="AB118" s="32"/>
      <c r="AC118" s="31"/>
    </row>
    <row r="119" spans="1:29" ht="19.5" hidden="1" customHeight="1" x14ac:dyDescent="0.25">
      <c r="A119" s="109"/>
      <c r="B119" s="33"/>
      <c r="C119" s="33"/>
      <c r="D119" s="34"/>
      <c r="E119" s="82"/>
      <c r="F119" s="34"/>
      <c r="G119" s="34"/>
      <c r="H119" s="34"/>
      <c r="I119" s="83"/>
      <c r="J119" s="34"/>
      <c r="K119" s="34"/>
      <c r="L119" s="119"/>
      <c r="M119" s="34"/>
      <c r="N119" s="82"/>
      <c r="O119" s="82"/>
      <c r="P119" s="34"/>
      <c r="Q119" s="34"/>
      <c r="R119" s="98"/>
      <c r="S119" s="91"/>
      <c r="T119" s="26"/>
      <c r="U119" s="26"/>
      <c r="V119" s="29"/>
      <c r="W119" s="30"/>
      <c r="X119" s="30"/>
      <c r="Y119" s="30"/>
      <c r="Z119" s="30"/>
      <c r="AA119" s="31"/>
      <c r="AB119" s="32"/>
      <c r="AC119" s="31"/>
    </row>
    <row r="120" spans="1:29" ht="19.5" hidden="1" customHeight="1" x14ac:dyDescent="0.25">
      <c r="A120" s="111">
        <v>2005</v>
      </c>
      <c r="B120" s="33"/>
      <c r="C120" s="33"/>
      <c r="D120" s="34"/>
      <c r="E120" s="82"/>
      <c r="F120" s="34"/>
      <c r="G120" s="34"/>
      <c r="H120" s="34"/>
      <c r="I120" s="83"/>
      <c r="J120" s="34"/>
      <c r="K120" s="34"/>
      <c r="L120" s="119"/>
      <c r="M120" s="34"/>
      <c r="N120" s="82"/>
      <c r="O120" s="82"/>
      <c r="P120" s="34"/>
      <c r="Q120" s="34"/>
      <c r="R120" s="98"/>
      <c r="S120" s="91"/>
      <c r="T120" s="26"/>
      <c r="U120" s="26"/>
      <c r="V120" s="29"/>
      <c r="W120" s="30"/>
      <c r="X120" s="30"/>
      <c r="Y120" s="30"/>
      <c r="Z120" s="30"/>
      <c r="AA120" s="31"/>
      <c r="AB120" s="32"/>
      <c r="AC120" s="31"/>
    </row>
    <row r="121" spans="1:29" ht="19.5" hidden="1" customHeight="1" x14ac:dyDescent="0.25">
      <c r="A121" s="109" t="s">
        <v>25</v>
      </c>
      <c r="B121" s="33">
        <v>3751692.4309999999</v>
      </c>
      <c r="C121" s="33">
        <v>431167.55</v>
      </c>
      <c r="D121" s="34">
        <v>3320524.8810000001</v>
      </c>
      <c r="E121" s="82">
        <v>1354350.69</v>
      </c>
      <c r="F121" s="34">
        <v>3972585.01</v>
      </c>
      <c r="G121" s="34">
        <v>123456.9</v>
      </c>
      <c r="H121" s="34"/>
      <c r="I121" s="83">
        <v>5450392.5999999996</v>
      </c>
      <c r="J121" s="34">
        <v>927962.07</v>
      </c>
      <c r="K121" s="34">
        <v>5848501.4900000002</v>
      </c>
      <c r="L121" s="119">
        <v>9749.8700000000008</v>
      </c>
      <c r="M121" s="34">
        <v>142535.82999999999</v>
      </c>
      <c r="N121" s="82">
        <v>6928749.2600000007</v>
      </c>
      <c r="O121" s="82">
        <v>179223.57</v>
      </c>
      <c r="P121" s="34">
        <v>13326437.58</v>
      </c>
      <c r="Q121" s="34">
        <v>106767.45</v>
      </c>
      <c r="R121" s="98">
        <v>161028.51999999999</v>
      </c>
      <c r="S121" s="91">
        <v>13773457.119999999</v>
      </c>
      <c r="T121" s="26"/>
      <c r="U121" s="26"/>
      <c r="V121" s="29"/>
      <c r="W121" s="30"/>
      <c r="X121" s="30"/>
      <c r="Y121" s="30"/>
      <c r="Z121" s="30"/>
      <c r="AA121" s="31"/>
      <c r="AB121" s="32"/>
      <c r="AC121" s="31"/>
    </row>
    <row r="122" spans="1:29" ht="19.5" hidden="1" customHeight="1" x14ac:dyDescent="0.25">
      <c r="A122" s="109" t="s">
        <v>26</v>
      </c>
      <c r="B122" s="33">
        <v>3692718.7312600003</v>
      </c>
      <c r="C122" s="33">
        <v>420511.19203999918</v>
      </c>
      <c r="D122" s="34">
        <v>3272207.5392200011</v>
      </c>
      <c r="E122" s="82">
        <v>1339622.4187399999</v>
      </c>
      <c r="F122" s="34">
        <v>3845656.758630001</v>
      </c>
      <c r="G122" s="34">
        <v>135330.74489</v>
      </c>
      <c r="H122" s="34"/>
      <c r="I122" s="83">
        <v>5320609.9222600004</v>
      </c>
      <c r="J122" s="34">
        <v>949143.27549999976</v>
      </c>
      <c r="K122" s="34">
        <v>5773252.5073100002</v>
      </c>
      <c r="L122" s="119">
        <v>8707.5010699999984</v>
      </c>
      <c r="M122" s="34">
        <v>130703.56517</v>
      </c>
      <c r="N122" s="82">
        <v>6861806.8490500003</v>
      </c>
      <c r="O122" s="82">
        <v>221117.66836000004</v>
      </c>
      <c r="P122" s="34">
        <v>13585962.288269999</v>
      </c>
      <c r="Q122" s="34">
        <v>111367.87677000002</v>
      </c>
      <c r="R122" s="98">
        <v>171080.98616999999</v>
      </c>
      <c r="S122" s="91">
        <v>14089528.819569999</v>
      </c>
      <c r="T122" s="26"/>
      <c r="U122" s="26"/>
      <c r="V122" s="29"/>
      <c r="W122" s="30"/>
      <c r="X122" s="30"/>
      <c r="Y122" s="30"/>
      <c r="Z122" s="30"/>
      <c r="AA122" s="31"/>
      <c r="AB122" s="32"/>
      <c r="AC122" s="31"/>
    </row>
    <row r="123" spans="1:29" ht="19.5" hidden="1" customHeight="1" x14ac:dyDescent="0.25">
      <c r="A123" s="109" t="s">
        <v>27</v>
      </c>
      <c r="B123" s="33">
        <v>3571867.8354699998</v>
      </c>
      <c r="C123" s="33">
        <v>357190.43456999958</v>
      </c>
      <c r="D123" s="34">
        <v>3214677.4009000002</v>
      </c>
      <c r="E123" s="82">
        <v>1292137.6278300001</v>
      </c>
      <c r="F123" s="34">
        <v>3827442.0361100002</v>
      </c>
      <c r="G123" s="34">
        <v>142780.23056999999</v>
      </c>
      <c r="H123" s="34"/>
      <c r="I123" s="83">
        <v>5262359.89451</v>
      </c>
      <c r="J123" s="34">
        <v>928153.32881999994</v>
      </c>
      <c r="K123" s="34">
        <v>5754727.0533199999</v>
      </c>
      <c r="L123" s="119">
        <v>8235.8145999999997</v>
      </c>
      <c r="M123" s="34">
        <v>139641.44689000002</v>
      </c>
      <c r="N123" s="82">
        <v>6830757.6436299998</v>
      </c>
      <c r="O123" s="82">
        <v>217014.45574</v>
      </c>
      <c r="P123" s="34">
        <v>13558455.228149999</v>
      </c>
      <c r="Q123" s="34">
        <v>102255.72509000001</v>
      </c>
      <c r="R123" s="98">
        <v>171512.20066999999</v>
      </c>
      <c r="S123" s="91">
        <v>14049237.609649999</v>
      </c>
      <c r="T123" s="26"/>
      <c r="U123" s="26"/>
      <c r="V123" s="29"/>
      <c r="W123" s="30"/>
      <c r="X123" s="30"/>
      <c r="Y123" s="30"/>
      <c r="Z123" s="30"/>
      <c r="AA123" s="31"/>
      <c r="AB123" s="32"/>
      <c r="AC123" s="31"/>
    </row>
    <row r="124" spans="1:29" ht="19.5" hidden="1" customHeight="1" x14ac:dyDescent="0.25">
      <c r="A124" s="109" t="s">
        <v>28</v>
      </c>
      <c r="B124" s="33">
        <v>3898221.9580799998</v>
      </c>
      <c r="C124" s="33">
        <v>341760.44169999985</v>
      </c>
      <c r="D124" s="34">
        <v>3556461.5163799999</v>
      </c>
      <c r="E124" s="82">
        <v>1235262.4072900002</v>
      </c>
      <c r="F124" s="34">
        <v>3916520.0032900004</v>
      </c>
      <c r="G124" s="34">
        <v>148850.96083000003</v>
      </c>
      <c r="H124" s="34"/>
      <c r="I124" s="83">
        <v>5300633.3714100011</v>
      </c>
      <c r="J124" s="34">
        <v>982216.43403</v>
      </c>
      <c r="K124" s="34">
        <v>6166685.8440100001</v>
      </c>
      <c r="L124" s="119">
        <v>7679.8314900000005</v>
      </c>
      <c r="M124" s="34">
        <v>143969.43005</v>
      </c>
      <c r="N124" s="82">
        <v>7300551.5395799996</v>
      </c>
      <c r="O124" s="82">
        <v>251664.98505000005</v>
      </c>
      <c r="P124" s="34">
        <v>14027522.999510001</v>
      </c>
      <c r="Q124" s="34">
        <v>106563.85555000002</v>
      </c>
      <c r="R124" s="98">
        <v>198177.58033999999</v>
      </c>
      <c r="S124" s="91">
        <v>14583929.420450002</v>
      </c>
      <c r="T124" s="26"/>
      <c r="U124" s="26"/>
      <c r="V124" s="29"/>
      <c r="W124" s="30"/>
      <c r="X124" s="30"/>
      <c r="Y124" s="30"/>
      <c r="Z124" s="30"/>
      <c r="AA124" s="31"/>
      <c r="AB124" s="32"/>
      <c r="AC124" s="31"/>
    </row>
    <row r="125" spans="1:29" ht="19.5" hidden="1" customHeight="1" x14ac:dyDescent="0.25">
      <c r="A125" s="109" t="s">
        <v>66</v>
      </c>
      <c r="B125" s="33">
        <v>3913727.0439599999</v>
      </c>
      <c r="C125" s="33">
        <v>361292.11968999961</v>
      </c>
      <c r="D125" s="34">
        <v>3552434.9242700003</v>
      </c>
      <c r="E125" s="82">
        <v>1320128.18582</v>
      </c>
      <c r="F125" s="34">
        <v>3923027.1996399993</v>
      </c>
      <c r="G125" s="34">
        <v>111131.03746000001</v>
      </c>
      <c r="H125" s="34"/>
      <c r="I125" s="83">
        <v>5354286.4229199998</v>
      </c>
      <c r="J125" s="34">
        <v>956615.98545999988</v>
      </c>
      <c r="K125" s="34">
        <v>6241120.4432999995</v>
      </c>
      <c r="L125" s="119">
        <v>7538.1914100000004</v>
      </c>
      <c r="M125" s="34">
        <v>158683.18760000003</v>
      </c>
      <c r="N125" s="82">
        <v>7363957.8077699998</v>
      </c>
      <c r="O125" s="82">
        <v>223738.87638</v>
      </c>
      <c r="P125" s="34">
        <v>14056807.483339999</v>
      </c>
      <c r="Q125" s="34">
        <v>89159.615769999989</v>
      </c>
      <c r="R125" s="98">
        <v>305265.81654999999</v>
      </c>
      <c r="S125" s="91">
        <v>14674971.792039998</v>
      </c>
      <c r="T125" s="26"/>
      <c r="U125" s="26"/>
      <c r="V125" s="29"/>
      <c r="W125" s="30"/>
      <c r="X125" s="30"/>
      <c r="Y125" s="30"/>
      <c r="Z125" s="30"/>
      <c r="AA125" s="31"/>
      <c r="AB125" s="32"/>
      <c r="AC125" s="31"/>
    </row>
    <row r="126" spans="1:29" ht="19.5" hidden="1" customHeight="1" x14ac:dyDescent="0.25">
      <c r="A126" s="109" t="s">
        <v>29</v>
      </c>
      <c r="B126" s="33">
        <v>4044459.5171699999</v>
      </c>
      <c r="C126" s="33">
        <v>374427.43158000009</v>
      </c>
      <c r="D126" s="34">
        <v>3670032.0855899998</v>
      </c>
      <c r="E126" s="82">
        <v>1311304.7993399997</v>
      </c>
      <c r="F126" s="34">
        <v>3820892.3762599998</v>
      </c>
      <c r="G126" s="34">
        <v>88821.271740000011</v>
      </c>
      <c r="H126" s="34"/>
      <c r="I126" s="83">
        <v>5221018.4473399995</v>
      </c>
      <c r="J126" s="34">
        <v>1009911.1393500001</v>
      </c>
      <c r="K126" s="34">
        <v>6020997.8824400008</v>
      </c>
      <c r="L126" s="119">
        <v>4311.5083900000009</v>
      </c>
      <c r="M126" s="34">
        <v>161822.73777000001</v>
      </c>
      <c r="N126" s="82">
        <v>7197043.2679500002</v>
      </c>
      <c r="O126" s="82">
        <v>228743.39854000002</v>
      </c>
      <c r="P126" s="34">
        <v>14065436.59076</v>
      </c>
      <c r="Q126" s="34">
        <v>81600.278399999981</v>
      </c>
      <c r="R126" s="98">
        <v>323967.73148999998</v>
      </c>
      <c r="S126" s="91">
        <v>14699747.999189999</v>
      </c>
      <c r="T126" s="26"/>
      <c r="U126" s="26"/>
      <c r="V126" s="29"/>
      <c r="W126" s="30"/>
      <c r="X126" s="30"/>
      <c r="Y126" s="30"/>
      <c r="Z126" s="30"/>
      <c r="AA126" s="31"/>
      <c r="AB126" s="32"/>
      <c r="AC126" s="31"/>
    </row>
    <row r="127" spans="1:29" ht="19.5" hidden="1" customHeight="1" x14ac:dyDescent="0.25">
      <c r="A127" s="109" t="s">
        <v>30</v>
      </c>
      <c r="B127" s="33">
        <v>4165149.1847700002</v>
      </c>
      <c r="C127" s="33">
        <v>316287.37407999998</v>
      </c>
      <c r="D127" s="34">
        <v>3848861.8106900002</v>
      </c>
      <c r="E127" s="82">
        <v>1453505.9176800002</v>
      </c>
      <c r="F127" s="34">
        <v>3808241.1318899998</v>
      </c>
      <c r="G127" s="34">
        <v>67963.535960000008</v>
      </c>
      <c r="H127" s="34"/>
      <c r="I127" s="83">
        <v>5329710.5855299998</v>
      </c>
      <c r="J127" s="34">
        <v>1018298.9195999999</v>
      </c>
      <c r="K127" s="34">
        <v>6072326.1897899993</v>
      </c>
      <c r="L127" s="119">
        <v>3735.05015</v>
      </c>
      <c r="M127" s="34">
        <v>171004.40071999998</v>
      </c>
      <c r="N127" s="82">
        <v>7265364.5602599988</v>
      </c>
      <c r="O127" s="82">
        <v>292061.37303999998</v>
      </c>
      <c r="P127" s="34">
        <v>14152595.38374</v>
      </c>
      <c r="Q127" s="34">
        <v>73524.932489999992</v>
      </c>
      <c r="R127" s="98">
        <v>321011.24913999997</v>
      </c>
      <c r="S127" s="91">
        <v>14839192.938410001</v>
      </c>
      <c r="T127" s="26"/>
      <c r="U127" s="26"/>
      <c r="V127" s="29"/>
      <c r="W127" s="30"/>
      <c r="X127" s="30"/>
      <c r="Y127" s="30"/>
      <c r="Z127" s="30"/>
      <c r="AA127" s="31"/>
      <c r="AB127" s="32"/>
      <c r="AC127" s="31"/>
    </row>
    <row r="128" spans="1:29" ht="19.5" hidden="1" customHeight="1" x14ac:dyDescent="0.25">
      <c r="A128" s="109" t="s">
        <v>31</v>
      </c>
      <c r="B128" s="33">
        <v>4365180.9591499995</v>
      </c>
      <c r="C128" s="33">
        <v>333934.24962999951</v>
      </c>
      <c r="D128" s="34">
        <v>4031246.70952</v>
      </c>
      <c r="E128" s="82">
        <v>1541381.07372</v>
      </c>
      <c r="F128" s="34">
        <v>4053690.2212200002</v>
      </c>
      <c r="G128" s="34">
        <v>126777.92110000001</v>
      </c>
      <c r="H128" s="34"/>
      <c r="I128" s="83">
        <v>5721849.2160400003</v>
      </c>
      <c r="J128" s="34">
        <v>1160257.3583399998</v>
      </c>
      <c r="K128" s="34">
        <v>6102658.8749299999</v>
      </c>
      <c r="L128" s="119">
        <v>3186.44677</v>
      </c>
      <c r="M128" s="34">
        <v>187729.25819999998</v>
      </c>
      <c r="N128" s="82">
        <v>7453831.93824</v>
      </c>
      <c r="O128" s="82">
        <v>287112.05786</v>
      </c>
      <c r="P128" s="34">
        <v>14301645.41034</v>
      </c>
      <c r="Q128" s="34">
        <v>66446.666339999996</v>
      </c>
      <c r="R128" s="98">
        <v>330399.12635000004</v>
      </c>
      <c r="S128" s="91">
        <v>14985603.26089</v>
      </c>
      <c r="T128" s="26"/>
      <c r="U128" s="26"/>
      <c r="V128" s="29"/>
      <c r="W128" s="30"/>
      <c r="X128" s="30"/>
      <c r="Y128" s="30"/>
      <c r="Z128" s="30"/>
      <c r="AA128" s="31"/>
      <c r="AB128" s="32"/>
      <c r="AC128" s="31"/>
    </row>
    <row r="129" spans="1:29" ht="19.5" hidden="1" customHeight="1" x14ac:dyDescent="0.25">
      <c r="A129" s="109" t="s">
        <v>32</v>
      </c>
      <c r="B129" s="33">
        <v>4577927.1014</v>
      </c>
      <c r="C129" s="33">
        <v>322810.74302999955</v>
      </c>
      <c r="D129" s="34">
        <v>4255116.3583700005</v>
      </c>
      <c r="E129" s="82">
        <v>1548880.1906500002</v>
      </c>
      <c r="F129" s="34">
        <v>4025948.8376300004</v>
      </c>
      <c r="G129" s="34">
        <v>107749.78345999999</v>
      </c>
      <c r="H129" s="34">
        <v>8.1464599999999994</v>
      </c>
      <c r="I129" s="83">
        <v>5682586.9582000012</v>
      </c>
      <c r="J129" s="34">
        <v>1280099.0339000002</v>
      </c>
      <c r="K129" s="34">
        <v>6132724.8019700013</v>
      </c>
      <c r="L129" s="119">
        <v>3152.3171500000003</v>
      </c>
      <c r="M129" s="34">
        <v>190233.33622999996</v>
      </c>
      <c r="N129" s="82">
        <v>7606209.4892500006</v>
      </c>
      <c r="O129" s="82">
        <v>338970.44659999997</v>
      </c>
      <c r="P129" s="34">
        <v>14335540.00632</v>
      </c>
      <c r="Q129" s="34">
        <v>60404.519220000002</v>
      </c>
      <c r="R129" s="98">
        <v>321812.73207000003</v>
      </c>
      <c r="S129" s="91">
        <v>15056727.70421</v>
      </c>
      <c r="T129" s="26"/>
      <c r="U129" s="26"/>
      <c r="V129" s="29"/>
      <c r="W129" s="30"/>
      <c r="X129" s="30"/>
      <c r="Y129" s="30"/>
      <c r="Z129" s="30"/>
      <c r="AA129" s="31"/>
      <c r="AB129" s="32"/>
      <c r="AC129" s="31"/>
    </row>
    <row r="130" spans="1:29" ht="19.5" hidden="1" customHeight="1" x14ac:dyDescent="0.25">
      <c r="A130" s="109" t="s">
        <v>33</v>
      </c>
      <c r="B130" s="33">
        <v>4767226.4950400004</v>
      </c>
      <c r="C130" s="33">
        <v>361212.92959000077</v>
      </c>
      <c r="D130" s="34">
        <v>4406013.5654499996</v>
      </c>
      <c r="E130" s="82">
        <v>1954477.9567999998</v>
      </c>
      <c r="F130" s="34">
        <v>4238834.8995900005</v>
      </c>
      <c r="G130" s="34">
        <v>112540.79700000001</v>
      </c>
      <c r="H130" s="34">
        <v>250.51092</v>
      </c>
      <c r="I130" s="83">
        <v>6306104.1643100008</v>
      </c>
      <c r="J130" s="34">
        <v>1333872.8707699999</v>
      </c>
      <c r="K130" s="34">
        <v>6224915.4167899992</v>
      </c>
      <c r="L130" s="119">
        <v>2563.9602000000004</v>
      </c>
      <c r="M130" s="34">
        <v>197775.66636999999</v>
      </c>
      <c r="N130" s="82">
        <v>7759127.9141299985</v>
      </c>
      <c r="O130" s="82">
        <v>341142.95109999995</v>
      </c>
      <c r="P130" s="34">
        <v>14116621.244179998</v>
      </c>
      <c r="Q130" s="34">
        <v>55777.439429999999</v>
      </c>
      <c r="R130" s="98">
        <v>325507.73581000004</v>
      </c>
      <c r="S130" s="91">
        <v>14839049.370519998</v>
      </c>
      <c r="T130" s="26"/>
      <c r="U130" s="26"/>
      <c r="V130" s="29"/>
      <c r="W130" s="30"/>
      <c r="X130" s="30"/>
      <c r="Y130" s="30"/>
      <c r="Z130" s="30"/>
      <c r="AA130" s="31"/>
      <c r="AB130" s="32"/>
      <c r="AC130" s="31"/>
    </row>
    <row r="131" spans="1:29" ht="19.5" hidden="1" customHeight="1" x14ac:dyDescent="0.25">
      <c r="A131" s="109" t="s">
        <v>34</v>
      </c>
      <c r="B131" s="33">
        <v>4888492.8885900006</v>
      </c>
      <c r="C131" s="33">
        <v>383860.19689000025</v>
      </c>
      <c r="D131" s="34">
        <v>4504632.6917000003</v>
      </c>
      <c r="E131" s="82">
        <v>2375725.9278799989</v>
      </c>
      <c r="F131" s="34">
        <v>4674993.3898199992</v>
      </c>
      <c r="G131" s="34">
        <v>111339.29754</v>
      </c>
      <c r="H131" s="34">
        <v>1260.0973300000001</v>
      </c>
      <c r="I131" s="83">
        <v>7163318.7125699986</v>
      </c>
      <c r="J131" s="34">
        <v>1377982.27691</v>
      </c>
      <c r="K131" s="34">
        <v>6238294.5931700002</v>
      </c>
      <c r="L131" s="119">
        <v>2420.9136099999996</v>
      </c>
      <c r="M131" s="34">
        <v>214449.65836</v>
      </c>
      <c r="N131" s="82">
        <v>7833147.4420499997</v>
      </c>
      <c r="O131" s="82">
        <v>345450.89335999999</v>
      </c>
      <c r="P131" s="34">
        <v>13823859.284600001</v>
      </c>
      <c r="Q131" s="34">
        <v>49811.769080000005</v>
      </c>
      <c r="R131" s="98">
        <v>352501.23899000004</v>
      </c>
      <c r="S131" s="91">
        <v>14571623.18603</v>
      </c>
      <c r="T131" s="26"/>
      <c r="U131" s="26"/>
      <c r="V131" s="29"/>
      <c r="W131" s="30"/>
      <c r="X131" s="30"/>
      <c r="Y131" s="30"/>
      <c r="Z131" s="30"/>
      <c r="AA131" s="31"/>
      <c r="AB131" s="32"/>
      <c r="AC131" s="31"/>
    </row>
    <row r="132" spans="1:29" ht="19.5" hidden="1" customHeight="1" x14ac:dyDescent="0.25">
      <c r="A132" s="111">
        <v>2005</v>
      </c>
      <c r="B132" s="33">
        <v>6179509.4853500007</v>
      </c>
      <c r="C132" s="33">
        <v>585308.41184000019</v>
      </c>
      <c r="D132" s="34">
        <v>5594201.0735100005</v>
      </c>
      <c r="E132" s="82">
        <v>1795834.94689</v>
      </c>
      <c r="F132" s="34">
        <v>3961099.37659</v>
      </c>
      <c r="G132" s="34">
        <v>91457.964000000007</v>
      </c>
      <c r="H132" s="34">
        <v>40739.827310000001</v>
      </c>
      <c r="I132" s="83">
        <v>5889132.1147899991</v>
      </c>
      <c r="J132" s="34">
        <v>1681121.6763400002</v>
      </c>
      <c r="K132" s="34">
        <v>6169149.8288099999</v>
      </c>
      <c r="L132" s="119">
        <v>2521.5440199999998</v>
      </c>
      <c r="M132" s="34">
        <v>244661.73579000001</v>
      </c>
      <c r="N132" s="82">
        <v>8097454.7849599998</v>
      </c>
      <c r="O132" s="82">
        <v>320272.43177000002</v>
      </c>
      <c r="P132" s="34">
        <v>13634826.906550001</v>
      </c>
      <c r="Q132" s="34">
        <v>47558.581689999992</v>
      </c>
      <c r="R132" s="98">
        <v>465279.49872999999</v>
      </c>
      <c r="S132" s="91">
        <v>14467937.418740002</v>
      </c>
      <c r="T132" s="26"/>
      <c r="U132" s="26"/>
      <c r="V132" s="29"/>
      <c r="W132" s="30"/>
      <c r="X132" s="30"/>
      <c r="Y132" s="30"/>
      <c r="Z132" s="30"/>
      <c r="AA132" s="31"/>
      <c r="AB132" s="32"/>
      <c r="AC132" s="31"/>
    </row>
    <row r="133" spans="1:29" ht="19.5" hidden="1" customHeight="1" x14ac:dyDescent="0.25">
      <c r="A133" s="109"/>
      <c r="B133" s="33"/>
      <c r="C133" s="33"/>
      <c r="D133" s="34"/>
      <c r="E133" s="82"/>
      <c r="F133" s="34"/>
      <c r="G133" s="34"/>
      <c r="H133" s="34"/>
      <c r="I133" s="83"/>
      <c r="J133" s="34"/>
      <c r="K133" s="34"/>
      <c r="L133" s="119"/>
      <c r="M133" s="34"/>
      <c r="N133" s="82"/>
      <c r="O133" s="82"/>
      <c r="P133" s="34"/>
      <c r="Q133" s="34"/>
      <c r="R133" s="98"/>
      <c r="S133" s="91"/>
      <c r="T133" s="26"/>
      <c r="U133" s="26"/>
      <c r="V133" s="29"/>
      <c r="W133" s="30"/>
      <c r="X133" s="30"/>
      <c r="Y133" s="30"/>
      <c r="Z133" s="30"/>
      <c r="AA133" s="31"/>
      <c r="AB133" s="32"/>
      <c r="AC133" s="31"/>
    </row>
    <row r="134" spans="1:29" ht="19.5" hidden="1" customHeight="1" x14ac:dyDescent="0.25">
      <c r="A134" s="111">
        <v>2006</v>
      </c>
      <c r="B134" s="33"/>
      <c r="C134" s="33"/>
      <c r="D134" s="34"/>
      <c r="E134" s="82"/>
      <c r="F134" s="34"/>
      <c r="G134" s="34"/>
      <c r="H134" s="34"/>
      <c r="I134" s="83"/>
      <c r="J134" s="34"/>
      <c r="K134" s="34"/>
      <c r="L134" s="119"/>
      <c r="M134" s="34"/>
      <c r="N134" s="82"/>
      <c r="O134" s="82"/>
      <c r="P134" s="34"/>
      <c r="Q134" s="34"/>
      <c r="R134" s="98"/>
      <c r="S134" s="91"/>
      <c r="T134" s="26"/>
      <c r="U134" s="26"/>
      <c r="V134" s="29"/>
      <c r="W134" s="30"/>
      <c r="X134" s="30"/>
      <c r="Y134" s="30"/>
      <c r="Z134" s="30"/>
      <c r="AA134" s="31"/>
      <c r="AB134" s="32"/>
      <c r="AC134" s="31"/>
    </row>
    <row r="135" spans="1:29" ht="19.5" hidden="1" customHeight="1" x14ac:dyDescent="0.25">
      <c r="A135" s="109" t="s">
        <v>25</v>
      </c>
      <c r="B135" s="33">
        <v>5649941.5343699995</v>
      </c>
      <c r="C135" s="33">
        <v>563213.04442999978</v>
      </c>
      <c r="D135" s="34">
        <v>5086728.4899399998</v>
      </c>
      <c r="E135" s="82">
        <v>1838006.0448099999</v>
      </c>
      <c r="F135" s="34">
        <v>3892235.9943999997</v>
      </c>
      <c r="G135" s="34">
        <v>96795.434500000003</v>
      </c>
      <c r="H135" s="34">
        <v>44409.501029999999</v>
      </c>
      <c r="I135" s="83">
        <v>5871446.9747399995</v>
      </c>
      <c r="J135" s="34">
        <v>1652602.9027899997</v>
      </c>
      <c r="K135" s="34">
        <v>6023600.8224299997</v>
      </c>
      <c r="L135" s="119">
        <v>2464.1055200000001</v>
      </c>
      <c r="M135" s="34">
        <v>237060.88528999998</v>
      </c>
      <c r="N135" s="82">
        <v>7915728.7160299988</v>
      </c>
      <c r="O135" s="82">
        <v>357623.06372999999</v>
      </c>
      <c r="P135" s="34">
        <v>13518878.45253</v>
      </c>
      <c r="Q135" s="34">
        <v>32555.848789999996</v>
      </c>
      <c r="R135" s="98">
        <v>454117.76967000007</v>
      </c>
      <c r="S135" s="91">
        <v>14363175.13472</v>
      </c>
      <c r="T135" s="26"/>
      <c r="U135" s="26"/>
      <c r="V135" s="29"/>
      <c r="W135" s="30"/>
      <c r="X135" s="30"/>
      <c r="Y135" s="30"/>
      <c r="Z135" s="30"/>
      <c r="AA135" s="31"/>
      <c r="AB135" s="32"/>
      <c r="AC135" s="31"/>
    </row>
    <row r="136" spans="1:29" ht="19.5" hidden="1" customHeight="1" x14ac:dyDescent="0.25">
      <c r="A136" s="109" t="s">
        <v>26</v>
      </c>
      <c r="B136" s="33">
        <v>5668062.0792899998</v>
      </c>
      <c r="C136" s="33">
        <v>547221.03457999974</v>
      </c>
      <c r="D136" s="34">
        <v>5120841.04471</v>
      </c>
      <c r="E136" s="82">
        <v>1778860.5469699996</v>
      </c>
      <c r="F136" s="34">
        <v>4045152.9246999994</v>
      </c>
      <c r="G136" s="34">
        <v>79461.324800000017</v>
      </c>
      <c r="H136" s="34">
        <v>46091.920530000003</v>
      </c>
      <c r="I136" s="83">
        <v>5949566.7169999983</v>
      </c>
      <c r="J136" s="34">
        <v>1581466.4160000002</v>
      </c>
      <c r="K136" s="34">
        <v>6063946.6900899997</v>
      </c>
      <c r="L136" s="119">
        <v>1708.2682500000001</v>
      </c>
      <c r="M136" s="34">
        <v>237730.69518999997</v>
      </c>
      <c r="N136" s="82">
        <v>7884852.06953</v>
      </c>
      <c r="O136" s="82">
        <v>378677.21718000004</v>
      </c>
      <c r="P136" s="34">
        <v>13517366.112090001</v>
      </c>
      <c r="Q136" s="34">
        <v>22353.040359999999</v>
      </c>
      <c r="R136" s="98">
        <v>555259.95276000001</v>
      </c>
      <c r="S136" s="91">
        <v>14473656.322390001</v>
      </c>
      <c r="T136" s="26"/>
      <c r="U136" s="26"/>
      <c r="V136" s="29"/>
      <c r="W136" s="30"/>
      <c r="X136" s="30"/>
      <c r="Y136" s="30"/>
      <c r="Z136" s="30"/>
      <c r="AA136" s="31"/>
      <c r="AB136" s="32"/>
      <c r="AC136" s="31"/>
    </row>
    <row r="137" spans="1:29" ht="19.5" hidden="1" customHeight="1" x14ac:dyDescent="0.25">
      <c r="A137" s="109" t="s">
        <v>27</v>
      </c>
      <c r="B137" s="33">
        <v>5497840.2634499995</v>
      </c>
      <c r="C137" s="33">
        <v>488720.2239299994</v>
      </c>
      <c r="D137" s="34">
        <v>5009120.0395200001</v>
      </c>
      <c r="E137" s="82">
        <v>1610760.5769100001</v>
      </c>
      <c r="F137" s="34">
        <v>3931332.77893</v>
      </c>
      <c r="G137" s="34">
        <v>112183.70339</v>
      </c>
      <c r="H137" s="34">
        <v>127828.30811000001</v>
      </c>
      <c r="I137" s="83">
        <v>5782105.3673400003</v>
      </c>
      <c r="J137" s="34">
        <v>1758746.5104699999</v>
      </c>
      <c r="K137" s="34">
        <v>5998804.4470599992</v>
      </c>
      <c r="L137" s="119">
        <v>1691.40254</v>
      </c>
      <c r="M137" s="34">
        <v>252062.54819</v>
      </c>
      <c r="N137" s="82">
        <v>8011304.908259999</v>
      </c>
      <c r="O137" s="82">
        <v>383784.48033000005</v>
      </c>
      <c r="P137" s="34">
        <v>13602701.125139996</v>
      </c>
      <c r="Q137" s="34">
        <v>23008.150379999999</v>
      </c>
      <c r="R137" s="98">
        <v>626517.28230999992</v>
      </c>
      <c r="S137" s="91">
        <v>14636011.038159996</v>
      </c>
      <c r="T137" s="26"/>
      <c r="U137" s="26"/>
      <c r="V137" s="29"/>
      <c r="W137" s="30"/>
      <c r="X137" s="30"/>
      <c r="Y137" s="30"/>
      <c r="Z137" s="30"/>
      <c r="AA137" s="31"/>
      <c r="AB137" s="32"/>
      <c r="AC137" s="31"/>
    </row>
    <row r="138" spans="1:29" ht="19.5" hidden="1" customHeight="1" x14ac:dyDescent="0.25">
      <c r="A138" s="109" t="s">
        <v>28</v>
      </c>
      <c r="B138" s="33">
        <v>5795834.9184799995</v>
      </c>
      <c r="C138" s="33">
        <v>515927.82367999945</v>
      </c>
      <c r="D138" s="34">
        <v>5279907.0948000001</v>
      </c>
      <c r="E138" s="82">
        <v>1611071.3979300004</v>
      </c>
      <c r="F138" s="34">
        <v>3902633.62</v>
      </c>
      <c r="G138" s="34">
        <v>96683.05575</v>
      </c>
      <c r="H138" s="34">
        <v>156987.25863</v>
      </c>
      <c r="I138" s="83">
        <v>5767375.3323099995</v>
      </c>
      <c r="J138" s="34">
        <v>1784040.63692</v>
      </c>
      <c r="K138" s="34">
        <v>5979909.0053200005</v>
      </c>
      <c r="L138" s="119">
        <v>1710.80458</v>
      </c>
      <c r="M138" s="34">
        <v>243933.23771999998</v>
      </c>
      <c r="N138" s="82">
        <v>8009593.6845400007</v>
      </c>
      <c r="O138" s="82">
        <v>386383.52204000001</v>
      </c>
      <c r="P138" s="34">
        <v>13541785.949329998</v>
      </c>
      <c r="Q138" s="34">
        <v>22929.667249999999</v>
      </c>
      <c r="R138" s="98">
        <v>697207.51713000017</v>
      </c>
      <c r="S138" s="91">
        <v>14648306.655749999</v>
      </c>
      <c r="T138" s="26"/>
      <c r="U138" s="26"/>
      <c r="V138" s="29"/>
      <c r="W138" s="30"/>
      <c r="X138" s="30"/>
      <c r="Y138" s="30"/>
      <c r="Z138" s="30"/>
      <c r="AA138" s="31"/>
      <c r="AB138" s="32"/>
      <c r="AC138" s="31"/>
    </row>
    <row r="139" spans="1:29" ht="19.5" hidden="1" customHeight="1" x14ac:dyDescent="0.25">
      <c r="A139" s="109" t="s">
        <v>66</v>
      </c>
      <c r="B139" s="33">
        <v>6033953.4688900001</v>
      </c>
      <c r="C139" s="33">
        <v>579743.72186999954</v>
      </c>
      <c r="D139" s="34">
        <v>5454209.7470200006</v>
      </c>
      <c r="E139" s="82">
        <v>1800799.13084</v>
      </c>
      <c r="F139" s="34">
        <v>3571576.2859400003</v>
      </c>
      <c r="G139" s="34">
        <v>63211.237200000003</v>
      </c>
      <c r="H139" s="34">
        <v>233590.90591</v>
      </c>
      <c r="I139" s="83">
        <v>5669177.5598900011</v>
      </c>
      <c r="J139" s="34">
        <v>1832627.7658500001</v>
      </c>
      <c r="K139" s="34">
        <v>5842600.3358399998</v>
      </c>
      <c r="L139" s="119">
        <v>1561.2140999999999</v>
      </c>
      <c r="M139" s="34">
        <v>278355.18345999997</v>
      </c>
      <c r="N139" s="82">
        <v>7955144.4992500003</v>
      </c>
      <c r="O139" s="82">
        <v>416878.06215000001</v>
      </c>
      <c r="P139" s="34">
        <v>13364345.599160001</v>
      </c>
      <c r="Q139" s="34">
        <v>22270.726869999999</v>
      </c>
      <c r="R139" s="98">
        <v>759309.12162000011</v>
      </c>
      <c r="S139" s="91">
        <v>14562803.5098</v>
      </c>
      <c r="T139" s="26"/>
      <c r="U139" s="26"/>
      <c r="V139" s="29"/>
      <c r="W139" s="30"/>
      <c r="X139" s="30"/>
      <c r="Y139" s="30"/>
      <c r="Z139" s="30"/>
      <c r="AA139" s="31"/>
      <c r="AB139" s="32"/>
      <c r="AC139" s="31"/>
    </row>
    <row r="140" spans="1:29" ht="19.5" hidden="1" customHeight="1" x14ac:dyDescent="0.25">
      <c r="A140" s="109" t="s">
        <v>29</v>
      </c>
      <c r="B140" s="33">
        <v>6392124.4446999999</v>
      </c>
      <c r="C140" s="33">
        <v>566467.45519999973</v>
      </c>
      <c r="D140" s="34">
        <v>5825656.9895000001</v>
      </c>
      <c r="E140" s="82">
        <v>1828093.49156</v>
      </c>
      <c r="F140" s="34">
        <v>3400600.0603799997</v>
      </c>
      <c r="G140" s="34">
        <v>191538.09189000001</v>
      </c>
      <c r="H140" s="34">
        <v>190058.37385</v>
      </c>
      <c r="I140" s="83">
        <v>5610290.0176799996</v>
      </c>
      <c r="J140" s="34">
        <v>2078457.0084200003</v>
      </c>
      <c r="K140" s="34">
        <v>5698050.2723599989</v>
      </c>
      <c r="L140" s="119">
        <v>1464.9736500000001</v>
      </c>
      <c r="M140" s="34">
        <v>259105.88867999997</v>
      </c>
      <c r="N140" s="82">
        <v>8037078.1431099987</v>
      </c>
      <c r="O140" s="82">
        <v>468541.26240999997</v>
      </c>
      <c r="P140" s="34">
        <v>13159112.313580001</v>
      </c>
      <c r="Q140" s="34">
        <v>22270.279170000002</v>
      </c>
      <c r="R140" s="98">
        <v>817392.82319000014</v>
      </c>
      <c r="S140" s="91">
        <v>14467316.678350002</v>
      </c>
      <c r="T140" s="26"/>
      <c r="U140" s="26"/>
      <c r="V140" s="29"/>
      <c r="W140" s="30"/>
      <c r="X140" s="30"/>
      <c r="Y140" s="30"/>
      <c r="Z140" s="30"/>
      <c r="AA140" s="31"/>
      <c r="AB140" s="32"/>
      <c r="AC140" s="31"/>
    </row>
    <row r="141" spans="1:29" ht="19.5" hidden="1" customHeight="1" x14ac:dyDescent="0.25">
      <c r="A141" s="109" t="s">
        <v>30</v>
      </c>
      <c r="B141" s="33">
        <v>6677423.9291400006</v>
      </c>
      <c r="C141" s="33">
        <v>599111.07820000034</v>
      </c>
      <c r="D141" s="34">
        <v>6078312.8509400003</v>
      </c>
      <c r="E141" s="82">
        <v>2068368.5572400005</v>
      </c>
      <c r="F141" s="34">
        <v>3698675.3479499999</v>
      </c>
      <c r="G141" s="34">
        <v>46081.172810000004</v>
      </c>
      <c r="H141" s="34">
        <v>75673.920339999997</v>
      </c>
      <c r="I141" s="83">
        <v>5888798.9983400004</v>
      </c>
      <c r="J141" s="34">
        <v>2186982.2290600003</v>
      </c>
      <c r="K141" s="34">
        <v>5677666.9807500001</v>
      </c>
      <c r="L141" s="119">
        <v>837.38797999999997</v>
      </c>
      <c r="M141" s="34">
        <v>259320.23717000001</v>
      </c>
      <c r="N141" s="82">
        <v>8124806.8349599997</v>
      </c>
      <c r="O141" s="82">
        <v>504161.86841</v>
      </c>
      <c r="P141" s="34">
        <v>13001380.292019999</v>
      </c>
      <c r="Q141" s="34">
        <v>22271.779560000003</v>
      </c>
      <c r="R141" s="98">
        <v>805241.87224000017</v>
      </c>
      <c r="S141" s="91">
        <v>14333055.812229998</v>
      </c>
      <c r="T141" s="26"/>
      <c r="U141" s="26"/>
      <c r="V141" s="29"/>
      <c r="W141" s="30"/>
      <c r="X141" s="30"/>
      <c r="Y141" s="30"/>
      <c r="Z141" s="30"/>
      <c r="AA141" s="31"/>
      <c r="AB141" s="32"/>
      <c r="AC141" s="31"/>
    </row>
    <row r="142" spans="1:29" ht="19.5" hidden="1" customHeight="1" x14ac:dyDescent="0.25">
      <c r="A142" s="109" t="s">
        <v>31</v>
      </c>
      <c r="B142" s="33">
        <v>6718049.1887400001</v>
      </c>
      <c r="C142" s="33">
        <v>572814.02817999944</v>
      </c>
      <c r="D142" s="34">
        <v>6145235.1605600007</v>
      </c>
      <c r="E142" s="82">
        <v>2026271.9844800001</v>
      </c>
      <c r="F142" s="34">
        <v>3929903.3168899994</v>
      </c>
      <c r="G142" s="34">
        <v>28435.441750000002</v>
      </c>
      <c r="H142" s="34">
        <v>115247.35424</v>
      </c>
      <c r="I142" s="83">
        <v>6099858.09736</v>
      </c>
      <c r="J142" s="34">
        <v>2318407.3152799997</v>
      </c>
      <c r="K142" s="34">
        <v>5957770.5845900001</v>
      </c>
      <c r="L142" s="119">
        <v>704.45228000000009</v>
      </c>
      <c r="M142" s="34">
        <v>266410.49238000001</v>
      </c>
      <c r="N142" s="82">
        <v>8543292.8445299994</v>
      </c>
      <c r="O142" s="82">
        <v>541020.97080000001</v>
      </c>
      <c r="P142" s="34">
        <v>13014396.89294</v>
      </c>
      <c r="Q142" s="34">
        <v>22245.36088</v>
      </c>
      <c r="R142" s="98">
        <v>848787.60111999989</v>
      </c>
      <c r="S142" s="91">
        <v>14426450.82574</v>
      </c>
      <c r="T142" s="26"/>
      <c r="U142" s="26"/>
      <c r="V142" s="29"/>
      <c r="W142" s="30"/>
      <c r="X142" s="30"/>
      <c r="Y142" s="30"/>
      <c r="Z142" s="30"/>
      <c r="AA142" s="31"/>
      <c r="AB142" s="32"/>
      <c r="AC142" s="31"/>
    </row>
    <row r="143" spans="1:29" ht="19.5" hidden="1" customHeight="1" x14ac:dyDescent="0.25">
      <c r="A143" s="109" t="s">
        <v>32</v>
      </c>
      <c r="B143" s="33">
        <v>6997972.0722700004</v>
      </c>
      <c r="C143" s="33">
        <v>659848.06642000005</v>
      </c>
      <c r="D143" s="34">
        <v>6338124.0058500003</v>
      </c>
      <c r="E143" s="82">
        <v>2145698.5507399999</v>
      </c>
      <c r="F143" s="34">
        <v>3969749.2795200003</v>
      </c>
      <c r="G143" s="34">
        <v>34861.063569999998</v>
      </c>
      <c r="H143" s="34">
        <v>92365.911069999987</v>
      </c>
      <c r="I143" s="83">
        <v>6242674.8049000008</v>
      </c>
      <c r="J143" s="34">
        <v>2384675.33886</v>
      </c>
      <c r="K143" s="34">
        <v>6093374.9301700015</v>
      </c>
      <c r="L143" s="119">
        <v>695.33389999999997</v>
      </c>
      <c r="M143" s="34">
        <v>259386.82866</v>
      </c>
      <c r="N143" s="82">
        <v>8738132.431590002</v>
      </c>
      <c r="O143" s="82">
        <v>566337.21310000005</v>
      </c>
      <c r="P143" s="34">
        <v>13123801.262789996</v>
      </c>
      <c r="Q143" s="34">
        <v>21955.04781</v>
      </c>
      <c r="R143" s="98">
        <v>858874.85380000004</v>
      </c>
      <c r="S143" s="91">
        <v>14570968.377499996</v>
      </c>
      <c r="T143" s="26"/>
      <c r="U143" s="26"/>
      <c r="V143" s="29"/>
      <c r="W143" s="30"/>
      <c r="X143" s="30"/>
      <c r="Y143" s="30"/>
      <c r="Z143" s="30"/>
      <c r="AA143" s="31"/>
      <c r="AB143" s="32"/>
      <c r="AC143" s="31"/>
    </row>
    <row r="144" spans="1:29" ht="19.5" hidden="1" customHeight="1" x14ac:dyDescent="0.25">
      <c r="A144" s="109" t="s">
        <v>33</v>
      </c>
      <c r="B144" s="33">
        <v>7066030.3798400005</v>
      </c>
      <c r="C144" s="33">
        <v>612278.4302099999</v>
      </c>
      <c r="D144" s="34">
        <v>6453751.9496300006</v>
      </c>
      <c r="E144" s="82">
        <v>2165773.4064000002</v>
      </c>
      <c r="F144" s="34">
        <v>4087188.2847300009</v>
      </c>
      <c r="G144" s="34">
        <v>21515.655529999996</v>
      </c>
      <c r="H144" s="34">
        <v>106912.90925</v>
      </c>
      <c r="I144" s="83">
        <v>6381390.2559100008</v>
      </c>
      <c r="J144" s="34">
        <v>2341941.4247199995</v>
      </c>
      <c r="K144" s="34">
        <v>6355799.7118099993</v>
      </c>
      <c r="L144" s="119">
        <v>690.95102000000009</v>
      </c>
      <c r="M144" s="34">
        <v>264637.51167000004</v>
      </c>
      <c r="N144" s="82">
        <v>8963069.5992200002</v>
      </c>
      <c r="O144" s="82">
        <v>591162.87683999992</v>
      </c>
      <c r="P144" s="34">
        <v>13069249.32564</v>
      </c>
      <c r="Q144" s="34">
        <v>17851.513010000002</v>
      </c>
      <c r="R144" s="98">
        <v>886893.14089999988</v>
      </c>
      <c r="S144" s="91">
        <v>14565156.856389999</v>
      </c>
      <c r="T144" s="26"/>
      <c r="U144" s="26"/>
      <c r="V144" s="29"/>
      <c r="W144" s="30"/>
      <c r="X144" s="30"/>
      <c r="Y144" s="30"/>
      <c r="Z144" s="30"/>
      <c r="AA144" s="31"/>
      <c r="AB144" s="32"/>
      <c r="AC144" s="31"/>
    </row>
    <row r="145" spans="1:29" ht="19.5" hidden="1" customHeight="1" x14ac:dyDescent="0.25">
      <c r="A145" s="109" t="s">
        <v>34</v>
      </c>
      <c r="B145" s="33">
        <v>7434551.1989700003</v>
      </c>
      <c r="C145" s="33">
        <v>691080.66696000099</v>
      </c>
      <c r="D145" s="34">
        <v>6743470.5320099993</v>
      </c>
      <c r="E145" s="82">
        <v>2416035.5817600009</v>
      </c>
      <c r="F145" s="34">
        <v>4173763.0670899996</v>
      </c>
      <c r="G145" s="34">
        <v>23655.769339999999</v>
      </c>
      <c r="H145" s="34">
        <v>236966.69817000002</v>
      </c>
      <c r="I145" s="83">
        <v>6850421.1163600003</v>
      </c>
      <c r="J145" s="34">
        <v>2530854.2910700003</v>
      </c>
      <c r="K145" s="34">
        <v>6616477.4648800008</v>
      </c>
      <c r="L145" s="119">
        <v>640.30828000000008</v>
      </c>
      <c r="M145" s="34">
        <v>272853.61235999997</v>
      </c>
      <c r="N145" s="82">
        <v>9420825.6765900012</v>
      </c>
      <c r="O145" s="82">
        <v>620809.97360999999</v>
      </c>
      <c r="P145" s="34">
        <v>13276847.187520001</v>
      </c>
      <c r="Q145" s="34">
        <v>17963.230799999998</v>
      </c>
      <c r="R145" s="98">
        <v>933986.62543999997</v>
      </c>
      <c r="S145" s="91">
        <v>14849607.01737</v>
      </c>
      <c r="T145" s="26"/>
      <c r="U145" s="26"/>
      <c r="V145" s="29"/>
      <c r="W145" s="30"/>
      <c r="X145" s="30"/>
      <c r="Y145" s="30"/>
      <c r="Z145" s="30"/>
      <c r="AA145" s="31"/>
      <c r="AB145" s="32"/>
      <c r="AC145" s="31"/>
    </row>
    <row r="146" spans="1:29" ht="19.5" hidden="1" customHeight="1" x14ac:dyDescent="0.25">
      <c r="A146" s="111">
        <v>2006</v>
      </c>
      <c r="B146" s="33">
        <v>8773573.2238799985</v>
      </c>
      <c r="C146" s="33">
        <v>761542.38984999992</v>
      </c>
      <c r="D146" s="34">
        <v>8012030.8340299986</v>
      </c>
      <c r="E146" s="82">
        <v>2550738.7080500005</v>
      </c>
      <c r="F146" s="34">
        <v>4114264.8713599998</v>
      </c>
      <c r="G146" s="34">
        <v>24841.368690000003</v>
      </c>
      <c r="H146" s="34">
        <v>189168.18995999999</v>
      </c>
      <c r="I146" s="83">
        <v>6879013.1380599998</v>
      </c>
      <c r="J146" s="34">
        <v>3106904.44</v>
      </c>
      <c r="K146" s="34">
        <v>6936561.7648299998</v>
      </c>
      <c r="L146" s="119">
        <v>638.94137000000012</v>
      </c>
      <c r="M146" s="34">
        <v>302275.07837999996</v>
      </c>
      <c r="N146" s="82">
        <v>10346380.224579999</v>
      </c>
      <c r="O146" s="82">
        <v>680173.05955999997</v>
      </c>
      <c r="P146" s="34">
        <v>13456510.51275</v>
      </c>
      <c r="Q146" s="34">
        <v>17920.736349999999</v>
      </c>
      <c r="R146" s="98">
        <v>842154.35294999997</v>
      </c>
      <c r="S146" s="91">
        <v>14996758.66161</v>
      </c>
      <c r="T146" s="26"/>
      <c r="U146" s="26"/>
      <c r="V146" s="29"/>
      <c r="W146" s="30"/>
      <c r="X146" s="30"/>
      <c r="Y146" s="30"/>
      <c r="Z146" s="30"/>
      <c r="AA146" s="31"/>
      <c r="AB146" s="32"/>
      <c r="AC146" s="31"/>
    </row>
    <row r="147" spans="1:29" ht="19.5" hidden="1" customHeight="1" x14ac:dyDescent="0.25">
      <c r="A147" s="109"/>
      <c r="B147" s="33"/>
      <c r="C147" s="33"/>
      <c r="D147" s="34"/>
      <c r="E147" s="82"/>
      <c r="F147" s="34"/>
      <c r="G147" s="34"/>
      <c r="H147" s="34"/>
      <c r="I147" s="83"/>
      <c r="J147" s="34"/>
      <c r="K147" s="34"/>
      <c r="L147" s="119"/>
      <c r="M147" s="34"/>
      <c r="N147" s="82"/>
      <c r="O147" s="82"/>
      <c r="P147" s="34"/>
      <c r="Q147" s="34"/>
      <c r="R147" s="98"/>
      <c r="S147" s="91"/>
      <c r="T147" s="26"/>
      <c r="U147" s="26"/>
      <c r="V147" s="29"/>
      <c r="W147" s="30"/>
      <c r="X147" s="30"/>
      <c r="Y147" s="30"/>
      <c r="Z147" s="30"/>
      <c r="AA147" s="31"/>
      <c r="AB147" s="32"/>
      <c r="AC147" s="31"/>
    </row>
    <row r="148" spans="1:29" ht="19.5" hidden="1" customHeight="1" x14ac:dyDescent="0.25">
      <c r="A148" s="111">
        <v>2007</v>
      </c>
      <c r="B148" s="33"/>
      <c r="C148" s="33"/>
      <c r="D148" s="34"/>
      <c r="E148" s="82"/>
      <c r="F148" s="34"/>
      <c r="G148" s="34"/>
      <c r="H148" s="34"/>
      <c r="I148" s="83"/>
      <c r="J148" s="34"/>
      <c r="K148" s="34"/>
      <c r="L148" s="119"/>
      <c r="M148" s="34"/>
      <c r="N148" s="82"/>
      <c r="O148" s="82"/>
      <c r="P148" s="34"/>
      <c r="Q148" s="34"/>
      <c r="R148" s="98"/>
      <c r="S148" s="91"/>
      <c r="T148" s="26"/>
      <c r="U148" s="26"/>
      <c r="V148" s="29"/>
      <c r="W148" s="30"/>
      <c r="X148" s="30"/>
      <c r="Y148" s="30"/>
      <c r="Z148" s="30"/>
      <c r="AA148" s="31"/>
      <c r="AB148" s="32"/>
      <c r="AC148" s="31"/>
    </row>
    <row r="149" spans="1:29" ht="19.5" hidden="1" customHeight="1" x14ac:dyDescent="0.25">
      <c r="A149" s="109" t="s">
        <v>25</v>
      </c>
      <c r="B149" s="33">
        <v>8152455.2253900003</v>
      </c>
      <c r="C149" s="33">
        <v>703238.90932999924</v>
      </c>
      <c r="D149" s="34">
        <v>7449216.316060001</v>
      </c>
      <c r="E149" s="82">
        <v>2681148.1113399998</v>
      </c>
      <c r="F149" s="34">
        <v>4333292.7206899999</v>
      </c>
      <c r="G149" s="34">
        <v>30882.658629999998</v>
      </c>
      <c r="H149" s="34">
        <v>194787.62255999999</v>
      </c>
      <c r="I149" s="83">
        <v>7240111.1132200006</v>
      </c>
      <c r="J149" s="34">
        <v>3026984.6340799993</v>
      </c>
      <c r="K149" s="34">
        <v>7029706.6036100006</v>
      </c>
      <c r="L149" s="119">
        <v>834.56028000000003</v>
      </c>
      <c r="M149" s="34">
        <v>318077.61015000008</v>
      </c>
      <c r="N149" s="82">
        <v>10375603.408120001</v>
      </c>
      <c r="O149" s="82">
        <v>772413.7761299999</v>
      </c>
      <c r="P149" s="34">
        <v>13623207.164310001</v>
      </c>
      <c r="Q149" s="34">
        <v>22363.592829999998</v>
      </c>
      <c r="R149" s="98">
        <v>954268.92564000003</v>
      </c>
      <c r="S149" s="91">
        <v>15372253.458910001</v>
      </c>
      <c r="T149" s="26"/>
      <c r="U149" s="26"/>
      <c r="V149" s="29"/>
      <c r="W149" s="30"/>
      <c r="X149" s="30"/>
      <c r="Y149" s="30"/>
      <c r="Z149" s="30"/>
      <c r="AA149" s="31"/>
      <c r="AB149" s="32"/>
      <c r="AC149" s="31"/>
    </row>
    <row r="150" spans="1:29" ht="19.5" hidden="1" customHeight="1" x14ac:dyDescent="0.25">
      <c r="A150" s="109" t="s">
        <v>26</v>
      </c>
      <c r="B150" s="33">
        <v>8231973.7473400002</v>
      </c>
      <c r="C150" s="33">
        <v>717264.01133000012</v>
      </c>
      <c r="D150" s="34">
        <v>7514709.7360100001</v>
      </c>
      <c r="E150" s="82">
        <v>2592808.4656200004</v>
      </c>
      <c r="F150" s="34">
        <v>4475869.8732299991</v>
      </c>
      <c r="G150" s="34">
        <v>17439.944529999997</v>
      </c>
      <c r="H150" s="34">
        <v>348214.65827999997</v>
      </c>
      <c r="I150" s="83">
        <v>7434332.9416599991</v>
      </c>
      <c r="J150" s="34">
        <v>3126773.3508600006</v>
      </c>
      <c r="K150" s="34">
        <v>7181718.3461300004</v>
      </c>
      <c r="L150" s="119">
        <v>564.70159999999998</v>
      </c>
      <c r="M150" s="34">
        <v>306766.81109999993</v>
      </c>
      <c r="N150" s="82">
        <v>10615823.209690003</v>
      </c>
      <c r="O150" s="82">
        <v>833288.65145999996</v>
      </c>
      <c r="P150" s="34">
        <v>13803751.693349998</v>
      </c>
      <c r="Q150" s="34">
        <v>21656.471159999997</v>
      </c>
      <c r="R150" s="98">
        <v>968886.38768000004</v>
      </c>
      <c r="S150" s="91">
        <v>15627583.203649998</v>
      </c>
      <c r="T150" s="26"/>
      <c r="U150" s="26"/>
      <c r="V150" s="29"/>
      <c r="W150" s="30"/>
      <c r="X150" s="30"/>
      <c r="Y150" s="30"/>
      <c r="Z150" s="30"/>
      <c r="AA150" s="31"/>
      <c r="AB150" s="32"/>
      <c r="AC150" s="31"/>
    </row>
    <row r="151" spans="1:29" ht="19.5" hidden="1" customHeight="1" x14ac:dyDescent="0.25">
      <c r="A151" s="109" t="s">
        <v>27</v>
      </c>
      <c r="B151" s="33">
        <v>8398986.7241699994</v>
      </c>
      <c r="C151" s="33">
        <v>652269.87828000076</v>
      </c>
      <c r="D151" s="34">
        <v>7746716.8458899986</v>
      </c>
      <c r="E151" s="82">
        <v>2514005.57614</v>
      </c>
      <c r="F151" s="34">
        <v>4684414.832849999</v>
      </c>
      <c r="G151" s="34">
        <v>12639.019410000001</v>
      </c>
      <c r="H151" s="34">
        <v>415438.08710999996</v>
      </c>
      <c r="I151" s="83">
        <v>7626497.5155099994</v>
      </c>
      <c r="J151" s="34">
        <v>3243597.4403999993</v>
      </c>
      <c r="K151" s="34">
        <v>7298796.0208100006</v>
      </c>
      <c r="L151" s="119">
        <v>568.63026000000002</v>
      </c>
      <c r="M151" s="34">
        <v>329178.25516999996</v>
      </c>
      <c r="N151" s="82">
        <v>10872140.34664</v>
      </c>
      <c r="O151" s="82">
        <v>959113.69252000004</v>
      </c>
      <c r="P151" s="34">
        <v>14047746.99659</v>
      </c>
      <c r="Q151" s="34">
        <v>21588.281999999999</v>
      </c>
      <c r="R151" s="98">
        <v>975164.66198999994</v>
      </c>
      <c r="S151" s="91">
        <v>16003613.633099999</v>
      </c>
      <c r="T151" s="26"/>
      <c r="U151" s="26"/>
      <c r="V151" s="29"/>
      <c r="W151" s="30"/>
      <c r="X151" s="30"/>
      <c r="Y151" s="30"/>
      <c r="Z151" s="30"/>
      <c r="AA151" s="31"/>
      <c r="AB151" s="32"/>
      <c r="AC151" s="31"/>
    </row>
    <row r="152" spans="1:29" ht="19.5" hidden="1" customHeight="1" x14ac:dyDescent="0.25">
      <c r="A152" s="109" t="s">
        <v>28</v>
      </c>
      <c r="B152" s="33">
        <v>8795358.6180199999</v>
      </c>
      <c r="C152" s="33">
        <v>722294.38433000073</v>
      </c>
      <c r="D152" s="34">
        <v>8073064.2336899992</v>
      </c>
      <c r="E152" s="82">
        <v>2410120.8937599999</v>
      </c>
      <c r="F152" s="34">
        <v>4557364.9877199996</v>
      </c>
      <c r="G152" s="34">
        <v>6316.9576799999995</v>
      </c>
      <c r="H152" s="34">
        <v>490746.44857000001</v>
      </c>
      <c r="I152" s="83">
        <v>7464549.2877299991</v>
      </c>
      <c r="J152" s="34">
        <v>3214880.0726199998</v>
      </c>
      <c r="K152" s="34">
        <v>7391144.0085399998</v>
      </c>
      <c r="L152" s="119">
        <v>122.17516000000001</v>
      </c>
      <c r="M152" s="34">
        <v>307578.41706999997</v>
      </c>
      <c r="N152" s="82">
        <v>10913724.673389999</v>
      </c>
      <c r="O152" s="82">
        <v>943798.35762999987</v>
      </c>
      <c r="P152" s="34">
        <v>14036004.041869998</v>
      </c>
      <c r="Q152" s="34">
        <v>21596.647140000001</v>
      </c>
      <c r="R152" s="98">
        <v>965959.45487999998</v>
      </c>
      <c r="S152" s="91">
        <v>15967358.501519997</v>
      </c>
      <c r="T152" s="26"/>
      <c r="U152" s="26"/>
      <c r="V152" s="29"/>
      <c r="W152" s="30"/>
      <c r="X152" s="30"/>
      <c r="Y152" s="30"/>
      <c r="Z152" s="30"/>
      <c r="AA152" s="31"/>
      <c r="AB152" s="32"/>
      <c r="AC152" s="31"/>
    </row>
    <row r="153" spans="1:29" ht="19.5" hidden="1" customHeight="1" x14ac:dyDescent="0.25">
      <c r="A153" s="109" t="s">
        <v>66</v>
      </c>
      <c r="B153" s="33">
        <v>8986333.9175300002</v>
      </c>
      <c r="C153" s="33">
        <v>704609.86462000012</v>
      </c>
      <c r="D153" s="34">
        <v>8281724.0529100001</v>
      </c>
      <c r="E153" s="82">
        <v>2676199.67998</v>
      </c>
      <c r="F153" s="34">
        <v>4851836.6443499988</v>
      </c>
      <c r="G153" s="34">
        <v>2852.1000600000002</v>
      </c>
      <c r="H153" s="34">
        <v>393327.25466000004</v>
      </c>
      <c r="I153" s="83">
        <v>7924215.6790499985</v>
      </c>
      <c r="J153" s="34">
        <v>3514893.6633899999</v>
      </c>
      <c r="K153" s="34">
        <v>7556389.7685399987</v>
      </c>
      <c r="L153" s="119">
        <v>117.59094999999999</v>
      </c>
      <c r="M153" s="34">
        <v>348223.23843000003</v>
      </c>
      <c r="N153" s="82">
        <v>11419624.261309998</v>
      </c>
      <c r="O153" s="82">
        <v>1048278.80632</v>
      </c>
      <c r="P153" s="34">
        <v>14262590.97673</v>
      </c>
      <c r="Q153" s="34">
        <v>21238.584900000002</v>
      </c>
      <c r="R153" s="98">
        <v>974681.42035999999</v>
      </c>
      <c r="S153" s="91">
        <v>16306789.788310001</v>
      </c>
      <c r="T153" s="26"/>
      <c r="U153" s="26"/>
      <c r="V153" s="29"/>
      <c r="W153" s="30"/>
      <c r="X153" s="30"/>
      <c r="Y153" s="30"/>
      <c r="Z153" s="30"/>
      <c r="AA153" s="31"/>
      <c r="AB153" s="32"/>
      <c r="AC153" s="31"/>
    </row>
    <row r="154" spans="1:29" ht="19.5" hidden="1" customHeight="1" x14ac:dyDescent="0.25">
      <c r="A154" s="109" t="s">
        <v>29</v>
      </c>
      <c r="B154" s="33">
        <v>9410205.0303099994</v>
      </c>
      <c r="C154" s="33">
        <v>671931.98008999974</v>
      </c>
      <c r="D154" s="34">
        <v>8738273.0502199996</v>
      </c>
      <c r="E154" s="82">
        <v>2909549.1022700006</v>
      </c>
      <c r="F154" s="34">
        <v>5085761.3172499994</v>
      </c>
      <c r="G154" s="34">
        <v>3128.29241</v>
      </c>
      <c r="H154" s="34">
        <v>380929.14434</v>
      </c>
      <c r="I154" s="83">
        <v>8379367.8562700003</v>
      </c>
      <c r="J154" s="34">
        <v>3632673.35304</v>
      </c>
      <c r="K154" s="34">
        <v>7702931.8983700015</v>
      </c>
      <c r="L154" s="119">
        <v>120.83866</v>
      </c>
      <c r="M154" s="34">
        <v>311045.39532999997</v>
      </c>
      <c r="N154" s="82">
        <v>11646771.485400002</v>
      </c>
      <c r="O154" s="82">
        <v>1237376.62256</v>
      </c>
      <c r="P154" s="34">
        <v>14322849.043539999</v>
      </c>
      <c r="Q154" s="34">
        <v>21239.372910000002</v>
      </c>
      <c r="R154" s="98">
        <v>966548.8155599999</v>
      </c>
      <c r="S154" s="91">
        <v>16548013.85457</v>
      </c>
      <c r="T154" s="26"/>
      <c r="U154" s="26"/>
      <c r="V154" s="29"/>
      <c r="W154" s="30"/>
      <c r="X154" s="30"/>
      <c r="Y154" s="30"/>
      <c r="Z154" s="30"/>
      <c r="AA154" s="31"/>
      <c r="AB154" s="32"/>
      <c r="AC154" s="31"/>
    </row>
    <row r="155" spans="1:29" ht="19.5" hidden="1" customHeight="1" x14ac:dyDescent="0.25">
      <c r="A155" s="109" t="s">
        <v>30</v>
      </c>
      <c r="B155" s="33">
        <v>9924408.1538799983</v>
      </c>
      <c r="C155" s="33">
        <v>664186.57545999996</v>
      </c>
      <c r="D155" s="34">
        <v>9260221.5784199983</v>
      </c>
      <c r="E155" s="82">
        <v>2851230.6044000005</v>
      </c>
      <c r="F155" s="34">
        <v>4941603.7099099997</v>
      </c>
      <c r="G155" s="34">
        <v>1451.55908</v>
      </c>
      <c r="H155" s="34">
        <v>316910.77444000001</v>
      </c>
      <c r="I155" s="83">
        <v>8111196.6478300001</v>
      </c>
      <c r="J155" s="34">
        <v>3933446.6050999998</v>
      </c>
      <c r="K155" s="34">
        <v>7561072.9730000002</v>
      </c>
      <c r="L155" s="119">
        <v>106.33177000000001</v>
      </c>
      <c r="M155" s="34">
        <v>358758.48908999993</v>
      </c>
      <c r="N155" s="82">
        <v>11853384.398959998</v>
      </c>
      <c r="O155" s="82">
        <v>1420193.5226199999</v>
      </c>
      <c r="P155" s="34">
        <v>14208621.889679998</v>
      </c>
      <c r="Q155" s="34">
        <v>21022.315420000003</v>
      </c>
      <c r="R155" s="98">
        <v>959927.58716999996</v>
      </c>
      <c r="S155" s="91">
        <v>16609765.314889997</v>
      </c>
      <c r="T155" s="26"/>
      <c r="U155" s="26"/>
      <c r="V155" s="29"/>
      <c r="W155" s="30"/>
      <c r="X155" s="30"/>
      <c r="Y155" s="30"/>
      <c r="Z155" s="30"/>
      <c r="AA155" s="31"/>
      <c r="AB155" s="32"/>
      <c r="AC155" s="31"/>
    </row>
    <row r="156" spans="1:29" ht="19.5" hidden="1" customHeight="1" x14ac:dyDescent="0.25">
      <c r="A156" s="109" t="s">
        <v>31</v>
      </c>
      <c r="B156" s="33">
        <v>10731626.058180001</v>
      </c>
      <c r="C156" s="33">
        <v>759720.53212000057</v>
      </c>
      <c r="D156" s="34">
        <v>9971905.5260600001</v>
      </c>
      <c r="E156" s="82">
        <v>3070133.2139100009</v>
      </c>
      <c r="F156" s="34">
        <v>4686819.29966</v>
      </c>
      <c r="G156" s="34">
        <v>1712.09094</v>
      </c>
      <c r="H156" s="34">
        <v>353827.35100000002</v>
      </c>
      <c r="I156" s="83">
        <v>8112491.9555100007</v>
      </c>
      <c r="J156" s="34">
        <v>4675574.7820999995</v>
      </c>
      <c r="K156" s="34">
        <v>7401479.5857000016</v>
      </c>
      <c r="L156" s="119">
        <v>106.89870999999999</v>
      </c>
      <c r="M156" s="34">
        <v>419652.63490000006</v>
      </c>
      <c r="N156" s="82">
        <v>12496813.90141</v>
      </c>
      <c r="O156" s="82">
        <v>1588679.6746100001</v>
      </c>
      <c r="P156" s="34">
        <v>13907014.448760001</v>
      </c>
      <c r="Q156" s="34">
        <v>20536.114239999999</v>
      </c>
      <c r="R156" s="98">
        <v>965411.23617999989</v>
      </c>
      <c r="S156" s="91">
        <v>16481641.473790001</v>
      </c>
      <c r="T156" s="26"/>
      <c r="U156" s="26"/>
      <c r="V156" s="29"/>
      <c r="W156" s="30"/>
      <c r="X156" s="30"/>
      <c r="Y156" s="30"/>
      <c r="Z156" s="30"/>
      <c r="AA156" s="31"/>
      <c r="AB156" s="32"/>
      <c r="AC156" s="31"/>
    </row>
    <row r="157" spans="1:29" ht="19.5" hidden="1" customHeight="1" x14ac:dyDescent="0.25">
      <c r="A157" s="109" t="s">
        <v>32</v>
      </c>
      <c r="B157" s="33">
        <v>11244396.97875</v>
      </c>
      <c r="C157" s="33">
        <v>794526.32796999812</v>
      </c>
      <c r="D157" s="34">
        <v>10449870.650780002</v>
      </c>
      <c r="E157" s="82">
        <v>3278933.3633399997</v>
      </c>
      <c r="F157" s="34">
        <v>4647055.1299900003</v>
      </c>
      <c r="G157" s="34">
        <v>1157.1702500000001</v>
      </c>
      <c r="H157" s="34">
        <v>290428.36186999996</v>
      </c>
      <c r="I157" s="83">
        <v>8217574.0254500005</v>
      </c>
      <c r="J157" s="34">
        <v>4842865.0255099991</v>
      </c>
      <c r="K157" s="34">
        <v>7488470.3432300016</v>
      </c>
      <c r="L157" s="119">
        <v>103.30208</v>
      </c>
      <c r="M157" s="34">
        <v>522938.00540000002</v>
      </c>
      <c r="N157" s="82">
        <v>12854376.67622</v>
      </c>
      <c r="O157" s="82">
        <v>1660907.83079</v>
      </c>
      <c r="P157" s="34">
        <v>13877518.622259999</v>
      </c>
      <c r="Q157" s="34">
        <v>20555.85585</v>
      </c>
      <c r="R157" s="98">
        <v>1005848.7149799999</v>
      </c>
      <c r="S157" s="91">
        <v>16564831.023879999</v>
      </c>
      <c r="T157" s="26"/>
      <c r="U157" s="26"/>
      <c r="V157" s="29"/>
      <c r="W157" s="30"/>
      <c r="X157" s="30"/>
      <c r="Y157" s="30"/>
      <c r="Z157" s="30"/>
      <c r="AA157" s="31"/>
      <c r="AB157" s="32"/>
      <c r="AC157" s="31"/>
    </row>
    <row r="158" spans="1:29" ht="19.5" hidden="1" customHeight="1" x14ac:dyDescent="0.25">
      <c r="A158" s="109" t="s">
        <v>33</v>
      </c>
      <c r="B158" s="33">
        <v>11473613.14704</v>
      </c>
      <c r="C158" s="33">
        <v>824269.77287999913</v>
      </c>
      <c r="D158" s="34">
        <v>10649343.374160001</v>
      </c>
      <c r="E158" s="82">
        <v>3435184.82644</v>
      </c>
      <c r="F158" s="34">
        <v>4506570.4794600001</v>
      </c>
      <c r="G158" s="34">
        <v>780.0311999999999</v>
      </c>
      <c r="H158" s="34">
        <v>392896.5401499999</v>
      </c>
      <c r="I158" s="83">
        <v>8335431.8772499999</v>
      </c>
      <c r="J158" s="34">
        <v>4981547.7947700005</v>
      </c>
      <c r="K158" s="34">
        <v>7656008.4295199988</v>
      </c>
      <c r="L158" s="119">
        <v>100.75015999999999</v>
      </c>
      <c r="M158" s="34">
        <v>606339.26037000003</v>
      </c>
      <c r="N158" s="82">
        <v>13243996.234819997</v>
      </c>
      <c r="O158" s="82">
        <v>1704850.61204</v>
      </c>
      <c r="P158" s="34">
        <v>13764598.43266</v>
      </c>
      <c r="Q158" s="34">
        <v>20399.215580000004</v>
      </c>
      <c r="R158" s="98">
        <v>1116701.18631</v>
      </c>
      <c r="S158" s="91">
        <v>16606549.446590001</v>
      </c>
      <c r="T158" s="26"/>
      <c r="U158" s="26"/>
      <c r="V158" s="29"/>
      <c r="W158" s="30"/>
      <c r="X158" s="30"/>
      <c r="Y158" s="30"/>
      <c r="Z158" s="30"/>
      <c r="AA158" s="31"/>
      <c r="AB158" s="32"/>
      <c r="AC158" s="31"/>
    </row>
    <row r="159" spans="1:29" ht="19.5" hidden="1" customHeight="1" x14ac:dyDescent="0.25">
      <c r="A159" s="109" t="s">
        <v>34</v>
      </c>
      <c r="B159" s="33">
        <v>12175984.80861</v>
      </c>
      <c r="C159" s="33">
        <v>852808.07479000092</v>
      </c>
      <c r="D159" s="34">
        <v>11323176.733819999</v>
      </c>
      <c r="E159" s="82">
        <v>3434177.6090999995</v>
      </c>
      <c r="F159" s="34">
        <v>4338256.1697300002</v>
      </c>
      <c r="G159" s="34">
        <v>751.07956999999999</v>
      </c>
      <c r="H159" s="34">
        <v>467098.09267000004</v>
      </c>
      <c r="I159" s="83">
        <v>8240282.9510699995</v>
      </c>
      <c r="J159" s="34">
        <v>5178778.0277900007</v>
      </c>
      <c r="K159" s="34">
        <v>7527302.0157899996</v>
      </c>
      <c r="L159" s="119">
        <v>46.40025</v>
      </c>
      <c r="M159" s="34">
        <v>720570.48294999998</v>
      </c>
      <c r="N159" s="82">
        <v>13426696.92678</v>
      </c>
      <c r="O159" s="82">
        <v>1749871.8871200001</v>
      </c>
      <c r="P159" s="34">
        <v>13428913.351669999</v>
      </c>
      <c r="Q159" s="34">
        <v>20596.869070000001</v>
      </c>
      <c r="R159" s="98">
        <v>1219831.50899</v>
      </c>
      <c r="S159" s="91">
        <v>16419213.616849996</v>
      </c>
      <c r="T159" s="26"/>
      <c r="U159" s="26"/>
      <c r="V159" s="29"/>
      <c r="W159" s="30"/>
      <c r="X159" s="30"/>
      <c r="Y159" s="30"/>
      <c r="Z159" s="30"/>
      <c r="AA159" s="31"/>
      <c r="AB159" s="32"/>
      <c r="AC159" s="31"/>
    </row>
    <row r="160" spans="1:29" ht="19.5" hidden="1" customHeight="1" x14ac:dyDescent="0.25">
      <c r="A160" s="111">
        <v>2007</v>
      </c>
      <c r="B160" s="33">
        <v>14102848.197079999</v>
      </c>
      <c r="C160" s="33">
        <v>985388.9984100014</v>
      </c>
      <c r="D160" s="34">
        <v>13117459.198669998</v>
      </c>
      <c r="E160" s="82">
        <v>3587246.1717600003</v>
      </c>
      <c r="F160" s="34">
        <v>4227214.5707200002</v>
      </c>
      <c r="G160" s="34">
        <v>707.50311999999997</v>
      </c>
      <c r="H160" s="34">
        <v>392903.61881999997</v>
      </c>
      <c r="I160" s="83">
        <v>8208071.8644200005</v>
      </c>
      <c r="J160" s="34">
        <v>6056197.4649899993</v>
      </c>
      <c r="K160" s="34">
        <v>7315091.23869</v>
      </c>
      <c r="L160" s="119">
        <v>40.607219999999998</v>
      </c>
      <c r="M160" s="34">
        <v>908043.5088500001</v>
      </c>
      <c r="N160" s="82">
        <v>14279372.81975</v>
      </c>
      <c r="O160" s="82">
        <v>1856536.45548</v>
      </c>
      <c r="P160" s="34">
        <v>13100459.837680001</v>
      </c>
      <c r="Q160" s="34">
        <v>20407.327110000002</v>
      </c>
      <c r="R160" s="98">
        <v>1323608.7129300002</v>
      </c>
      <c r="S160" s="91">
        <v>16301012.3332</v>
      </c>
      <c r="T160" s="26"/>
      <c r="U160" s="26"/>
      <c r="V160" s="29"/>
      <c r="W160" s="30"/>
      <c r="X160" s="30"/>
      <c r="Y160" s="30"/>
      <c r="Z160" s="30"/>
      <c r="AA160" s="31"/>
      <c r="AB160" s="32"/>
      <c r="AC160" s="31"/>
    </row>
    <row r="161" spans="1:29" ht="19.5" hidden="1" customHeight="1" x14ac:dyDescent="0.25">
      <c r="A161" s="109"/>
      <c r="B161" s="33"/>
      <c r="C161" s="33"/>
      <c r="D161" s="34"/>
      <c r="E161" s="82"/>
      <c r="F161" s="34"/>
      <c r="G161" s="34"/>
      <c r="H161" s="34"/>
      <c r="I161" s="83"/>
      <c r="J161" s="34"/>
      <c r="K161" s="34"/>
      <c r="L161" s="119"/>
      <c r="M161" s="34"/>
      <c r="N161" s="82"/>
      <c r="O161" s="82"/>
      <c r="P161" s="34"/>
      <c r="Q161" s="34"/>
      <c r="R161" s="98"/>
      <c r="S161" s="91"/>
      <c r="T161" s="26"/>
      <c r="U161" s="26"/>
      <c r="V161" s="29"/>
      <c r="W161" s="30"/>
      <c r="X161" s="30"/>
      <c r="Y161" s="30"/>
      <c r="Z161" s="30"/>
      <c r="AA161" s="31"/>
      <c r="AB161" s="32"/>
      <c r="AC161" s="31"/>
    </row>
    <row r="162" spans="1:29" ht="19.5" hidden="1" customHeight="1" x14ac:dyDescent="0.25">
      <c r="A162" s="111">
        <v>2008</v>
      </c>
      <c r="B162" s="33"/>
      <c r="C162" s="33"/>
      <c r="D162" s="34"/>
      <c r="E162" s="82"/>
      <c r="F162" s="34"/>
      <c r="G162" s="34"/>
      <c r="H162" s="34"/>
      <c r="I162" s="83"/>
      <c r="J162" s="34"/>
      <c r="K162" s="34"/>
      <c r="L162" s="119"/>
      <c r="M162" s="34"/>
      <c r="N162" s="82"/>
      <c r="O162" s="82"/>
      <c r="P162" s="34"/>
      <c r="Q162" s="34"/>
      <c r="R162" s="98"/>
      <c r="S162" s="91"/>
      <c r="T162" s="26"/>
      <c r="U162" s="26"/>
      <c r="V162" s="29"/>
      <c r="W162" s="30"/>
      <c r="X162" s="30"/>
      <c r="Y162" s="30"/>
      <c r="Z162" s="30"/>
      <c r="AA162" s="31"/>
      <c r="AB162" s="32"/>
      <c r="AC162" s="31"/>
    </row>
    <row r="163" spans="1:29" ht="19.5" hidden="1" customHeight="1" x14ac:dyDescent="0.25">
      <c r="A163" s="109" t="s">
        <v>25</v>
      </c>
      <c r="B163" s="33">
        <v>13495386.073709998</v>
      </c>
      <c r="C163" s="33">
        <v>979099.63363999873</v>
      </c>
      <c r="D163" s="34">
        <v>12516286.44007</v>
      </c>
      <c r="E163" s="82">
        <v>3664922.2060700003</v>
      </c>
      <c r="F163" s="34">
        <v>4634094.0189499995</v>
      </c>
      <c r="G163" s="34">
        <v>596.35675000000003</v>
      </c>
      <c r="H163" s="34">
        <v>598931.73624</v>
      </c>
      <c r="I163" s="83">
        <v>8898544.3180100005</v>
      </c>
      <c r="J163" s="34">
        <v>6104700.2766700005</v>
      </c>
      <c r="K163" s="34">
        <v>7491375.2062800005</v>
      </c>
      <c r="L163" s="119">
        <v>16.277619999999999</v>
      </c>
      <c r="M163" s="34">
        <v>1115337.9184699999</v>
      </c>
      <c r="N163" s="82">
        <v>14711429.679040004</v>
      </c>
      <c r="O163" s="82">
        <v>2010730.3063700004</v>
      </c>
      <c r="P163" s="34">
        <v>12850625.215990001</v>
      </c>
      <c r="Q163" s="34">
        <v>20222.155249999996</v>
      </c>
      <c r="R163" s="98">
        <v>1483878.48636</v>
      </c>
      <c r="S163" s="91">
        <v>16365456.163970001</v>
      </c>
      <c r="T163" s="26"/>
      <c r="U163" s="26"/>
      <c r="V163" s="29"/>
      <c r="W163" s="30"/>
      <c r="X163" s="30"/>
      <c r="Y163" s="30"/>
      <c r="Z163" s="30"/>
      <c r="AA163" s="31"/>
      <c r="AB163" s="32"/>
      <c r="AC163" s="31"/>
    </row>
    <row r="164" spans="1:29" ht="19.5" hidden="1" customHeight="1" x14ac:dyDescent="0.25">
      <c r="A164" s="109" t="s">
        <v>26</v>
      </c>
      <c r="B164" s="33">
        <v>13541983.464120001</v>
      </c>
      <c r="C164" s="33">
        <v>898393.36488000117</v>
      </c>
      <c r="D164" s="34">
        <v>12643590.099239999</v>
      </c>
      <c r="E164" s="82">
        <v>3771199.8810700001</v>
      </c>
      <c r="F164" s="34">
        <v>4752287.9033500003</v>
      </c>
      <c r="G164" s="34">
        <v>416.24637000000001</v>
      </c>
      <c r="H164" s="34">
        <v>773187.66967999993</v>
      </c>
      <c r="I164" s="83">
        <v>9297091.7004700005</v>
      </c>
      <c r="J164" s="34">
        <v>6445356.3513400005</v>
      </c>
      <c r="K164" s="34">
        <v>7366539.2206299994</v>
      </c>
      <c r="L164" s="119">
        <v>16.191300000000002</v>
      </c>
      <c r="M164" s="34">
        <v>1483918.7771300001</v>
      </c>
      <c r="N164" s="82">
        <v>15295830.5404</v>
      </c>
      <c r="O164" s="82">
        <v>2111308.80461</v>
      </c>
      <c r="P164" s="34">
        <v>12678911.083899997</v>
      </c>
      <c r="Q164" s="34">
        <v>19963.67986</v>
      </c>
      <c r="R164" s="98">
        <v>1636748.8693000001</v>
      </c>
      <c r="S164" s="91">
        <v>16446932.437669996</v>
      </c>
      <c r="T164" s="26"/>
      <c r="U164" s="26"/>
      <c r="V164" s="29"/>
      <c r="W164" s="30"/>
      <c r="X164" s="30"/>
      <c r="Y164" s="30"/>
      <c r="Z164" s="30"/>
      <c r="AA164" s="31"/>
      <c r="AB164" s="32"/>
      <c r="AC164" s="31"/>
    </row>
    <row r="165" spans="1:29" ht="19.5" hidden="1" customHeight="1" x14ac:dyDescent="0.25">
      <c r="A165" s="109" t="s">
        <v>27</v>
      </c>
      <c r="B165" s="33">
        <v>13607375.586759999</v>
      </c>
      <c r="C165" s="33">
        <v>927350.60989999957</v>
      </c>
      <c r="D165" s="34">
        <v>12680024.97686</v>
      </c>
      <c r="E165" s="82">
        <v>3898106.0612599999</v>
      </c>
      <c r="F165" s="34">
        <v>4740574.7303699981</v>
      </c>
      <c r="G165" s="34">
        <v>311.99110000000002</v>
      </c>
      <c r="H165" s="34">
        <v>747164.6783400001</v>
      </c>
      <c r="I165" s="83">
        <v>9386157.4610699974</v>
      </c>
      <c r="J165" s="34">
        <v>6455154.1914499998</v>
      </c>
      <c r="K165" s="34">
        <v>7332422.6957300007</v>
      </c>
      <c r="L165" s="119">
        <v>15.996889999999999</v>
      </c>
      <c r="M165" s="34">
        <v>1752509.50807</v>
      </c>
      <c r="N165" s="82">
        <v>15540102.392139999</v>
      </c>
      <c r="O165" s="82">
        <v>2159283.9694800004</v>
      </c>
      <c r="P165" s="34">
        <v>12350311.44538</v>
      </c>
      <c r="Q165" s="34">
        <v>19561.137579999999</v>
      </c>
      <c r="R165" s="98">
        <v>1866252.6343399999</v>
      </c>
      <c r="S165" s="91">
        <v>16395409.18678</v>
      </c>
      <c r="T165" s="26"/>
      <c r="U165" s="26"/>
      <c r="V165" s="29"/>
      <c r="W165" s="30"/>
      <c r="X165" s="30"/>
      <c r="Y165" s="30"/>
      <c r="Z165" s="30"/>
      <c r="AA165" s="31"/>
      <c r="AB165" s="32"/>
      <c r="AC165" s="31"/>
    </row>
    <row r="166" spans="1:29" ht="19.5" hidden="1" customHeight="1" x14ac:dyDescent="0.25">
      <c r="A166" s="109" t="s">
        <v>28</v>
      </c>
      <c r="B166" s="33">
        <v>14337365.100159999</v>
      </c>
      <c r="C166" s="33">
        <v>954342.99476000108</v>
      </c>
      <c r="D166" s="34">
        <v>13383022.105399998</v>
      </c>
      <c r="E166" s="82">
        <v>3877580.9625599999</v>
      </c>
      <c r="F166" s="34">
        <v>4681306.8034000006</v>
      </c>
      <c r="G166" s="34">
        <v>257.91050999999999</v>
      </c>
      <c r="H166" s="34">
        <v>886478.98831999989</v>
      </c>
      <c r="I166" s="83">
        <v>9445624.6647900008</v>
      </c>
      <c r="J166" s="34">
        <v>6760827.0500299996</v>
      </c>
      <c r="K166" s="34">
        <v>7105097.287800001</v>
      </c>
      <c r="L166" s="119">
        <v>15.780860000000001</v>
      </c>
      <c r="M166" s="34">
        <v>2128987.29372</v>
      </c>
      <c r="N166" s="82">
        <v>15994927.412409998</v>
      </c>
      <c r="O166" s="82">
        <v>2298547.5909599997</v>
      </c>
      <c r="P166" s="34">
        <v>12175863.5484</v>
      </c>
      <c r="Q166" s="34">
        <v>19296.505529999999</v>
      </c>
      <c r="R166" s="98">
        <v>1950851.4964499997</v>
      </c>
      <c r="S166" s="91">
        <v>16444559.141339999</v>
      </c>
      <c r="T166" s="26"/>
      <c r="U166" s="26"/>
      <c r="V166" s="29"/>
      <c r="W166" s="30"/>
      <c r="X166" s="30"/>
      <c r="Y166" s="30"/>
      <c r="Z166" s="30"/>
      <c r="AA166" s="31"/>
      <c r="AB166" s="32"/>
      <c r="AC166" s="31"/>
    </row>
    <row r="167" spans="1:29" ht="19.5" hidden="1" customHeight="1" x14ac:dyDescent="0.25">
      <c r="A167" s="109" t="s">
        <v>66</v>
      </c>
      <c r="B167" s="33">
        <v>14988317.507040001</v>
      </c>
      <c r="C167" s="33">
        <v>924722.3267800007</v>
      </c>
      <c r="D167" s="34">
        <v>14063595.180260001</v>
      </c>
      <c r="E167" s="82">
        <v>4024344.3611800005</v>
      </c>
      <c r="F167" s="34">
        <v>5000952.4518400012</v>
      </c>
      <c r="G167" s="34">
        <v>192.50979999999998</v>
      </c>
      <c r="H167" s="34">
        <v>836301.30789000005</v>
      </c>
      <c r="I167" s="83">
        <v>9861790.630710002</v>
      </c>
      <c r="J167" s="34">
        <v>7252167.0660000015</v>
      </c>
      <c r="K167" s="34">
        <v>6995603.4083799999</v>
      </c>
      <c r="L167" s="119">
        <v>15.586450000000001</v>
      </c>
      <c r="M167" s="34">
        <v>2571460.3702099998</v>
      </c>
      <c r="N167" s="82">
        <v>16819246.43104</v>
      </c>
      <c r="O167" s="82">
        <v>2424489.6361099998</v>
      </c>
      <c r="P167" s="34">
        <v>11892300.82364</v>
      </c>
      <c r="Q167" s="34">
        <v>19058.892019999999</v>
      </c>
      <c r="R167" s="98">
        <v>1967760.7704900003</v>
      </c>
      <c r="S167" s="91">
        <v>16303610.122260001</v>
      </c>
      <c r="T167" s="26"/>
      <c r="U167" s="26"/>
      <c r="V167" s="29"/>
      <c r="W167" s="30"/>
      <c r="X167" s="30"/>
      <c r="Y167" s="30"/>
      <c r="Z167" s="30"/>
      <c r="AA167" s="31"/>
      <c r="AB167" s="32"/>
      <c r="AC167" s="31"/>
    </row>
    <row r="168" spans="1:29" ht="19.5" hidden="1" customHeight="1" x14ac:dyDescent="0.25">
      <c r="A168" s="109" t="s">
        <v>29</v>
      </c>
      <c r="B168" s="33">
        <v>15488208.64708</v>
      </c>
      <c r="C168" s="33">
        <v>966362.27206000127</v>
      </c>
      <c r="D168" s="34">
        <v>14521846.375019999</v>
      </c>
      <c r="E168" s="82">
        <v>4135323.1330400002</v>
      </c>
      <c r="F168" s="34">
        <v>4338781.7040999997</v>
      </c>
      <c r="G168" s="34">
        <v>226.83188999999999</v>
      </c>
      <c r="H168" s="34">
        <v>865258.06607000006</v>
      </c>
      <c r="I168" s="83">
        <v>9339589.7350999992</v>
      </c>
      <c r="J168" s="34">
        <v>7383511.2166600004</v>
      </c>
      <c r="K168" s="34">
        <v>6803217.1362399999</v>
      </c>
      <c r="L168" s="119">
        <v>15.39311</v>
      </c>
      <c r="M168" s="34">
        <v>2975524.1924099997</v>
      </c>
      <c r="N168" s="82">
        <v>17162267.938419998</v>
      </c>
      <c r="O168" s="82">
        <v>2540280.8419600003</v>
      </c>
      <c r="P168" s="34">
        <v>11717986.33433</v>
      </c>
      <c r="Q168" s="34">
        <v>18821.271430000001</v>
      </c>
      <c r="R168" s="98">
        <v>2058167.1969699997</v>
      </c>
      <c r="S168" s="91">
        <v>16335255.64469</v>
      </c>
      <c r="T168" s="26"/>
      <c r="U168" s="26"/>
      <c r="V168" s="29"/>
      <c r="W168" s="30"/>
      <c r="X168" s="30"/>
      <c r="Y168" s="30"/>
      <c r="Z168" s="30"/>
      <c r="AA168" s="31"/>
      <c r="AB168" s="32"/>
      <c r="AC168" s="31"/>
    </row>
    <row r="169" spans="1:29" ht="19.5" hidden="1" customHeight="1" x14ac:dyDescent="0.25">
      <c r="A169" s="109" t="s">
        <v>30</v>
      </c>
      <c r="B169" s="33">
        <v>15967202.959799999</v>
      </c>
      <c r="C169" s="33">
        <v>957796.37261999957</v>
      </c>
      <c r="D169" s="34">
        <v>15009406.58718</v>
      </c>
      <c r="E169" s="82">
        <v>4358962.4103899999</v>
      </c>
      <c r="F169" s="34">
        <v>4555430.2869600011</v>
      </c>
      <c r="G169" s="34">
        <v>212.12268000000003</v>
      </c>
      <c r="H169" s="34">
        <v>992273.82282000012</v>
      </c>
      <c r="I169" s="83">
        <v>9906878.6428500004</v>
      </c>
      <c r="J169" s="34">
        <v>7627303.2932899985</v>
      </c>
      <c r="K169" s="34">
        <v>6518695.6558800004</v>
      </c>
      <c r="L169" s="119">
        <v>15.220270000000001</v>
      </c>
      <c r="M169" s="34">
        <v>3399310.9776700004</v>
      </c>
      <c r="N169" s="82">
        <v>17545325.14711</v>
      </c>
      <c r="O169" s="82">
        <v>2642398.9218900003</v>
      </c>
      <c r="P169" s="34">
        <v>11636039.719589999</v>
      </c>
      <c r="Q169" s="34">
        <v>18646.77146</v>
      </c>
      <c r="R169" s="98">
        <v>2184043.2633199994</v>
      </c>
      <c r="S169" s="91">
        <v>16481128.676259998</v>
      </c>
      <c r="T169" s="26"/>
      <c r="U169" s="26"/>
      <c r="V169" s="29"/>
      <c r="W169" s="30"/>
      <c r="X169" s="30"/>
      <c r="Y169" s="30"/>
      <c r="Z169" s="30"/>
      <c r="AA169" s="31"/>
      <c r="AB169" s="32"/>
      <c r="AC169" s="31"/>
    </row>
    <row r="170" spans="1:29" ht="19.5" hidden="1" customHeight="1" x14ac:dyDescent="0.25">
      <c r="A170" s="109" t="s">
        <v>31</v>
      </c>
      <c r="B170" s="33">
        <v>16409841.309079999</v>
      </c>
      <c r="C170" s="33">
        <v>1012652.3481200002</v>
      </c>
      <c r="D170" s="34">
        <v>15397188.960959999</v>
      </c>
      <c r="E170" s="82">
        <v>4531031.4458499998</v>
      </c>
      <c r="F170" s="34">
        <v>4098365.8575199987</v>
      </c>
      <c r="G170" s="34">
        <v>282.84337000000005</v>
      </c>
      <c r="H170" s="34">
        <v>966850.94163000002</v>
      </c>
      <c r="I170" s="83">
        <v>9596531.0883699991</v>
      </c>
      <c r="J170" s="34">
        <v>7954053.5208600005</v>
      </c>
      <c r="K170" s="34">
        <v>6288380.5551199997</v>
      </c>
      <c r="L170" s="119">
        <v>15.15438</v>
      </c>
      <c r="M170" s="34">
        <v>3512541.38821</v>
      </c>
      <c r="N170" s="82">
        <v>17754990.61857</v>
      </c>
      <c r="O170" s="82">
        <v>2692801.93512</v>
      </c>
      <c r="P170" s="34">
        <v>11567850.801309999</v>
      </c>
      <c r="Q170" s="34">
        <v>18521.596830000002</v>
      </c>
      <c r="R170" s="98">
        <v>2139076.7020899998</v>
      </c>
      <c r="S170" s="91">
        <v>16418251.035349999</v>
      </c>
      <c r="T170" s="26"/>
      <c r="U170" s="26"/>
      <c r="V170" s="29"/>
      <c r="W170" s="30"/>
      <c r="X170" s="30"/>
      <c r="Y170" s="30"/>
      <c r="Z170" s="30"/>
      <c r="AA170" s="31"/>
      <c r="AB170" s="32"/>
      <c r="AC170" s="31"/>
    </row>
    <row r="171" spans="1:29" ht="19.5" hidden="1" customHeight="1" x14ac:dyDescent="0.25">
      <c r="A171" s="109" t="s">
        <v>32</v>
      </c>
      <c r="B171" s="33">
        <v>16672076.79191</v>
      </c>
      <c r="C171" s="33">
        <v>1157435.3511399981</v>
      </c>
      <c r="D171" s="34">
        <v>15514641.440770002</v>
      </c>
      <c r="E171" s="82">
        <v>4968760.1811499996</v>
      </c>
      <c r="F171" s="34">
        <v>4057597.7752200002</v>
      </c>
      <c r="G171" s="34">
        <v>358.50693000000001</v>
      </c>
      <c r="H171" s="34">
        <v>927186.42688000016</v>
      </c>
      <c r="I171" s="83">
        <v>9953902.8901799992</v>
      </c>
      <c r="J171" s="34">
        <v>7937831.2508999994</v>
      </c>
      <c r="K171" s="34">
        <v>6296133.5806800006</v>
      </c>
      <c r="L171" s="119">
        <v>15.111270000000001</v>
      </c>
      <c r="M171" s="34">
        <v>3465875.8134199996</v>
      </c>
      <c r="N171" s="82">
        <v>17699855.756269999</v>
      </c>
      <c r="O171" s="82">
        <v>2933338.4303100007</v>
      </c>
      <c r="P171" s="34">
        <v>11696354.19038</v>
      </c>
      <c r="Q171" s="34">
        <v>18469.18837</v>
      </c>
      <c r="R171" s="98">
        <v>2148586.8556300001</v>
      </c>
      <c r="S171" s="91">
        <v>16796748.664689999</v>
      </c>
      <c r="T171" s="26"/>
      <c r="U171" s="26"/>
      <c r="V171" s="29"/>
      <c r="W171" s="30"/>
      <c r="X171" s="30"/>
      <c r="Y171" s="30"/>
      <c r="Z171" s="30"/>
      <c r="AA171" s="31"/>
      <c r="AB171" s="32"/>
      <c r="AC171" s="31"/>
    </row>
    <row r="172" spans="1:29" ht="19.5" hidden="1" customHeight="1" x14ac:dyDescent="0.25">
      <c r="A172" s="109" t="s">
        <v>33</v>
      </c>
      <c r="B172" s="33">
        <v>16082536.995379999</v>
      </c>
      <c r="C172" s="33">
        <v>1114895.0303399991</v>
      </c>
      <c r="D172" s="34">
        <v>14967641.96504</v>
      </c>
      <c r="E172" s="82">
        <v>4615304.283189998</v>
      </c>
      <c r="F172" s="34">
        <v>3928887.6884499993</v>
      </c>
      <c r="G172" s="34">
        <v>181.80458999999999</v>
      </c>
      <c r="H172" s="34">
        <v>959247.81469999987</v>
      </c>
      <c r="I172" s="83">
        <v>9503621.5909299981</v>
      </c>
      <c r="J172" s="34">
        <v>7843809.3763200007</v>
      </c>
      <c r="K172" s="34">
        <v>6682390.4411200006</v>
      </c>
      <c r="L172" s="119">
        <v>15.06817</v>
      </c>
      <c r="M172" s="34">
        <v>3200563.2796799997</v>
      </c>
      <c r="N172" s="82">
        <v>17726778.165290002</v>
      </c>
      <c r="O172" s="82">
        <v>2875295.9314299999</v>
      </c>
      <c r="P172" s="34">
        <v>12008468.180749999</v>
      </c>
      <c r="Q172" s="34">
        <v>18416.903200000001</v>
      </c>
      <c r="R172" s="98">
        <v>2093377.2632199998</v>
      </c>
      <c r="S172" s="91">
        <v>16995558.2786</v>
      </c>
      <c r="T172" s="26"/>
      <c r="U172" s="26"/>
      <c r="V172" s="29"/>
      <c r="W172" s="30"/>
      <c r="X172" s="30"/>
      <c r="Y172" s="30"/>
      <c r="Z172" s="30"/>
      <c r="AA172" s="31"/>
      <c r="AB172" s="32"/>
      <c r="AC172" s="31"/>
    </row>
    <row r="173" spans="1:29" ht="19.5" hidden="1" customHeight="1" x14ac:dyDescent="0.25">
      <c r="A173" s="109" t="s">
        <v>34</v>
      </c>
      <c r="B173" s="33">
        <v>15870398.340809999</v>
      </c>
      <c r="C173" s="33">
        <v>1108004.2146899998</v>
      </c>
      <c r="D173" s="34">
        <v>14762394.126119999</v>
      </c>
      <c r="E173" s="82">
        <v>4477142.5805400005</v>
      </c>
      <c r="F173" s="34">
        <v>3839281.7721299999</v>
      </c>
      <c r="G173" s="34">
        <v>172.15900999999999</v>
      </c>
      <c r="H173" s="34">
        <v>1031493.5815699999</v>
      </c>
      <c r="I173" s="83">
        <v>9348090.0932500008</v>
      </c>
      <c r="J173" s="34">
        <v>7615895.0140999984</v>
      </c>
      <c r="K173" s="34">
        <v>7161040.39604</v>
      </c>
      <c r="L173" s="119">
        <v>15.06831</v>
      </c>
      <c r="M173" s="34">
        <v>2929771.0309199998</v>
      </c>
      <c r="N173" s="82">
        <v>17706721.509369999</v>
      </c>
      <c r="O173" s="82">
        <v>2978010.1162400004</v>
      </c>
      <c r="P173" s="34">
        <v>12476298.39435</v>
      </c>
      <c r="Q173" s="34">
        <v>18417.337720000003</v>
      </c>
      <c r="R173" s="98">
        <v>2038052.8698400003</v>
      </c>
      <c r="S173" s="91">
        <v>17510778.718150001</v>
      </c>
      <c r="T173" s="26"/>
      <c r="U173" s="26"/>
      <c r="V173" s="29"/>
      <c r="W173" s="30"/>
      <c r="X173" s="30"/>
      <c r="Y173" s="30"/>
      <c r="Z173" s="30"/>
      <c r="AA173" s="31"/>
      <c r="AB173" s="32"/>
      <c r="AC173" s="31"/>
    </row>
    <row r="174" spans="1:29" ht="19.5" hidden="1" customHeight="1" x14ac:dyDescent="0.25">
      <c r="A174" s="111">
        <v>2008</v>
      </c>
      <c r="B174" s="33">
        <v>17043319.105519999</v>
      </c>
      <c r="C174" s="33">
        <v>1235894.917179998</v>
      </c>
      <c r="D174" s="34">
        <v>15807424.188340001</v>
      </c>
      <c r="E174" s="82">
        <v>4780492.9172</v>
      </c>
      <c r="F174" s="34">
        <v>3926778.0218499997</v>
      </c>
      <c r="G174" s="34">
        <v>182.62724999999998</v>
      </c>
      <c r="H174" s="34">
        <v>1130694.5318200001</v>
      </c>
      <c r="I174" s="83">
        <v>9838148.0981200002</v>
      </c>
      <c r="J174" s="34">
        <v>8023559.5594300004</v>
      </c>
      <c r="K174" s="34">
        <v>7750406.2163600009</v>
      </c>
      <c r="L174" s="119">
        <v>15.068449999999999</v>
      </c>
      <c r="M174" s="34">
        <v>2930429.0083600003</v>
      </c>
      <c r="N174" s="82">
        <v>18704409.852600001</v>
      </c>
      <c r="O174" s="82">
        <v>2944958.08232</v>
      </c>
      <c r="P174" s="34">
        <v>12836847.63046</v>
      </c>
      <c r="Q174" s="34">
        <v>18391.287400000001</v>
      </c>
      <c r="R174" s="98">
        <v>1986669.3771600001</v>
      </c>
      <c r="S174" s="91">
        <v>17786866.37734</v>
      </c>
      <c r="T174" s="26"/>
      <c r="U174" s="26"/>
      <c r="V174" s="29"/>
      <c r="W174" s="30"/>
      <c r="X174" s="30"/>
      <c r="Y174" s="30"/>
      <c r="Z174" s="30"/>
      <c r="AA174" s="31"/>
      <c r="AB174" s="32"/>
      <c r="AC174" s="31"/>
    </row>
    <row r="175" spans="1:29" ht="19.5" hidden="1" customHeight="1" outlineLevel="1" x14ac:dyDescent="0.25">
      <c r="A175" s="109"/>
      <c r="B175" s="33"/>
      <c r="C175" s="33"/>
      <c r="D175" s="34"/>
      <c r="E175" s="82"/>
      <c r="F175" s="34"/>
      <c r="G175" s="34"/>
      <c r="H175" s="34"/>
      <c r="I175" s="83"/>
      <c r="J175" s="34"/>
      <c r="K175" s="34"/>
      <c r="L175" s="119"/>
      <c r="M175" s="34"/>
      <c r="N175" s="82"/>
      <c r="O175" s="82"/>
      <c r="P175" s="34"/>
      <c r="Q175" s="34"/>
      <c r="R175" s="98"/>
      <c r="S175" s="91"/>
      <c r="T175" s="26"/>
      <c r="U175" s="26"/>
      <c r="V175" s="29"/>
      <c r="W175" s="30"/>
      <c r="X175" s="30"/>
      <c r="Y175" s="30"/>
      <c r="Z175" s="30"/>
      <c r="AA175" s="31"/>
      <c r="AB175" s="32"/>
      <c r="AC175" s="31"/>
    </row>
    <row r="176" spans="1:29" ht="19.5" hidden="1" customHeight="1" outlineLevel="1" x14ac:dyDescent="0.25">
      <c r="A176" s="111">
        <v>2009</v>
      </c>
      <c r="B176" s="33"/>
      <c r="C176" s="33"/>
      <c r="D176" s="34"/>
      <c r="E176" s="82"/>
      <c r="F176" s="34"/>
      <c r="G176" s="34"/>
      <c r="H176" s="34"/>
      <c r="I176" s="83"/>
      <c r="J176" s="34"/>
      <c r="K176" s="34"/>
      <c r="L176" s="119"/>
      <c r="M176" s="34"/>
      <c r="N176" s="82"/>
      <c r="O176" s="82"/>
      <c r="P176" s="34"/>
      <c r="Q176" s="34"/>
      <c r="R176" s="98"/>
      <c r="S176" s="91"/>
      <c r="T176" s="26"/>
      <c r="U176" s="26"/>
      <c r="V176" s="29"/>
      <c r="W176" s="30"/>
      <c r="X176" s="30"/>
      <c r="Y176" s="30"/>
      <c r="Z176" s="30"/>
      <c r="AA176" s="31"/>
      <c r="AB176" s="32"/>
      <c r="AC176" s="31"/>
    </row>
    <row r="177" spans="1:29" ht="19.5" hidden="1" customHeight="1" outlineLevel="1" x14ac:dyDescent="0.25">
      <c r="A177" s="109" t="s">
        <v>25</v>
      </c>
      <c r="B177" s="33">
        <v>15808647.000790002</v>
      </c>
      <c r="C177" s="33">
        <v>1159686.1368700005</v>
      </c>
      <c r="D177" s="34">
        <v>14648960.863920001</v>
      </c>
      <c r="E177" s="82">
        <v>5159467.5313399993</v>
      </c>
      <c r="F177" s="34">
        <v>3857675.9241100005</v>
      </c>
      <c r="G177" s="34">
        <v>186.25826999999998</v>
      </c>
      <c r="H177" s="34">
        <v>956225.17329000006</v>
      </c>
      <c r="I177" s="83">
        <v>9973554.8870099988</v>
      </c>
      <c r="J177" s="34">
        <v>7763430.9450199995</v>
      </c>
      <c r="K177" s="34">
        <v>7979112.6805099994</v>
      </c>
      <c r="L177" s="119">
        <v>15.06859</v>
      </c>
      <c r="M177" s="34">
        <v>2896337.8461199999</v>
      </c>
      <c r="N177" s="82">
        <v>18638896.540239997</v>
      </c>
      <c r="O177" s="82">
        <v>3042299.05259</v>
      </c>
      <c r="P177" s="34">
        <v>13260701.33123</v>
      </c>
      <c r="Q177" s="34">
        <v>18391.08611</v>
      </c>
      <c r="R177" s="98">
        <v>1991647.4314899999</v>
      </c>
      <c r="S177" s="91">
        <v>18313038.901419997</v>
      </c>
      <c r="T177" s="26"/>
      <c r="U177" s="26"/>
      <c r="V177" s="29"/>
      <c r="W177" s="30"/>
      <c r="X177" s="30"/>
      <c r="Y177" s="30"/>
      <c r="Z177" s="30"/>
      <c r="AA177" s="31"/>
      <c r="AB177" s="32"/>
      <c r="AC177" s="31"/>
    </row>
    <row r="178" spans="1:29" ht="19.5" hidden="1" customHeight="1" outlineLevel="1" x14ac:dyDescent="0.25">
      <c r="A178" s="109" t="s">
        <v>26</v>
      </c>
      <c r="B178" s="33">
        <v>15391407.633989999</v>
      </c>
      <c r="C178" s="33">
        <v>1202527.0335700009</v>
      </c>
      <c r="D178" s="34">
        <v>14188880.600419998</v>
      </c>
      <c r="E178" s="82">
        <v>5101397.4837199999</v>
      </c>
      <c r="F178" s="34">
        <v>4061591.6618100004</v>
      </c>
      <c r="G178" s="34">
        <v>145.41030000000001</v>
      </c>
      <c r="H178" s="34">
        <v>896752.21729000006</v>
      </c>
      <c r="I178" s="83">
        <v>10059886.773120001</v>
      </c>
      <c r="J178" s="34">
        <v>7875854.3266800009</v>
      </c>
      <c r="K178" s="34">
        <v>8073959.6095000003</v>
      </c>
      <c r="L178" s="119">
        <v>15.069850000000001</v>
      </c>
      <c r="M178" s="34">
        <v>2839997.3155499999</v>
      </c>
      <c r="N178" s="82">
        <v>18789826.32158</v>
      </c>
      <c r="O178" s="82">
        <v>3331698.4198600003</v>
      </c>
      <c r="P178" s="34">
        <v>13607213.55837</v>
      </c>
      <c r="Q178" s="34">
        <v>18391.228710000003</v>
      </c>
      <c r="R178" s="98">
        <v>1825774.5009799998</v>
      </c>
      <c r="S178" s="91">
        <v>18783077.70792</v>
      </c>
      <c r="T178" s="26"/>
      <c r="U178" s="26"/>
      <c r="V178" s="29"/>
      <c r="W178" s="30"/>
      <c r="X178" s="30"/>
      <c r="Y178" s="30"/>
      <c r="Z178" s="30"/>
      <c r="AA178" s="31"/>
      <c r="AB178" s="32"/>
      <c r="AC178" s="31"/>
    </row>
    <row r="179" spans="1:29" ht="19.5" hidden="1" customHeight="1" outlineLevel="1" x14ac:dyDescent="0.25">
      <c r="A179" s="109" t="s">
        <v>27</v>
      </c>
      <c r="B179" s="33">
        <v>14840806.77166</v>
      </c>
      <c r="C179" s="33">
        <v>1127098.0109499972</v>
      </c>
      <c r="D179" s="34">
        <v>13713708.760710003</v>
      </c>
      <c r="E179" s="82">
        <v>5080964.339420001</v>
      </c>
      <c r="F179" s="34">
        <v>4263681.8237000005</v>
      </c>
      <c r="G179" s="34">
        <v>174.90866</v>
      </c>
      <c r="H179" s="34">
        <v>766194.73857000005</v>
      </c>
      <c r="I179" s="83">
        <v>10111015.810350001</v>
      </c>
      <c r="J179" s="34">
        <v>7532150.8953499999</v>
      </c>
      <c r="K179" s="34">
        <v>8346394.3672099998</v>
      </c>
      <c r="L179" s="119">
        <v>15.06887</v>
      </c>
      <c r="M179" s="34">
        <v>2764999.9746899996</v>
      </c>
      <c r="N179" s="82">
        <v>18643560.306120001</v>
      </c>
      <c r="O179" s="82">
        <v>3707533.9509700001</v>
      </c>
      <c r="P179" s="34">
        <v>14088077.204810001</v>
      </c>
      <c r="Q179" s="34">
        <v>18391.16675</v>
      </c>
      <c r="R179" s="98">
        <v>1764729.42193</v>
      </c>
      <c r="S179" s="91">
        <v>19578731.744460002</v>
      </c>
      <c r="T179" s="26"/>
      <c r="U179" s="26"/>
      <c r="V179" s="29"/>
      <c r="W179" s="30"/>
      <c r="X179" s="30"/>
      <c r="Y179" s="30"/>
      <c r="Z179" s="30"/>
      <c r="AA179" s="31"/>
      <c r="AB179" s="32"/>
      <c r="AC179" s="31"/>
    </row>
    <row r="180" spans="1:29" ht="19.5" hidden="1" customHeight="1" outlineLevel="1" x14ac:dyDescent="0.25">
      <c r="A180" s="109" t="s">
        <v>28</v>
      </c>
      <c r="B180" s="33">
        <v>14840585.365319999</v>
      </c>
      <c r="C180" s="33">
        <v>1145060.1512399986</v>
      </c>
      <c r="D180" s="34">
        <v>13695525.21408</v>
      </c>
      <c r="E180" s="82">
        <v>4869703.4499300001</v>
      </c>
      <c r="F180" s="34">
        <v>4336111.8147</v>
      </c>
      <c r="G180" s="34">
        <v>175.41252999999998</v>
      </c>
      <c r="H180" s="34">
        <v>746710.83080000011</v>
      </c>
      <c r="I180" s="83">
        <v>9952701.507960001</v>
      </c>
      <c r="J180" s="34">
        <v>7772775.6787799997</v>
      </c>
      <c r="K180" s="34">
        <v>8534444.030749999</v>
      </c>
      <c r="L180" s="119">
        <v>15.06901</v>
      </c>
      <c r="M180" s="34">
        <v>2498788.2022199999</v>
      </c>
      <c r="N180" s="82">
        <v>18806022.980760001</v>
      </c>
      <c r="O180" s="82">
        <v>3809146.83543</v>
      </c>
      <c r="P180" s="34">
        <v>14448163.72782</v>
      </c>
      <c r="Q180" s="34">
        <v>18391.360990000001</v>
      </c>
      <c r="R180" s="98">
        <v>1705064.60984</v>
      </c>
      <c r="S180" s="91">
        <v>19980766.534079999</v>
      </c>
      <c r="T180" s="26"/>
      <c r="U180" s="26"/>
      <c r="V180" s="29"/>
      <c r="W180" s="30"/>
      <c r="X180" s="30"/>
      <c r="Y180" s="30"/>
      <c r="Z180" s="30"/>
      <c r="AA180" s="31"/>
      <c r="AB180" s="32"/>
      <c r="AC180" s="31"/>
    </row>
    <row r="181" spans="1:29" ht="19.5" hidden="1" customHeight="1" outlineLevel="1" x14ac:dyDescent="0.25">
      <c r="A181" s="109" t="s">
        <v>66</v>
      </c>
      <c r="B181" s="33">
        <v>14944718.256999999</v>
      </c>
      <c r="C181" s="33">
        <v>1089887.0417899992</v>
      </c>
      <c r="D181" s="34">
        <v>13854831.21521</v>
      </c>
      <c r="E181" s="82">
        <v>4870050.0721799983</v>
      </c>
      <c r="F181" s="34">
        <v>4459863.6432399992</v>
      </c>
      <c r="G181" s="34">
        <v>194.81547999999998</v>
      </c>
      <c r="H181" s="34">
        <v>659501.41430000006</v>
      </c>
      <c r="I181" s="83">
        <v>9989609.9451999962</v>
      </c>
      <c r="J181" s="34">
        <v>7542258.9742700011</v>
      </c>
      <c r="K181" s="34">
        <v>8766523.8627199996</v>
      </c>
      <c r="L181" s="119">
        <v>15.069150000000002</v>
      </c>
      <c r="M181" s="34">
        <v>2378588.3148800004</v>
      </c>
      <c r="N181" s="82">
        <v>18687386.221020002</v>
      </c>
      <c r="O181" s="82">
        <v>3891038.2897500005</v>
      </c>
      <c r="P181" s="34">
        <v>14746385.457450002</v>
      </c>
      <c r="Q181" s="34">
        <v>18391.554620000003</v>
      </c>
      <c r="R181" s="98">
        <v>1639440.0338699999</v>
      </c>
      <c r="S181" s="91">
        <v>20295255.335690007</v>
      </c>
      <c r="T181" s="26"/>
      <c r="U181" s="26"/>
      <c r="V181" s="29"/>
      <c r="W181" s="30"/>
      <c r="X181" s="30"/>
      <c r="Y181" s="30"/>
      <c r="Z181" s="30"/>
      <c r="AA181" s="31"/>
      <c r="AB181" s="32"/>
      <c r="AC181" s="31"/>
    </row>
    <row r="182" spans="1:29" ht="19.5" hidden="1" customHeight="1" outlineLevel="1" x14ac:dyDescent="0.25">
      <c r="A182" s="109" t="s">
        <v>29</v>
      </c>
      <c r="B182" s="33">
        <v>15350320.920440001</v>
      </c>
      <c r="C182" s="33">
        <v>1320598.6147099994</v>
      </c>
      <c r="D182" s="34">
        <v>14029722.305730002</v>
      </c>
      <c r="E182" s="82">
        <v>5511218.7138399994</v>
      </c>
      <c r="F182" s="34">
        <v>4626445.3542499989</v>
      </c>
      <c r="G182" s="34">
        <v>203.19557999999998</v>
      </c>
      <c r="H182" s="34">
        <v>537275.48248999997</v>
      </c>
      <c r="I182" s="83">
        <v>10675142.746159999</v>
      </c>
      <c r="J182" s="34">
        <v>8463438.3462799992</v>
      </c>
      <c r="K182" s="34">
        <v>9075134.7155900002</v>
      </c>
      <c r="L182" s="119">
        <v>15.069290000000001</v>
      </c>
      <c r="M182" s="34">
        <v>2125457.35152</v>
      </c>
      <c r="N182" s="82">
        <v>19664045.48268</v>
      </c>
      <c r="O182" s="82">
        <v>4301778.0945100002</v>
      </c>
      <c r="P182" s="34">
        <v>15005248.884659998</v>
      </c>
      <c r="Q182" s="34">
        <v>18391.75403</v>
      </c>
      <c r="R182" s="98">
        <v>1566177.32825</v>
      </c>
      <c r="S182" s="91">
        <v>20891596.061449997</v>
      </c>
      <c r="T182" s="26"/>
      <c r="U182" s="26"/>
      <c r="V182" s="29"/>
      <c r="W182" s="30"/>
      <c r="X182" s="30"/>
      <c r="Y182" s="30"/>
      <c r="Z182" s="30"/>
      <c r="AA182" s="31"/>
      <c r="AB182" s="32"/>
      <c r="AC182" s="31"/>
    </row>
    <row r="183" spans="1:29" ht="19.5" hidden="1" customHeight="1" outlineLevel="1" x14ac:dyDescent="0.25">
      <c r="A183" s="109" t="s">
        <v>30</v>
      </c>
      <c r="B183" s="33">
        <v>15416739.632169999</v>
      </c>
      <c r="C183" s="33">
        <v>1304114.1963</v>
      </c>
      <c r="D183" s="34">
        <v>14112625.435869999</v>
      </c>
      <c r="E183" s="82">
        <v>5619875.8110599993</v>
      </c>
      <c r="F183" s="34">
        <v>4477880.6362999994</v>
      </c>
      <c r="G183" s="34">
        <v>219.31168</v>
      </c>
      <c r="H183" s="34">
        <v>486667.90911999997</v>
      </c>
      <c r="I183" s="83">
        <v>10584643.668159999</v>
      </c>
      <c r="J183" s="34">
        <v>8729158.8800499998</v>
      </c>
      <c r="K183" s="34">
        <v>9202830.1536999978</v>
      </c>
      <c r="L183" s="119">
        <v>15.069430000000001</v>
      </c>
      <c r="M183" s="34">
        <v>1829216.18588</v>
      </c>
      <c r="N183" s="82">
        <v>19761220.28906</v>
      </c>
      <c r="O183" s="82">
        <v>4390650.9332100004</v>
      </c>
      <c r="P183" s="34">
        <v>15093912.726810001</v>
      </c>
      <c r="Q183" s="34">
        <v>18392.010310000001</v>
      </c>
      <c r="R183" s="98">
        <v>1440671.1926000002</v>
      </c>
      <c r="S183" s="91">
        <v>20943626.862930004</v>
      </c>
      <c r="T183" s="26"/>
      <c r="U183" s="26"/>
      <c r="V183" s="29"/>
      <c r="W183" s="30"/>
      <c r="X183" s="30"/>
      <c r="Y183" s="30"/>
      <c r="Z183" s="30"/>
      <c r="AA183" s="31"/>
      <c r="AB183" s="32"/>
      <c r="AC183" s="31"/>
    </row>
    <row r="184" spans="1:29" ht="19.5" hidden="1" customHeight="1" outlineLevel="1" x14ac:dyDescent="0.25">
      <c r="A184" s="109" t="s">
        <v>31</v>
      </c>
      <c r="B184" s="33">
        <v>15516484.81116</v>
      </c>
      <c r="C184" s="33">
        <v>1330723.1405500006</v>
      </c>
      <c r="D184" s="34">
        <v>14185761.670609999</v>
      </c>
      <c r="E184" s="82">
        <v>5609379.9975999994</v>
      </c>
      <c r="F184" s="34">
        <v>4797990.4141899999</v>
      </c>
      <c r="G184" s="34">
        <v>248.30305000000001</v>
      </c>
      <c r="H184" s="34">
        <v>528372.79416000005</v>
      </c>
      <c r="I184" s="83">
        <v>10935991.509</v>
      </c>
      <c r="J184" s="34">
        <v>9088965.8143399991</v>
      </c>
      <c r="K184" s="34">
        <v>9528869.493379999</v>
      </c>
      <c r="L184" s="119">
        <v>15.069570000000001</v>
      </c>
      <c r="M184" s="34">
        <v>1669630.2099799998</v>
      </c>
      <c r="N184" s="82">
        <v>20287480.587269999</v>
      </c>
      <c r="O184" s="82">
        <v>4690017.9292899994</v>
      </c>
      <c r="P184" s="34">
        <v>15090098.625150003</v>
      </c>
      <c r="Q184" s="34">
        <v>18392.205250000003</v>
      </c>
      <c r="R184" s="98">
        <v>1317429.4856599998</v>
      </c>
      <c r="S184" s="91">
        <v>21115938.245350003</v>
      </c>
      <c r="T184" s="26"/>
      <c r="U184" s="26"/>
      <c r="V184" s="29"/>
      <c r="W184" s="30"/>
      <c r="X184" s="30"/>
      <c r="Y184" s="30"/>
      <c r="Z184" s="30"/>
      <c r="AA184" s="31"/>
      <c r="AB184" s="32"/>
      <c r="AC184" s="31"/>
    </row>
    <row r="185" spans="1:29" ht="19.5" hidden="1" customHeight="1" outlineLevel="1" x14ac:dyDescent="0.25">
      <c r="A185" s="109" t="s">
        <v>32</v>
      </c>
      <c r="B185" s="33">
        <v>15664604.47672</v>
      </c>
      <c r="C185" s="33">
        <v>1343526.4110200014</v>
      </c>
      <c r="D185" s="34">
        <v>14321078.065699998</v>
      </c>
      <c r="E185" s="82">
        <v>6203525.1976199988</v>
      </c>
      <c r="F185" s="34">
        <v>5430213.4984999998</v>
      </c>
      <c r="G185" s="34">
        <v>296.28710999999998</v>
      </c>
      <c r="H185" s="34">
        <v>453936.64012</v>
      </c>
      <c r="I185" s="83">
        <v>12087971.623349998</v>
      </c>
      <c r="J185" s="34">
        <v>10040431.6908</v>
      </c>
      <c r="K185" s="34">
        <v>9876698.7477600016</v>
      </c>
      <c r="L185" s="119">
        <v>15.069710000000001</v>
      </c>
      <c r="M185" s="34">
        <v>1554258.9016</v>
      </c>
      <c r="N185" s="82">
        <v>21471404.409870002</v>
      </c>
      <c r="O185" s="82">
        <v>5053737.2417799998</v>
      </c>
      <c r="P185" s="34">
        <v>14969608.655610001</v>
      </c>
      <c r="Q185" s="34">
        <v>18342.142910000002</v>
      </c>
      <c r="R185" s="98">
        <v>1261396.5833999999</v>
      </c>
      <c r="S185" s="91">
        <v>21303084.6237</v>
      </c>
      <c r="T185" s="26"/>
      <c r="U185" s="26"/>
      <c r="V185" s="29"/>
      <c r="W185" s="30"/>
      <c r="X185" s="30"/>
      <c r="Y185" s="30"/>
      <c r="Z185" s="30"/>
      <c r="AA185" s="31"/>
      <c r="AB185" s="32"/>
      <c r="AC185" s="31"/>
    </row>
    <row r="186" spans="1:29" ht="19.5" hidden="1" customHeight="1" outlineLevel="1" x14ac:dyDescent="0.25">
      <c r="A186" s="109" t="s">
        <v>33</v>
      </c>
      <c r="B186" s="33">
        <v>16338611.02035</v>
      </c>
      <c r="C186" s="33">
        <v>1387718.3007800002</v>
      </c>
      <c r="D186" s="34">
        <v>14950892.71957</v>
      </c>
      <c r="E186" s="82">
        <v>6682716.3885399988</v>
      </c>
      <c r="F186" s="34">
        <v>5321168.3147699991</v>
      </c>
      <c r="G186" s="34">
        <v>317.06350000000003</v>
      </c>
      <c r="H186" s="34">
        <v>363618.59513000003</v>
      </c>
      <c r="I186" s="83">
        <v>12367820.361939998</v>
      </c>
      <c r="J186" s="34">
        <v>10056497.662909999</v>
      </c>
      <c r="K186" s="34">
        <v>10131557.82858</v>
      </c>
      <c r="L186" s="119">
        <v>15.070959999999999</v>
      </c>
      <c r="M186" s="34">
        <v>1466118.9560300002</v>
      </c>
      <c r="N186" s="82">
        <v>21654189.518479999</v>
      </c>
      <c r="O186" s="82">
        <v>5733337.0256500002</v>
      </c>
      <c r="P186" s="34">
        <v>14769108.02063</v>
      </c>
      <c r="Q186" s="34">
        <v>18342.219980000002</v>
      </c>
      <c r="R186" s="98">
        <v>1230591.6911999998</v>
      </c>
      <c r="S186" s="91">
        <v>21751378.957460001</v>
      </c>
      <c r="T186" s="26"/>
      <c r="U186" s="26"/>
      <c r="V186" s="29"/>
      <c r="W186" s="30"/>
      <c r="X186" s="30"/>
      <c r="Y186" s="30"/>
      <c r="Z186" s="30"/>
      <c r="AA186" s="31"/>
      <c r="AB186" s="32"/>
      <c r="AC186" s="31"/>
    </row>
    <row r="187" spans="1:29" ht="19.5" hidden="1" customHeight="1" outlineLevel="1" x14ac:dyDescent="0.25">
      <c r="A187" s="109" t="s">
        <v>34</v>
      </c>
      <c r="B187" s="33">
        <v>17061986.29507</v>
      </c>
      <c r="C187" s="33">
        <v>1905751.1214000005</v>
      </c>
      <c r="D187" s="34">
        <v>15156235.173669999</v>
      </c>
      <c r="E187" s="82">
        <v>7232386.4012500001</v>
      </c>
      <c r="F187" s="34">
        <v>5350195.0363800013</v>
      </c>
      <c r="G187" s="34">
        <v>253.44099</v>
      </c>
      <c r="H187" s="34">
        <v>385561.99183999997</v>
      </c>
      <c r="I187" s="83">
        <v>12968396.87046</v>
      </c>
      <c r="J187" s="34">
        <v>9782712.0547199994</v>
      </c>
      <c r="K187" s="34">
        <v>10199532.937260002</v>
      </c>
      <c r="L187" s="119">
        <v>2.1098300000000001</v>
      </c>
      <c r="M187" s="34">
        <v>1384740.3103899998</v>
      </c>
      <c r="N187" s="82">
        <v>21366987.4122</v>
      </c>
      <c r="O187" s="82">
        <v>5975357.0871300008</v>
      </c>
      <c r="P187" s="34">
        <v>14294671.516179997</v>
      </c>
      <c r="Q187" s="34">
        <v>18342.356730000003</v>
      </c>
      <c r="R187" s="98">
        <v>1187486.46535</v>
      </c>
      <c r="S187" s="91">
        <v>21475857.425389994</v>
      </c>
      <c r="T187" s="26"/>
      <c r="U187" s="26"/>
      <c r="V187" s="29"/>
      <c r="W187" s="30"/>
      <c r="X187" s="30"/>
      <c r="Y187" s="30"/>
      <c r="Z187" s="30"/>
      <c r="AA187" s="31"/>
      <c r="AB187" s="32"/>
      <c r="AC187" s="31"/>
    </row>
    <row r="188" spans="1:29" ht="19.5" hidden="1" customHeight="1" collapsed="1" x14ac:dyDescent="0.25">
      <c r="A188" s="111">
        <v>2009</v>
      </c>
      <c r="B188" s="33">
        <v>18892392.916360002</v>
      </c>
      <c r="C188" s="33">
        <v>1812855.4534999989</v>
      </c>
      <c r="D188" s="34">
        <v>17079537.462860003</v>
      </c>
      <c r="E188" s="82">
        <v>7475144.3304800009</v>
      </c>
      <c r="F188" s="34">
        <v>5376758.2711899998</v>
      </c>
      <c r="G188" s="34">
        <v>447.70472000000001</v>
      </c>
      <c r="H188" s="34">
        <v>363594.80070999998</v>
      </c>
      <c r="I188" s="83">
        <v>13215945.107100001</v>
      </c>
      <c r="J188" s="34">
        <v>10317437.69311</v>
      </c>
      <c r="K188" s="34">
        <v>10308672.128199998</v>
      </c>
      <c r="L188" s="119">
        <v>2.1098300000000001</v>
      </c>
      <c r="M188" s="34">
        <v>1412951.7306000001</v>
      </c>
      <c r="N188" s="82">
        <v>22039063.661739998</v>
      </c>
      <c r="O188" s="82">
        <v>6860938.5460000001</v>
      </c>
      <c r="P188" s="34">
        <v>14054296.774590001</v>
      </c>
      <c r="Q188" s="34">
        <v>18342.426380000001</v>
      </c>
      <c r="R188" s="98">
        <v>1093915.0163100001</v>
      </c>
      <c r="S188" s="91">
        <v>22027492.763280001</v>
      </c>
      <c r="T188" s="26"/>
      <c r="U188" s="26"/>
      <c r="V188" s="29"/>
      <c r="W188" s="30"/>
      <c r="X188" s="30"/>
      <c r="Y188" s="30"/>
      <c r="Z188" s="30"/>
      <c r="AA188" s="31"/>
      <c r="AB188" s="32"/>
      <c r="AC188" s="31"/>
    </row>
    <row r="189" spans="1:29" ht="19.5" hidden="1" customHeight="1" outlineLevel="1" x14ac:dyDescent="0.25">
      <c r="A189" s="109"/>
      <c r="B189" s="33"/>
      <c r="C189" s="33"/>
      <c r="D189" s="34"/>
      <c r="E189" s="82"/>
      <c r="F189" s="34"/>
      <c r="G189" s="34"/>
      <c r="H189" s="34"/>
      <c r="I189" s="83"/>
      <c r="J189" s="34"/>
      <c r="K189" s="34"/>
      <c r="L189" s="119"/>
      <c r="M189" s="34"/>
      <c r="N189" s="82"/>
      <c r="O189" s="82"/>
      <c r="P189" s="34"/>
      <c r="Q189" s="34"/>
      <c r="R189" s="98"/>
      <c r="S189" s="91"/>
      <c r="T189" s="26"/>
      <c r="U189" s="26"/>
      <c r="V189" s="29"/>
      <c r="W189" s="30"/>
      <c r="X189" s="30"/>
      <c r="Y189" s="30"/>
      <c r="Z189" s="30"/>
      <c r="AA189" s="31"/>
      <c r="AB189" s="32"/>
      <c r="AC189" s="31"/>
    </row>
    <row r="190" spans="1:29" ht="19.5" hidden="1" customHeight="1" outlineLevel="1" x14ac:dyDescent="0.25">
      <c r="A190" s="111">
        <v>2010</v>
      </c>
      <c r="B190" s="33"/>
      <c r="C190" s="33"/>
      <c r="D190" s="34"/>
      <c r="E190" s="82"/>
      <c r="F190" s="34"/>
      <c r="G190" s="34"/>
      <c r="H190" s="34"/>
      <c r="I190" s="83"/>
      <c r="J190" s="34"/>
      <c r="K190" s="34"/>
      <c r="L190" s="119"/>
      <c r="M190" s="34"/>
      <c r="N190" s="82"/>
      <c r="O190" s="82"/>
      <c r="P190" s="34"/>
      <c r="Q190" s="34"/>
      <c r="R190" s="98"/>
      <c r="S190" s="91"/>
      <c r="T190" s="26"/>
      <c r="U190" s="26"/>
      <c r="V190" s="29"/>
      <c r="W190" s="30"/>
      <c r="X190" s="30"/>
      <c r="Y190" s="30"/>
      <c r="Z190" s="30"/>
      <c r="AA190" s="31"/>
      <c r="AB190" s="32"/>
      <c r="AC190" s="31"/>
    </row>
    <row r="191" spans="1:29" ht="19.5" hidden="1" customHeight="1" outlineLevel="1" x14ac:dyDescent="0.25">
      <c r="A191" s="109" t="s">
        <v>25</v>
      </c>
      <c r="B191" s="33">
        <v>18257127.98827</v>
      </c>
      <c r="C191" s="33">
        <v>1863616.9016299993</v>
      </c>
      <c r="D191" s="34">
        <v>16393511.08664</v>
      </c>
      <c r="E191" s="82">
        <v>7776060.3136800006</v>
      </c>
      <c r="F191" s="34">
        <v>5398922.4231000002</v>
      </c>
      <c r="G191" s="34">
        <v>864.49818000000005</v>
      </c>
      <c r="H191" s="34">
        <v>309227.90639999998</v>
      </c>
      <c r="I191" s="83">
        <v>13485075.141360002</v>
      </c>
      <c r="J191" s="34">
        <v>10820340.50719</v>
      </c>
      <c r="K191" s="34">
        <v>10428566.772020001</v>
      </c>
      <c r="L191" s="119">
        <v>2.1098300000000001</v>
      </c>
      <c r="M191" s="34">
        <v>1438065.9571400001</v>
      </c>
      <c r="N191" s="82">
        <v>22686975.346179999</v>
      </c>
      <c r="O191" s="82">
        <v>7027142.3951600008</v>
      </c>
      <c r="P191" s="34">
        <v>14027136.639530003</v>
      </c>
      <c r="Q191" s="34">
        <v>18342.48445</v>
      </c>
      <c r="R191" s="98">
        <v>1069081.4757700001</v>
      </c>
      <c r="S191" s="91">
        <v>22141702.994910005</v>
      </c>
      <c r="T191" s="26"/>
      <c r="U191" s="26"/>
      <c r="V191" s="29"/>
      <c r="W191" s="30"/>
      <c r="X191" s="30"/>
      <c r="Y191" s="30"/>
      <c r="Z191" s="30"/>
      <c r="AA191" s="31"/>
      <c r="AB191" s="32"/>
      <c r="AC191" s="31"/>
    </row>
    <row r="192" spans="1:29" ht="19.5" hidden="1" customHeight="1" outlineLevel="1" x14ac:dyDescent="0.25">
      <c r="A192" s="109" t="s">
        <v>26</v>
      </c>
      <c r="B192" s="33">
        <v>17954210.320189998</v>
      </c>
      <c r="C192" s="33">
        <v>1821210.88686</v>
      </c>
      <c r="D192" s="34">
        <v>16132999.433329998</v>
      </c>
      <c r="E192" s="82">
        <v>7983777.2785599986</v>
      </c>
      <c r="F192" s="34">
        <v>5473137.3359500002</v>
      </c>
      <c r="G192" s="34">
        <v>174.97258999999997</v>
      </c>
      <c r="H192" s="34">
        <v>218578.04248999999</v>
      </c>
      <c r="I192" s="83">
        <v>13675667.629589999</v>
      </c>
      <c r="J192" s="34">
        <v>11058387.464749999</v>
      </c>
      <c r="K192" s="34">
        <v>10793071.5075</v>
      </c>
      <c r="L192" s="119">
        <v>2.1098300000000001</v>
      </c>
      <c r="M192" s="34">
        <v>1324952.4199599996</v>
      </c>
      <c r="N192" s="82">
        <v>23176413.502039999</v>
      </c>
      <c r="O192" s="82">
        <v>7244328.4211299997</v>
      </c>
      <c r="P192" s="34">
        <v>13865848.625940001</v>
      </c>
      <c r="Q192" s="34">
        <v>18342.52331</v>
      </c>
      <c r="R192" s="98">
        <v>1042316.0224900001</v>
      </c>
      <c r="S192" s="91">
        <v>22170835.592869997</v>
      </c>
      <c r="T192" s="26"/>
      <c r="U192" s="26"/>
      <c r="V192" s="29"/>
      <c r="W192" s="30"/>
      <c r="X192" s="30"/>
      <c r="Y192" s="30"/>
      <c r="Z192" s="30"/>
      <c r="AA192" s="31"/>
      <c r="AB192" s="32"/>
      <c r="AC192" s="31"/>
    </row>
    <row r="193" spans="1:29" ht="19.5" hidden="1" customHeight="1" outlineLevel="1" x14ac:dyDescent="0.25">
      <c r="A193" s="109" t="s">
        <v>27</v>
      </c>
      <c r="B193" s="33">
        <v>17884952.946029998</v>
      </c>
      <c r="C193" s="33">
        <v>1802725.0269499999</v>
      </c>
      <c r="D193" s="34">
        <v>16082227.919079999</v>
      </c>
      <c r="E193" s="82">
        <v>7583781.6382700009</v>
      </c>
      <c r="F193" s="34">
        <v>5803673.8235500008</v>
      </c>
      <c r="G193" s="34">
        <v>168.82749000000001</v>
      </c>
      <c r="H193" s="34">
        <v>269766.93592000002</v>
      </c>
      <c r="I193" s="83">
        <v>13657391.225230003</v>
      </c>
      <c r="J193" s="34">
        <v>11333132.084169999</v>
      </c>
      <c r="K193" s="34">
        <v>10951301.306700001</v>
      </c>
      <c r="L193" s="119">
        <v>2.1098300000000001</v>
      </c>
      <c r="M193" s="34">
        <v>1144907.19765</v>
      </c>
      <c r="N193" s="82">
        <v>23429342.698349997</v>
      </c>
      <c r="O193" s="82">
        <v>7386723.7962299995</v>
      </c>
      <c r="P193" s="34">
        <v>13614980.45304</v>
      </c>
      <c r="Q193" s="34">
        <v>18340.771500000003</v>
      </c>
      <c r="R193" s="98">
        <v>1005000.08302</v>
      </c>
      <c r="S193" s="91">
        <v>22025045.10379</v>
      </c>
      <c r="T193" s="26"/>
      <c r="U193" s="26"/>
      <c r="V193" s="29"/>
      <c r="W193" s="30"/>
      <c r="X193" s="30"/>
      <c r="Y193" s="30"/>
      <c r="Z193" s="30"/>
      <c r="AA193" s="31"/>
      <c r="AB193" s="32"/>
      <c r="AC193" s="31"/>
    </row>
    <row r="194" spans="1:29" ht="19.5" hidden="1" customHeight="1" outlineLevel="1" x14ac:dyDescent="0.25">
      <c r="A194" s="109" t="s">
        <v>28</v>
      </c>
      <c r="B194" s="33">
        <v>18102754.296099998</v>
      </c>
      <c r="C194" s="33">
        <v>1738621.8527400009</v>
      </c>
      <c r="D194" s="34">
        <v>16364132.443359997</v>
      </c>
      <c r="E194" s="82">
        <v>6835488.6450099992</v>
      </c>
      <c r="F194" s="34">
        <v>5917545.8186699999</v>
      </c>
      <c r="G194" s="34">
        <v>156.77384999999998</v>
      </c>
      <c r="H194" s="34">
        <v>133570.08757</v>
      </c>
      <c r="I194" s="83">
        <v>12886761.325099999</v>
      </c>
      <c r="J194" s="34">
        <v>11327030.951650001</v>
      </c>
      <c r="K194" s="34">
        <v>10979098.52376</v>
      </c>
      <c r="L194" s="119">
        <v>2.1098300000000001</v>
      </c>
      <c r="M194" s="34">
        <v>1096897.7895599999</v>
      </c>
      <c r="N194" s="82">
        <v>23403029.3748</v>
      </c>
      <c r="O194" s="82">
        <v>7637992.9021899998</v>
      </c>
      <c r="P194" s="34">
        <v>13586423.799210001</v>
      </c>
      <c r="Q194" s="34">
        <v>18340.8295</v>
      </c>
      <c r="R194" s="98">
        <v>978779.80952000001</v>
      </c>
      <c r="S194" s="91">
        <v>22221537.34042</v>
      </c>
      <c r="T194" s="26"/>
      <c r="U194" s="26"/>
      <c r="V194" s="29"/>
      <c r="W194" s="30"/>
      <c r="X194" s="30"/>
      <c r="Y194" s="30"/>
      <c r="Z194" s="30"/>
      <c r="AA194" s="31"/>
      <c r="AB194" s="32"/>
      <c r="AC194" s="31"/>
    </row>
    <row r="195" spans="1:29" ht="19.5" hidden="1" customHeight="1" outlineLevel="1" x14ac:dyDescent="0.25">
      <c r="A195" s="109" t="s">
        <v>66</v>
      </c>
      <c r="B195" s="33">
        <v>18598362.352259997</v>
      </c>
      <c r="C195" s="33">
        <v>1941217.1742800009</v>
      </c>
      <c r="D195" s="34">
        <v>16657145.177979996</v>
      </c>
      <c r="E195" s="82">
        <v>7717888.5727399997</v>
      </c>
      <c r="F195" s="34">
        <v>5656451.7887499994</v>
      </c>
      <c r="G195" s="34">
        <v>188.28953999999999</v>
      </c>
      <c r="H195" s="34">
        <v>137071.00582000002</v>
      </c>
      <c r="I195" s="83">
        <v>13511599.656850001</v>
      </c>
      <c r="J195" s="34">
        <v>11424802.592919998</v>
      </c>
      <c r="K195" s="34">
        <v>10914544.290250001</v>
      </c>
      <c r="L195" s="119">
        <v>2.1098300000000001</v>
      </c>
      <c r="M195" s="34">
        <v>1075797.3258</v>
      </c>
      <c r="N195" s="82">
        <v>23415146.318800002</v>
      </c>
      <c r="O195" s="82">
        <v>7750631.9892599992</v>
      </c>
      <c r="P195" s="34">
        <v>13517087.667550001</v>
      </c>
      <c r="Q195" s="34">
        <v>17951.484120000001</v>
      </c>
      <c r="R195" s="98">
        <v>937223.48879000009</v>
      </c>
      <c r="S195" s="91">
        <v>22222894.629720002</v>
      </c>
      <c r="T195" s="26"/>
      <c r="U195" s="26"/>
      <c r="V195" s="29"/>
      <c r="W195" s="30"/>
      <c r="X195" s="30"/>
      <c r="Y195" s="30"/>
      <c r="Z195" s="30"/>
      <c r="AA195" s="31"/>
      <c r="AB195" s="32"/>
      <c r="AC195" s="31"/>
    </row>
    <row r="196" spans="1:29" ht="19.5" hidden="1" customHeight="1" outlineLevel="1" x14ac:dyDescent="0.25">
      <c r="A196" s="109" t="s">
        <v>29</v>
      </c>
      <c r="B196" s="33">
        <v>19111731.860089999</v>
      </c>
      <c r="C196" s="33">
        <v>2263701.2394199967</v>
      </c>
      <c r="D196" s="34">
        <v>16848030.620670002</v>
      </c>
      <c r="E196" s="82">
        <v>7542228.361659999</v>
      </c>
      <c r="F196" s="34">
        <v>5714176.5128999995</v>
      </c>
      <c r="G196" s="34">
        <v>420.84478000000001</v>
      </c>
      <c r="H196" s="34">
        <v>178808.46969</v>
      </c>
      <c r="I196" s="83">
        <v>13435634.189029999</v>
      </c>
      <c r="J196" s="34">
        <v>11145683.311699998</v>
      </c>
      <c r="K196" s="34">
        <v>10734876.383200001</v>
      </c>
      <c r="L196" s="119">
        <v>2.1098300000000001</v>
      </c>
      <c r="M196" s="34">
        <v>1010946.4537299998</v>
      </c>
      <c r="N196" s="82">
        <v>22891508.258459996</v>
      </c>
      <c r="O196" s="82">
        <v>8035300.1442299988</v>
      </c>
      <c r="P196" s="34">
        <v>13498805.621579997</v>
      </c>
      <c r="Q196" s="34">
        <v>17927.281270000003</v>
      </c>
      <c r="R196" s="98">
        <v>871769.22483999992</v>
      </c>
      <c r="S196" s="91">
        <v>22423802.271919999</v>
      </c>
      <c r="T196" s="26"/>
      <c r="U196" s="26"/>
      <c r="V196" s="29"/>
      <c r="W196" s="30"/>
      <c r="X196" s="30"/>
      <c r="Y196" s="30"/>
      <c r="Z196" s="30"/>
      <c r="AA196" s="31"/>
      <c r="AB196" s="32"/>
      <c r="AC196" s="31"/>
    </row>
    <row r="197" spans="1:29" ht="19.5" hidden="1" customHeight="1" outlineLevel="1" x14ac:dyDescent="0.25">
      <c r="A197" s="109" t="s">
        <v>30</v>
      </c>
      <c r="B197" s="33">
        <v>19273531.734020002</v>
      </c>
      <c r="C197" s="33">
        <v>2144759.8109499998</v>
      </c>
      <c r="D197" s="34">
        <v>17128771.923070002</v>
      </c>
      <c r="E197" s="82">
        <v>7535753.7124200007</v>
      </c>
      <c r="F197" s="34">
        <v>5707533.0180699984</v>
      </c>
      <c r="G197" s="34">
        <v>148.17274</v>
      </c>
      <c r="H197" s="34">
        <v>160441.44839999999</v>
      </c>
      <c r="I197" s="83">
        <v>13403876.351629999</v>
      </c>
      <c r="J197" s="34">
        <v>11160319.125940001</v>
      </c>
      <c r="K197" s="34">
        <v>10662939.362529999</v>
      </c>
      <c r="L197" s="119">
        <v>2.1098300000000001</v>
      </c>
      <c r="M197" s="34">
        <v>905313.58022</v>
      </c>
      <c r="N197" s="82">
        <v>22728574.178519998</v>
      </c>
      <c r="O197" s="82">
        <v>8309417.0703699999</v>
      </c>
      <c r="P197" s="34">
        <v>13396440.7071</v>
      </c>
      <c r="Q197" s="34">
        <v>17927.286350000002</v>
      </c>
      <c r="R197" s="98">
        <v>780510.53365999996</v>
      </c>
      <c r="S197" s="91">
        <v>22504295.597479999</v>
      </c>
      <c r="T197" s="26"/>
      <c r="U197" s="26"/>
      <c r="V197" s="29"/>
      <c r="W197" s="30"/>
      <c r="X197" s="30"/>
      <c r="Y197" s="30"/>
      <c r="Z197" s="30"/>
      <c r="AA197" s="31"/>
      <c r="AB197" s="32"/>
      <c r="AC197" s="31"/>
    </row>
    <row r="198" spans="1:29" ht="19.5" hidden="1" customHeight="1" outlineLevel="1" x14ac:dyDescent="0.25">
      <c r="A198" s="109" t="s">
        <v>31</v>
      </c>
      <c r="B198" s="33">
        <v>19243647.425389998</v>
      </c>
      <c r="C198" s="33">
        <v>2211128.1057400033</v>
      </c>
      <c r="D198" s="34">
        <v>17032519.319649994</v>
      </c>
      <c r="E198" s="82">
        <v>7589854.4639399992</v>
      </c>
      <c r="F198" s="34">
        <v>5594006.4998999992</v>
      </c>
      <c r="G198" s="34">
        <v>419.26425999999998</v>
      </c>
      <c r="H198" s="34">
        <v>154106.62101</v>
      </c>
      <c r="I198" s="83">
        <v>13338386.849109998</v>
      </c>
      <c r="J198" s="34">
        <v>11338001.026840001</v>
      </c>
      <c r="K198" s="34">
        <v>10800760.484559998</v>
      </c>
      <c r="L198" s="119">
        <v>2.1098300000000001</v>
      </c>
      <c r="M198" s="34">
        <v>890204.49790999992</v>
      </c>
      <c r="N198" s="82">
        <v>23028968.119139999</v>
      </c>
      <c r="O198" s="82">
        <v>8678816.0920599997</v>
      </c>
      <c r="P198" s="34">
        <v>13301597.736310001</v>
      </c>
      <c r="Q198" s="34">
        <v>14.387400000000001</v>
      </c>
      <c r="R198" s="98">
        <v>712794.15699000005</v>
      </c>
      <c r="S198" s="91">
        <v>22693222.372760002</v>
      </c>
      <c r="T198" s="26"/>
      <c r="U198" s="26"/>
      <c r="V198" s="29"/>
      <c r="W198" s="30"/>
      <c r="X198" s="30"/>
      <c r="Y198" s="30"/>
      <c r="Z198" s="30"/>
      <c r="AA198" s="31"/>
      <c r="AB198" s="32"/>
      <c r="AC198" s="31"/>
    </row>
    <row r="199" spans="1:29" ht="19.5" hidden="1" customHeight="1" outlineLevel="1" x14ac:dyDescent="0.25">
      <c r="A199" s="109" t="s">
        <v>32</v>
      </c>
      <c r="B199" s="33">
        <v>19374366.541729998</v>
      </c>
      <c r="C199" s="33">
        <v>2224020.5413799994</v>
      </c>
      <c r="D199" s="34">
        <v>17150346.000349998</v>
      </c>
      <c r="E199" s="82">
        <v>7645775.5275299996</v>
      </c>
      <c r="F199" s="34">
        <v>5774809.5222700005</v>
      </c>
      <c r="G199" s="34">
        <v>503.28425999999996</v>
      </c>
      <c r="H199" s="34">
        <v>66821.216820000001</v>
      </c>
      <c r="I199" s="83">
        <v>13487909.55088</v>
      </c>
      <c r="J199" s="34">
        <v>11512972.163230002</v>
      </c>
      <c r="K199" s="34">
        <v>10942005.988260003</v>
      </c>
      <c r="L199" s="119">
        <v>2.1098300000000001</v>
      </c>
      <c r="M199" s="34">
        <v>837777.74894999992</v>
      </c>
      <c r="N199" s="82">
        <v>23292758.010270003</v>
      </c>
      <c r="O199" s="82">
        <v>9439294.2757300008</v>
      </c>
      <c r="P199" s="34">
        <v>13240430.802099999</v>
      </c>
      <c r="Q199" s="34">
        <v>14.38846</v>
      </c>
      <c r="R199" s="98">
        <v>706194.85056000017</v>
      </c>
      <c r="S199" s="91">
        <v>23385934.316849999</v>
      </c>
      <c r="T199" s="26"/>
      <c r="U199" s="26"/>
      <c r="V199" s="29"/>
      <c r="W199" s="30"/>
      <c r="X199" s="30"/>
      <c r="Y199" s="30"/>
      <c r="Z199" s="30"/>
      <c r="AA199" s="31"/>
      <c r="AB199" s="32"/>
      <c r="AC199" s="31"/>
    </row>
    <row r="200" spans="1:29" ht="19.5" hidden="1" customHeight="1" outlineLevel="1" x14ac:dyDescent="0.25">
      <c r="A200" s="109" t="s">
        <v>33</v>
      </c>
      <c r="B200" s="33">
        <v>19720613.799109999</v>
      </c>
      <c r="C200" s="33">
        <v>2130980.1734999977</v>
      </c>
      <c r="D200" s="34">
        <v>17589633.625610001</v>
      </c>
      <c r="E200" s="82">
        <v>7992730.3761599986</v>
      </c>
      <c r="F200" s="34">
        <v>5775664.7392399982</v>
      </c>
      <c r="G200" s="34">
        <v>326.11592000000002</v>
      </c>
      <c r="H200" s="34">
        <v>74101.095310000004</v>
      </c>
      <c r="I200" s="83">
        <v>13842822.326629998</v>
      </c>
      <c r="J200" s="34">
        <v>11604591.770049999</v>
      </c>
      <c r="K200" s="34">
        <v>11076583.870719997</v>
      </c>
      <c r="L200" s="119">
        <v>2.1098300000000001</v>
      </c>
      <c r="M200" s="34">
        <v>743607.11130999995</v>
      </c>
      <c r="N200" s="82">
        <v>23424784.861909997</v>
      </c>
      <c r="O200" s="82">
        <v>9660011.1743999999</v>
      </c>
      <c r="P200" s="34">
        <v>13062266.239530001</v>
      </c>
      <c r="Q200" s="34">
        <v>14.389510000000001</v>
      </c>
      <c r="R200" s="98">
        <v>689457.91065999994</v>
      </c>
      <c r="S200" s="91">
        <v>23411749.714099996</v>
      </c>
      <c r="T200" s="26"/>
      <c r="U200" s="26"/>
      <c r="V200" s="29"/>
      <c r="W200" s="30"/>
      <c r="X200" s="30"/>
      <c r="Y200" s="30"/>
      <c r="Z200" s="30"/>
      <c r="AA200" s="31"/>
      <c r="AB200" s="32"/>
      <c r="AC200" s="31"/>
    </row>
    <row r="201" spans="1:29" ht="19.5" hidden="1" customHeight="1" outlineLevel="1" x14ac:dyDescent="0.25">
      <c r="A201" s="109" t="s">
        <v>34</v>
      </c>
      <c r="B201" s="33">
        <v>20284401.278250001</v>
      </c>
      <c r="C201" s="33">
        <v>2041240.832630001</v>
      </c>
      <c r="D201" s="34">
        <v>18243160.44562</v>
      </c>
      <c r="E201" s="82">
        <v>8239820.9417199995</v>
      </c>
      <c r="F201" s="34">
        <v>5922992.1240800004</v>
      </c>
      <c r="G201" s="34">
        <v>368.79874000000001</v>
      </c>
      <c r="H201" s="34">
        <v>40354.335209999997</v>
      </c>
      <c r="I201" s="83">
        <v>14203536.199749999</v>
      </c>
      <c r="J201" s="34">
        <v>12423749.611339999</v>
      </c>
      <c r="K201" s="34">
        <v>10618117.526439998</v>
      </c>
      <c r="L201" s="119">
        <v>2.1068099999999998</v>
      </c>
      <c r="M201" s="34">
        <v>663733.84562000004</v>
      </c>
      <c r="N201" s="82">
        <v>23705603.090209994</v>
      </c>
      <c r="O201" s="82">
        <v>10221621.286549998</v>
      </c>
      <c r="P201" s="34">
        <v>12810441.470290001</v>
      </c>
      <c r="Q201" s="34">
        <v>14.36992</v>
      </c>
      <c r="R201" s="98">
        <v>679356.68411999999</v>
      </c>
      <c r="S201" s="91">
        <v>23711433.810879998</v>
      </c>
      <c r="T201" s="26"/>
      <c r="U201" s="26"/>
      <c r="V201" s="29"/>
      <c r="W201" s="30"/>
      <c r="X201" s="30"/>
      <c r="Y201" s="30"/>
      <c r="Z201" s="30"/>
      <c r="AA201" s="31"/>
      <c r="AB201" s="32"/>
      <c r="AC201" s="31"/>
    </row>
    <row r="202" spans="1:29" ht="19.5" customHeight="1" collapsed="1" x14ac:dyDescent="0.25">
      <c r="A202" s="111">
        <v>2010</v>
      </c>
      <c r="B202" s="33">
        <v>24585622.26757</v>
      </c>
      <c r="C202" s="33">
        <v>2100838.2808500007</v>
      </c>
      <c r="D202" s="34">
        <v>22484783.986719999</v>
      </c>
      <c r="E202" s="82">
        <v>9336894.6708769985</v>
      </c>
      <c r="F202" s="34">
        <v>5353928.4531899989</v>
      </c>
      <c r="G202" s="34">
        <v>373.64108999999996</v>
      </c>
      <c r="H202" s="34">
        <v>68269.096559999991</v>
      </c>
      <c r="I202" s="83">
        <v>14759465.861716997</v>
      </c>
      <c r="J202" s="34">
        <v>13394686.474486997</v>
      </c>
      <c r="K202" s="34">
        <v>8585127.7388289999</v>
      </c>
      <c r="L202" s="119">
        <v>2.1007500000000001</v>
      </c>
      <c r="M202" s="34">
        <v>571445.29608</v>
      </c>
      <c r="N202" s="82">
        <v>22551261.610145997</v>
      </c>
      <c r="O202" s="82">
        <v>10558352.092959998</v>
      </c>
      <c r="P202" s="34">
        <v>12347481.637356</v>
      </c>
      <c r="Q202" s="34">
        <v>14.32962</v>
      </c>
      <c r="R202" s="98">
        <v>655899.73759999999</v>
      </c>
      <c r="S202" s="91">
        <v>23561747.797535997</v>
      </c>
      <c r="T202" s="26"/>
      <c r="U202" s="26"/>
      <c r="V202" s="29"/>
      <c r="W202" s="30"/>
      <c r="X202" s="30"/>
      <c r="Y202" s="30"/>
      <c r="Z202" s="30"/>
      <c r="AA202" s="31"/>
      <c r="AB202" s="32"/>
      <c r="AC202" s="31"/>
    </row>
    <row r="203" spans="1:29" ht="19.5" hidden="1" customHeight="1" x14ac:dyDescent="0.25">
      <c r="A203" s="109"/>
      <c r="B203" s="33"/>
      <c r="C203" s="33"/>
      <c r="D203" s="34"/>
      <c r="E203" s="82"/>
      <c r="F203" s="34"/>
      <c r="G203" s="34"/>
      <c r="H203" s="34"/>
      <c r="I203" s="83"/>
      <c r="J203" s="34"/>
      <c r="K203" s="34"/>
      <c r="L203" s="119"/>
      <c r="M203" s="34"/>
      <c r="N203" s="82"/>
      <c r="O203" s="82"/>
      <c r="P203" s="34"/>
      <c r="Q203" s="34"/>
      <c r="R203" s="98"/>
      <c r="S203" s="91"/>
      <c r="T203" s="26"/>
      <c r="U203" s="26"/>
      <c r="V203" s="29"/>
      <c r="W203" s="30"/>
      <c r="X203" s="30"/>
      <c r="Y203" s="30"/>
      <c r="Z203" s="30"/>
      <c r="AA203" s="31"/>
      <c r="AB203" s="32"/>
      <c r="AC203" s="31"/>
    </row>
    <row r="204" spans="1:29" ht="19.5" hidden="1" customHeight="1" outlineLevel="1" x14ac:dyDescent="0.25">
      <c r="A204" s="112" t="s">
        <v>88</v>
      </c>
      <c r="B204" s="33"/>
      <c r="C204" s="33"/>
      <c r="D204" s="34"/>
      <c r="E204" s="82"/>
      <c r="F204" s="34"/>
      <c r="G204" s="34"/>
      <c r="H204" s="34"/>
      <c r="I204" s="83"/>
      <c r="J204" s="34"/>
      <c r="K204" s="34"/>
      <c r="L204" s="119"/>
      <c r="M204" s="34"/>
      <c r="N204" s="82"/>
      <c r="O204" s="82"/>
      <c r="P204" s="34"/>
      <c r="Q204" s="34"/>
      <c r="R204" s="98"/>
      <c r="S204" s="91"/>
      <c r="T204" s="26"/>
      <c r="U204" s="26"/>
      <c r="V204" s="29"/>
      <c r="W204" s="30"/>
      <c r="X204" s="30"/>
      <c r="Y204" s="30"/>
      <c r="Z204" s="30"/>
      <c r="AA204" s="31"/>
      <c r="AB204" s="32"/>
      <c r="AC204" s="31"/>
    </row>
    <row r="205" spans="1:29" ht="19.5" hidden="1" customHeight="1" outlineLevel="1" x14ac:dyDescent="0.25">
      <c r="A205" s="109" t="s">
        <v>25</v>
      </c>
      <c r="B205" s="33">
        <v>23610754.460859999</v>
      </c>
      <c r="C205" s="33">
        <v>2373362.7379099987</v>
      </c>
      <c r="D205" s="34">
        <v>21237391.72295</v>
      </c>
      <c r="E205" s="82">
        <v>9373029.8189204987</v>
      </c>
      <c r="F205" s="34">
        <v>5481553.2044549994</v>
      </c>
      <c r="G205" s="34">
        <v>443.95383999999996</v>
      </c>
      <c r="H205" s="34">
        <v>15252.050329999998</v>
      </c>
      <c r="I205" s="83">
        <v>14870279.027545499</v>
      </c>
      <c r="J205" s="34">
        <v>13404910.9555705</v>
      </c>
      <c r="K205" s="34">
        <v>8720568.9956835005</v>
      </c>
      <c r="L205" s="119">
        <v>2.1007500000000001</v>
      </c>
      <c r="M205" s="34">
        <v>454490.26176000002</v>
      </c>
      <c r="N205" s="82">
        <v>22579972.313764002</v>
      </c>
      <c r="O205" s="82">
        <v>10801604.372260001</v>
      </c>
      <c r="P205" s="34">
        <v>11968877.436988998</v>
      </c>
      <c r="Q205" s="34">
        <v>14.33066</v>
      </c>
      <c r="R205" s="98">
        <v>607925.40785000008</v>
      </c>
      <c r="S205" s="91">
        <v>23378421.547759</v>
      </c>
      <c r="T205" s="26"/>
      <c r="U205" s="26"/>
      <c r="V205" s="29"/>
      <c r="W205" s="30"/>
      <c r="X205" s="30"/>
      <c r="Y205" s="30"/>
      <c r="Z205" s="30"/>
      <c r="AA205" s="31"/>
      <c r="AB205" s="32"/>
      <c r="AC205" s="31"/>
    </row>
    <row r="206" spans="1:29" ht="19.5" hidden="1" customHeight="1" outlineLevel="1" x14ac:dyDescent="0.25">
      <c r="A206" s="109" t="s">
        <v>26</v>
      </c>
      <c r="B206" s="33">
        <v>23358598.28613</v>
      </c>
      <c r="C206" s="33">
        <v>2431785.4639200009</v>
      </c>
      <c r="D206" s="34">
        <v>20926812.822209999</v>
      </c>
      <c r="E206" s="82">
        <v>9677162.1325039994</v>
      </c>
      <c r="F206" s="34">
        <v>5561455.0039399993</v>
      </c>
      <c r="G206" s="34">
        <v>471.49984000000001</v>
      </c>
      <c r="H206" s="34">
        <v>10237.906660000002</v>
      </c>
      <c r="I206" s="83">
        <v>15249326.542943999</v>
      </c>
      <c r="J206" s="34">
        <v>13819406.119853999</v>
      </c>
      <c r="K206" s="34">
        <v>8851208.4755219985</v>
      </c>
      <c r="L206" s="119">
        <v>2.0947</v>
      </c>
      <c r="M206" s="34">
        <v>389064.35013999988</v>
      </c>
      <c r="N206" s="82">
        <v>23059681.040216003</v>
      </c>
      <c r="O206" s="82">
        <v>11023599.952149998</v>
      </c>
      <c r="P206" s="34">
        <v>11744645.010145999</v>
      </c>
      <c r="Q206" s="34">
        <v>14.290400000000002</v>
      </c>
      <c r="R206" s="98">
        <v>583500.45976000011</v>
      </c>
      <c r="S206" s="91">
        <v>23351759.712455995</v>
      </c>
      <c r="T206" s="26"/>
      <c r="U206" s="26"/>
      <c r="V206" s="29"/>
      <c r="W206" s="30"/>
      <c r="X206" s="30"/>
      <c r="Y206" s="30"/>
      <c r="Z206" s="30"/>
      <c r="AA206" s="31"/>
      <c r="AB206" s="32"/>
      <c r="AC206" s="31"/>
    </row>
    <row r="207" spans="1:29" ht="19.5" hidden="1" customHeight="1" outlineLevel="1" x14ac:dyDescent="0.25">
      <c r="A207" s="109" t="s">
        <v>27</v>
      </c>
      <c r="B207" s="33">
        <v>23139315.299330004</v>
      </c>
      <c r="C207" s="33">
        <v>2422386.3911200054</v>
      </c>
      <c r="D207" s="34">
        <v>20716928.908209998</v>
      </c>
      <c r="E207" s="82">
        <v>9853480.1237074975</v>
      </c>
      <c r="F207" s="34">
        <v>5427487.1597450003</v>
      </c>
      <c r="G207" s="34">
        <v>580.24580000000014</v>
      </c>
      <c r="H207" s="34">
        <v>9411.4213999999993</v>
      </c>
      <c r="I207" s="83">
        <v>15290958.950652497</v>
      </c>
      <c r="J207" s="34">
        <v>14169172.070607506</v>
      </c>
      <c r="K207" s="34">
        <v>9024951.6729124989</v>
      </c>
      <c r="L207" s="119">
        <v>2.0886499999999999</v>
      </c>
      <c r="M207" s="34">
        <v>339187.88854999997</v>
      </c>
      <c r="N207" s="82">
        <v>23533313.720720004</v>
      </c>
      <c r="O207" s="82">
        <v>11387950.83141</v>
      </c>
      <c r="P207" s="34">
        <v>11519479.587772502</v>
      </c>
      <c r="Q207" s="34">
        <v>14.250140000000002</v>
      </c>
      <c r="R207" s="98">
        <v>519981.24474999995</v>
      </c>
      <c r="S207" s="91">
        <v>23427425.914072502</v>
      </c>
      <c r="T207" s="26"/>
      <c r="U207" s="26"/>
      <c r="V207" s="29"/>
      <c r="W207" s="30"/>
      <c r="X207" s="30"/>
      <c r="Y207" s="30"/>
      <c r="Z207" s="30"/>
      <c r="AA207" s="31"/>
      <c r="AB207" s="32"/>
      <c r="AC207" s="31"/>
    </row>
    <row r="208" spans="1:29" ht="19.5" hidden="1" customHeight="1" outlineLevel="1" x14ac:dyDescent="0.25">
      <c r="A208" s="109" t="s">
        <v>28</v>
      </c>
      <c r="B208" s="33">
        <v>23402080.371929999</v>
      </c>
      <c r="C208" s="33">
        <v>2229421.6699500009</v>
      </c>
      <c r="D208" s="34">
        <v>21172658.701979998</v>
      </c>
      <c r="E208" s="82">
        <v>8776061.3181810006</v>
      </c>
      <c r="F208" s="34">
        <v>5750514.3115250012</v>
      </c>
      <c r="G208" s="34">
        <v>269.75061000000005</v>
      </c>
      <c r="H208" s="34">
        <v>6155.9159600000003</v>
      </c>
      <c r="I208" s="83">
        <v>14533001.296276003</v>
      </c>
      <c r="J208" s="34">
        <v>14057240.145261001</v>
      </c>
      <c r="K208" s="34">
        <v>9080660.4317669999</v>
      </c>
      <c r="L208" s="119">
        <v>2.0856300000000001</v>
      </c>
      <c r="M208" s="34">
        <v>279396.35425000003</v>
      </c>
      <c r="N208" s="82">
        <v>23417299.016907997</v>
      </c>
      <c r="O208" s="82">
        <v>11484952.706980001</v>
      </c>
      <c r="P208" s="34">
        <v>11327932.069750002</v>
      </c>
      <c r="Q208" s="34">
        <v>11.383649999999999</v>
      </c>
      <c r="R208" s="98">
        <v>492715.83999999997</v>
      </c>
      <c r="S208" s="91">
        <v>23305612.000380002</v>
      </c>
      <c r="T208" s="26"/>
      <c r="U208" s="26"/>
      <c r="V208" s="29"/>
      <c r="W208" s="30"/>
      <c r="X208" s="30"/>
      <c r="Y208" s="30"/>
      <c r="Z208" s="30"/>
      <c r="AA208" s="31"/>
      <c r="AB208" s="32"/>
      <c r="AC208" s="31"/>
    </row>
    <row r="209" spans="1:29" ht="19.5" hidden="1" customHeight="1" outlineLevel="1" x14ac:dyDescent="0.25">
      <c r="A209" s="109" t="s">
        <v>66</v>
      </c>
      <c r="B209" s="33">
        <v>23750031.313169997</v>
      </c>
      <c r="C209" s="33">
        <v>2270655.3909800015</v>
      </c>
      <c r="D209" s="34">
        <v>21479375.922189996</v>
      </c>
      <c r="E209" s="82">
        <v>8704953.3143644966</v>
      </c>
      <c r="F209" s="34">
        <v>5632646.7924975008</v>
      </c>
      <c r="G209" s="34">
        <v>847.81789000000003</v>
      </c>
      <c r="H209" s="34">
        <v>5265.3601900000003</v>
      </c>
      <c r="I209" s="83">
        <v>14343713.284941997</v>
      </c>
      <c r="J209" s="34">
        <v>14232886.055584501</v>
      </c>
      <c r="K209" s="34">
        <v>9257747.4399564993</v>
      </c>
      <c r="L209" s="119">
        <v>2.0856300000000001</v>
      </c>
      <c r="M209" s="34">
        <v>210976.71313000002</v>
      </c>
      <c r="N209" s="82">
        <v>23701612.294300999</v>
      </c>
      <c r="O209" s="82">
        <v>11889217.67049</v>
      </c>
      <c r="P209" s="34">
        <v>11189971.804140002</v>
      </c>
      <c r="Q209" s="34">
        <v>14.231570000000001</v>
      </c>
      <c r="R209" s="98">
        <v>496097.50913999998</v>
      </c>
      <c r="S209" s="91">
        <v>23575301.215340003</v>
      </c>
      <c r="T209" s="26"/>
      <c r="U209" s="26"/>
      <c r="V209" s="29"/>
      <c r="W209" s="30"/>
      <c r="X209" s="30"/>
      <c r="Y209" s="30"/>
      <c r="Z209" s="30"/>
      <c r="AA209" s="31"/>
      <c r="AB209" s="32"/>
      <c r="AC209" s="31"/>
    </row>
    <row r="210" spans="1:29" ht="19.5" hidden="1" customHeight="1" outlineLevel="1" x14ac:dyDescent="0.25">
      <c r="A210" s="109" t="s">
        <v>29</v>
      </c>
      <c r="B210" s="33">
        <v>24643468.506499998</v>
      </c>
      <c r="C210" s="33">
        <v>2403712.3678999953</v>
      </c>
      <c r="D210" s="34">
        <v>22239756.138600003</v>
      </c>
      <c r="E210" s="82">
        <v>9060749.2007214986</v>
      </c>
      <c r="F210" s="34">
        <v>5802797.2744299993</v>
      </c>
      <c r="G210" s="34">
        <v>168.36051999999998</v>
      </c>
      <c r="H210" s="34">
        <v>4190.1145999999999</v>
      </c>
      <c r="I210" s="83">
        <v>14867904.950271498</v>
      </c>
      <c r="J210" s="34">
        <v>15210858.972641502</v>
      </c>
      <c r="K210" s="34">
        <v>9314570.0397225022</v>
      </c>
      <c r="L210" s="119">
        <v>2.0825900000000002</v>
      </c>
      <c r="M210" s="34">
        <v>180004.12991000002</v>
      </c>
      <c r="N210" s="82">
        <v>24705435.224864002</v>
      </c>
      <c r="O210" s="82">
        <v>12351319.581329999</v>
      </c>
      <c r="P210" s="34">
        <v>11062749.977509499</v>
      </c>
      <c r="Q210" s="34">
        <v>13.597630000000001</v>
      </c>
      <c r="R210" s="98">
        <v>500843.88753999997</v>
      </c>
      <c r="S210" s="91">
        <v>23914927.044009503</v>
      </c>
      <c r="T210" s="26"/>
      <c r="U210" s="26"/>
      <c r="V210" s="29"/>
      <c r="W210" s="30"/>
      <c r="X210" s="30"/>
      <c r="Y210" s="30"/>
      <c r="Z210" s="30"/>
      <c r="AA210" s="31"/>
      <c r="AB210" s="32"/>
      <c r="AC210" s="31"/>
    </row>
    <row r="211" spans="1:29" ht="19.5" hidden="1" customHeight="1" outlineLevel="1" x14ac:dyDescent="0.25">
      <c r="A211" s="109" t="s">
        <v>30</v>
      </c>
      <c r="B211" s="33">
        <v>25057120.629689999</v>
      </c>
      <c r="C211" s="33">
        <v>2375746.3298599981</v>
      </c>
      <c r="D211" s="34">
        <v>22681374.299830001</v>
      </c>
      <c r="E211" s="82">
        <v>8738967.8489263002</v>
      </c>
      <c r="F211" s="34">
        <v>6046975.5423655007</v>
      </c>
      <c r="G211" s="34">
        <v>164.60287</v>
      </c>
      <c r="H211" s="34">
        <v>3405.1031800000001</v>
      </c>
      <c r="I211" s="83">
        <v>14789513.097341802</v>
      </c>
      <c r="J211" s="34">
        <v>15133739.729802299</v>
      </c>
      <c r="K211" s="34">
        <v>9359344.7004758995</v>
      </c>
      <c r="L211" s="119">
        <v>2.0795599999999999</v>
      </c>
      <c r="M211" s="34">
        <v>93647.684580000001</v>
      </c>
      <c r="N211" s="82">
        <v>24586734.194418196</v>
      </c>
      <c r="O211" s="82">
        <v>13137782.724810001</v>
      </c>
      <c r="P211" s="34">
        <v>10885983.683821799</v>
      </c>
      <c r="Q211" s="34">
        <v>13.57882</v>
      </c>
      <c r="R211" s="98">
        <v>502698.95383999991</v>
      </c>
      <c r="S211" s="91">
        <v>24526478.941291802</v>
      </c>
      <c r="T211" s="26"/>
      <c r="U211" s="26"/>
      <c r="V211" s="29"/>
      <c r="W211" s="30"/>
      <c r="X211" s="30"/>
      <c r="Y211" s="30"/>
      <c r="Z211" s="30"/>
      <c r="AA211" s="31"/>
      <c r="AB211" s="32"/>
      <c r="AC211" s="31"/>
    </row>
    <row r="212" spans="1:29" ht="19.5" hidden="1" customHeight="1" outlineLevel="1" x14ac:dyDescent="0.25">
      <c r="A212" s="109" t="s">
        <v>31</v>
      </c>
      <c r="B212" s="33">
        <v>25377252.699349999</v>
      </c>
      <c r="C212" s="33">
        <v>2462811.6409499981</v>
      </c>
      <c r="D212" s="34">
        <v>22914441.058400001</v>
      </c>
      <c r="E212" s="82">
        <v>9360059.9237684999</v>
      </c>
      <c r="F212" s="34">
        <v>5912506.2000324996</v>
      </c>
      <c r="G212" s="34">
        <v>173.92525999999998</v>
      </c>
      <c r="H212" s="34">
        <v>3465.45894</v>
      </c>
      <c r="I212" s="83">
        <v>15276205.508001</v>
      </c>
      <c r="J212" s="34">
        <v>15993762.056258503</v>
      </c>
      <c r="K212" s="34">
        <v>9154938.4151304998</v>
      </c>
      <c r="L212" s="119">
        <v>2.0795599999999999</v>
      </c>
      <c r="M212" s="34">
        <v>78671.06237</v>
      </c>
      <c r="N212" s="82">
        <v>25227373.613319002</v>
      </c>
      <c r="O212" s="82">
        <v>13774492.01475</v>
      </c>
      <c r="P212" s="34">
        <v>10737441.639911</v>
      </c>
      <c r="Q212" s="34">
        <v>13.57977</v>
      </c>
      <c r="R212" s="98">
        <v>500971.20538</v>
      </c>
      <c r="S212" s="91">
        <v>25012918.439810999</v>
      </c>
      <c r="T212" s="26"/>
      <c r="U212" s="26"/>
      <c r="V212" s="29"/>
      <c r="W212" s="30"/>
      <c r="X212" s="30"/>
      <c r="Y212" s="30"/>
      <c r="Z212" s="30"/>
      <c r="AA212" s="31"/>
      <c r="AB212" s="32"/>
      <c r="AC212" s="31"/>
    </row>
    <row r="213" spans="1:29" ht="19.5" hidden="1" customHeight="1" outlineLevel="1" x14ac:dyDescent="0.25">
      <c r="A213" s="109" t="s">
        <v>32</v>
      </c>
      <c r="B213" s="33">
        <v>25704845.640889999</v>
      </c>
      <c r="C213" s="33">
        <v>2512599.2497700006</v>
      </c>
      <c r="D213" s="34">
        <v>23192246.391119998</v>
      </c>
      <c r="E213" s="82">
        <v>9355573.2152619977</v>
      </c>
      <c r="F213" s="34">
        <v>5758187.3723200001</v>
      </c>
      <c r="G213" s="34">
        <v>210.55326999999997</v>
      </c>
      <c r="H213" s="34">
        <v>3366.6744699999999</v>
      </c>
      <c r="I213" s="83">
        <v>15117337.815321997</v>
      </c>
      <c r="J213" s="34">
        <v>16679727.028401999</v>
      </c>
      <c r="K213" s="34">
        <v>9138167.0715260003</v>
      </c>
      <c r="L213" s="119">
        <v>2.0795599999999999</v>
      </c>
      <c r="M213" s="34">
        <v>50164.779219999997</v>
      </c>
      <c r="N213" s="82">
        <v>25868060.958707999</v>
      </c>
      <c r="O213" s="82">
        <v>14676269.069549998</v>
      </c>
      <c r="P213" s="34">
        <v>10503365.898402</v>
      </c>
      <c r="Q213" s="34">
        <v>13.580729999999999</v>
      </c>
      <c r="R213" s="98">
        <v>504051.76945000002</v>
      </c>
      <c r="S213" s="91">
        <v>25683700.318131998</v>
      </c>
      <c r="T213" s="26"/>
      <c r="U213" s="26"/>
      <c r="V213" s="29"/>
      <c r="W213" s="30"/>
      <c r="X213" s="30"/>
      <c r="Y213" s="30"/>
      <c r="Z213" s="30"/>
      <c r="AA213" s="31"/>
      <c r="AB213" s="32"/>
      <c r="AC213" s="31"/>
    </row>
    <row r="214" spans="1:29" ht="19.5" hidden="1" customHeight="1" outlineLevel="1" x14ac:dyDescent="0.25">
      <c r="A214" s="109" t="s">
        <v>33</v>
      </c>
      <c r="B214" s="33">
        <v>26070208.207839999</v>
      </c>
      <c r="C214" s="33">
        <v>2645531.1096500009</v>
      </c>
      <c r="D214" s="34">
        <v>23424677.098189998</v>
      </c>
      <c r="E214" s="82">
        <v>9825213.2409754992</v>
      </c>
      <c r="F214" s="34">
        <v>5780971.9640575005</v>
      </c>
      <c r="G214" s="34">
        <v>247.38326999999998</v>
      </c>
      <c r="H214" s="34">
        <v>3423.46425</v>
      </c>
      <c r="I214" s="83">
        <v>15609856.052553</v>
      </c>
      <c r="J214" s="34">
        <v>16509227.956655502</v>
      </c>
      <c r="K214" s="34">
        <v>9124160.6604014989</v>
      </c>
      <c r="L214" s="119">
        <v>2.0795599999999999</v>
      </c>
      <c r="M214" s="34">
        <v>38025.523439999997</v>
      </c>
      <c r="N214" s="82">
        <v>25671416.220057003</v>
      </c>
      <c r="O214" s="82">
        <v>15200322.336939998</v>
      </c>
      <c r="P214" s="34">
        <v>10375958.137573</v>
      </c>
      <c r="Q214" s="34">
        <v>13.581689999999998</v>
      </c>
      <c r="R214" s="98">
        <v>487954.71164999995</v>
      </c>
      <c r="S214" s="91">
        <v>26064248.767852996</v>
      </c>
      <c r="T214" s="26"/>
      <c r="U214" s="26"/>
      <c r="V214" s="29"/>
      <c r="W214" s="30"/>
      <c r="X214" s="30"/>
      <c r="Y214" s="30"/>
      <c r="Z214" s="30"/>
      <c r="AA214" s="31"/>
      <c r="AB214" s="32"/>
      <c r="AC214" s="31"/>
    </row>
    <row r="215" spans="1:29" ht="19.5" hidden="1" customHeight="1" outlineLevel="1" x14ac:dyDescent="0.25">
      <c r="A215" s="109" t="s">
        <v>34</v>
      </c>
      <c r="B215" s="33">
        <v>26355467.03396</v>
      </c>
      <c r="C215" s="33">
        <v>2883413.174560003</v>
      </c>
      <c r="D215" s="34">
        <v>23472053.859399997</v>
      </c>
      <c r="E215" s="82">
        <v>10758093.935658997</v>
      </c>
      <c r="F215" s="34">
        <v>5844966.3759399997</v>
      </c>
      <c r="G215" s="34">
        <v>336.90657999999996</v>
      </c>
      <c r="H215" s="34">
        <v>2916.6657600000003</v>
      </c>
      <c r="I215" s="83">
        <v>16606313.883938996</v>
      </c>
      <c r="J215" s="34">
        <v>16971075.064568996</v>
      </c>
      <c r="K215" s="34">
        <v>9202607.2962389998</v>
      </c>
      <c r="L215" s="119">
        <v>2.0765500000000001</v>
      </c>
      <c r="M215" s="34">
        <v>32768.683819999998</v>
      </c>
      <c r="N215" s="82">
        <v>26206453.121177997</v>
      </c>
      <c r="O215" s="82">
        <v>16039384.107719997</v>
      </c>
      <c r="P215" s="34">
        <v>10328267.168051001</v>
      </c>
      <c r="Q215" s="34">
        <v>10.72841</v>
      </c>
      <c r="R215" s="98">
        <v>459088.61220000003</v>
      </c>
      <c r="S215" s="91">
        <v>26826750.616381001</v>
      </c>
      <c r="T215" s="26"/>
      <c r="U215" s="26"/>
      <c r="V215" s="29"/>
      <c r="W215" s="30"/>
      <c r="X215" s="30"/>
      <c r="Y215" s="30"/>
      <c r="Z215" s="30"/>
      <c r="AA215" s="31"/>
      <c r="AB215" s="32"/>
      <c r="AC215" s="31"/>
    </row>
    <row r="216" spans="1:29" ht="19.5" customHeight="1" collapsed="1" x14ac:dyDescent="0.25">
      <c r="A216" s="112" t="s">
        <v>88</v>
      </c>
      <c r="B216" s="33">
        <v>28585087.16164</v>
      </c>
      <c r="C216" s="33">
        <v>2771457.7461100034</v>
      </c>
      <c r="D216" s="34">
        <v>25813629.415529996</v>
      </c>
      <c r="E216" s="82">
        <v>11275803.339162497</v>
      </c>
      <c r="F216" s="34">
        <v>5728778.0252149999</v>
      </c>
      <c r="G216" s="34">
        <v>306.21055000000001</v>
      </c>
      <c r="H216" s="34">
        <v>2902.8659500000003</v>
      </c>
      <c r="I216" s="83">
        <v>17007790.440877497</v>
      </c>
      <c r="J216" s="34">
        <v>18227863.6273125</v>
      </c>
      <c r="K216" s="34">
        <v>9386845.1318274997</v>
      </c>
      <c r="L216" s="119">
        <v>2.0765500000000001</v>
      </c>
      <c r="M216" s="34">
        <v>33480.810190000004</v>
      </c>
      <c r="N216" s="82">
        <v>27648191.645879999</v>
      </c>
      <c r="O216" s="82">
        <v>16707491.460649997</v>
      </c>
      <c r="P216" s="34">
        <v>10335651.3339375</v>
      </c>
      <c r="Q216" s="34">
        <v>10.72939</v>
      </c>
      <c r="R216" s="98">
        <v>406633.71564000001</v>
      </c>
      <c r="S216" s="91">
        <v>27449787.239617497</v>
      </c>
      <c r="T216" s="26"/>
      <c r="U216" s="26"/>
      <c r="V216" s="29"/>
      <c r="W216" s="30"/>
      <c r="X216" s="30"/>
      <c r="Y216" s="30"/>
      <c r="Z216" s="30"/>
      <c r="AA216" s="31"/>
      <c r="AB216" s="32"/>
      <c r="AC216" s="31"/>
    </row>
    <row r="217" spans="1:29" ht="19.5" hidden="1" customHeight="1" x14ac:dyDescent="0.25">
      <c r="A217" s="112" t="s">
        <v>89</v>
      </c>
      <c r="B217" s="33"/>
      <c r="C217" s="33"/>
      <c r="D217" s="34"/>
      <c r="E217" s="82"/>
      <c r="F217" s="34"/>
      <c r="G217" s="34"/>
      <c r="H217" s="34"/>
      <c r="I217" s="83"/>
      <c r="J217" s="34"/>
      <c r="K217" s="34"/>
      <c r="L217" s="119"/>
      <c r="M217" s="34"/>
      <c r="N217" s="82"/>
      <c r="O217" s="82"/>
      <c r="P217" s="34"/>
      <c r="Q217" s="34"/>
      <c r="R217" s="98"/>
      <c r="S217" s="91"/>
      <c r="T217" s="26"/>
      <c r="U217" s="26"/>
      <c r="V217" s="29"/>
      <c r="W217" s="30"/>
      <c r="X217" s="30"/>
      <c r="Y217" s="30"/>
      <c r="Z217" s="30"/>
      <c r="AA217" s="31"/>
      <c r="AB217" s="32"/>
      <c r="AC217" s="31"/>
    </row>
    <row r="218" spans="1:29" ht="19.5" hidden="1" customHeight="1" x14ac:dyDescent="0.25">
      <c r="A218" s="109" t="s">
        <v>25</v>
      </c>
      <c r="B218" s="33">
        <v>27904261.6435</v>
      </c>
      <c r="C218" s="33">
        <v>3001182.9730300009</v>
      </c>
      <c r="D218" s="34">
        <v>24903078.670469999</v>
      </c>
      <c r="E218" s="82">
        <v>11398616.686956001</v>
      </c>
      <c r="F218" s="34">
        <v>5528270.6257900018</v>
      </c>
      <c r="G218" s="34">
        <v>235.00534999999999</v>
      </c>
      <c r="H218" s="34">
        <v>795.37796000000003</v>
      </c>
      <c r="I218" s="83">
        <v>16927917.696056005</v>
      </c>
      <c r="J218" s="34">
        <v>17441796.060176</v>
      </c>
      <c r="K218" s="34">
        <v>9434348.1784659997</v>
      </c>
      <c r="L218" s="119">
        <v>2.0765400000000001</v>
      </c>
      <c r="M218" s="34">
        <v>24023.951659999999</v>
      </c>
      <c r="N218" s="82">
        <v>26900170.266842</v>
      </c>
      <c r="O218" s="82">
        <v>17879631.344000001</v>
      </c>
      <c r="P218" s="34">
        <v>10204267.157903999</v>
      </c>
      <c r="Q218" s="34">
        <v>10.73033</v>
      </c>
      <c r="R218" s="98">
        <v>286872.15103000001</v>
      </c>
      <c r="S218" s="91">
        <v>28370781.383264001</v>
      </c>
      <c r="T218" s="26"/>
      <c r="U218" s="26"/>
      <c r="V218" s="29"/>
      <c r="W218" s="30"/>
      <c r="X218" s="30"/>
      <c r="Y218" s="30"/>
      <c r="Z218" s="30"/>
      <c r="AA218" s="31"/>
      <c r="AB218" s="32"/>
      <c r="AC218" s="31"/>
    </row>
    <row r="219" spans="1:29" ht="19.5" hidden="1" customHeight="1" x14ac:dyDescent="0.25">
      <c r="A219" s="109" t="s">
        <v>26</v>
      </c>
      <c r="B219" s="33">
        <v>27651922.542569999</v>
      </c>
      <c r="C219" s="33">
        <v>3026555.9433600008</v>
      </c>
      <c r="D219" s="34">
        <v>24625366.599209998</v>
      </c>
      <c r="E219" s="82">
        <v>11598227.211519498</v>
      </c>
      <c r="F219" s="34">
        <v>5668850.9473750005</v>
      </c>
      <c r="G219" s="34">
        <v>145.25601</v>
      </c>
      <c r="H219" s="34">
        <v>364.98210999999998</v>
      </c>
      <c r="I219" s="83">
        <v>17267588.397014499</v>
      </c>
      <c r="J219" s="34">
        <v>17473888.726719499</v>
      </c>
      <c r="K219" s="34">
        <v>9431077.7879345007</v>
      </c>
      <c r="L219" s="119">
        <v>2.0765400000000001</v>
      </c>
      <c r="M219" s="34">
        <v>20308.894410000001</v>
      </c>
      <c r="N219" s="82">
        <v>26925277.485603999</v>
      </c>
      <c r="O219" s="82">
        <v>18894960.098920003</v>
      </c>
      <c r="P219" s="34">
        <v>10023284.508780498</v>
      </c>
      <c r="Q219" s="34">
        <v>10.731290000000001</v>
      </c>
      <c r="R219" s="98">
        <v>252548.32148000001</v>
      </c>
      <c r="S219" s="91">
        <v>29170803.660470501</v>
      </c>
      <c r="T219" s="26"/>
      <c r="U219" s="26"/>
      <c r="V219" s="29"/>
      <c r="W219" s="30"/>
      <c r="X219" s="30"/>
      <c r="Y219" s="30"/>
      <c r="Z219" s="30"/>
      <c r="AA219" s="31"/>
      <c r="AB219" s="32"/>
      <c r="AC219" s="31"/>
    </row>
    <row r="220" spans="1:29" ht="19.5" hidden="1" customHeight="1" x14ac:dyDescent="0.25">
      <c r="A220" s="109" t="s">
        <v>27</v>
      </c>
      <c r="B220" s="33">
        <v>27218263.037979998</v>
      </c>
      <c r="C220" s="33">
        <v>2677752.1442099996</v>
      </c>
      <c r="D220" s="34">
        <v>24540510.893769998</v>
      </c>
      <c r="E220" s="82">
        <v>11808435.802812999</v>
      </c>
      <c r="F220" s="34">
        <v>5979609.6442900011</v>
      </c>
      <c r="G220" s="34">
        <v>248.01324</v>
      </c>
      <c r="H220" s="34">
        <v>337.86470999999995</v>
      </c>
      <c r="I220" s="83">
        <v>17788631.325052999</v>
      </c>
      <c r="J220" s="34">
        <v>18052781.721463002</v>
      </c>
      <c r="K220" s="34">
        <v>9519671.8150730021</v>
      </c>
      <c r="L220" s="119">
        <v>2.0765500000000001</v>
      </c>
      <c r="M220" s="34">
        <v>18402.76642</v>
      </c>
      <c r="N220" s="82">
        <v>27590858.379506003</v>
      </c>
      <c r="O220" s="82">
        <v>20022822.512910001</v>
      </c>
      <c r="P220" s="34">
        <v>9710536.6765470002</v>
      </c>
      <c r="Q220" s="34">
        <v>10.73227</v>
      </c>
      <c r="R220" s="98">
        <v>235755.24585000004</v>
      </c>
      <c r="S220" s="91">
        <v>29969125.167576998</v>
      </c>
      <c r="T220" s="26"/>
      <c r="U220" s="26"/>
      <c r="V220" s="29"/>
      <c r="W220" s="30"/>
      <c r="X220" s="30"/>
      <c r="Y220" s="30"/>
      <c r="Z220" s="30"/>
      <c r="AA220" s="31"/>
      <c r="AB220" s="32"/>
      <c r="AC220" s="31"/>
    </row>
    <row r="221" spans="1:29" ht="19.5" hidden="1" customHeight="1" x14ac:dyDescent="0.25">
      <c r="A221" s="109" t="s">
        <v>28</v>
      </c>
      <c r="B221" s="33">
        <v>27420762.123630002</v>
      </c>
      <c r="C221" s="33">
        <v>2699567.5835299976</v>
      </c>
      <c r="D221" s="34">
        <v>24721194.540100005</v>
      </c>
      <c r="E221" s="82">
        <v>11447602.325346502</v>
      </c>
      <c r="F221" s="34">
        <v>6488491.849545002</v>
      </c>
      <c r="G221" s="34">
        <v>148.7116</v>
      </c>
      <c r="H221" s="34">
        <v>551.27638000000002</v>
      </c>
      <c r="I221" s="83">
        <v>17936794.162871499</v>
      </c>
      <c r="J221" s="34">
        <v>18038904.120736502</v>
      </c>
      <c r="K221" s="34">
        <v>9485910.3929715008</v>
      </c>
      <c r="L221" s="119">
        <v>2.0765400000000001</v>
      </c>
      <c r="M221" s="34">
        <v>15971.209490000001</v>
      </c>
      <c r="N221" s="82">
        <v>27540787.799738005</v>
      </c>
      <c r="O221" s="82">
        <v>20660755.853659999</v>
      </c>
      <c r="P221" s="34">
        <v>9327270.5683634989</v>
      </c>
      <c r="Q221" s="34">
        <v>10.733220000000001</v>
      </c>
      <c r="R221" s="98">
        <v>206988.66712999999</v>
      </c>
      <c r="S221" s="91">
        <v>30195025.822373498</v>
      </c>
      <c r="T221" s="26"/>
      <c r="U221" s="26"/>
      <c r="V221" s="29"/>
      <c r="W221" s="30"/>
      <c r="X221" s="30"/>
      <c r="Y221" s="30"/>
      <c r="Z221" s="30"/>
      <c r="AA221" s="31"/>
      <c r="AB221" s="32"/>
      <c r="AC221" s="31"/>
    </row>
    <row r="222" spans="1:29" ht="19.5" hidden="1" customHeight="1" x14ac:dyDescent="0.25">
      <c r="A222" s="109" t="s">
        <v>66</v>
      </c>
      <c r="B222" s="33">
        <v>27520156.490939997</v>
      </c>
      <c r="C222" s="33">
        <v>2848003.1339099966</v>
      </c>
      <c r="D222" s="34">
        <v>24672153.357030001</v>
      </c>
      <c r="E222" s="82">
        <v>12002093.658535199</v>
      </c>
      <c r="F222" s="34">
        <v>6649305.3562439997</v>
      </c>
      <c r="G222" s="34">
        <v>234.24633</v>
      </c>
      <c r="H222" s="34">
        <v>573.88121999999998</v>
      </c>
      <c r="I222" s="83">
        <v>18652207.142329201</v>
      </c>
      <c r="J222" s="34">
        <v>18181089.792619202</v>
      </c>
      <c r="K222" s="34">
        <v>9480067.9876451995</v>
      </c>
      <c r="L222" s="119">
        <v>2.0765500000000001</v>
      </c>
      <c r="M222" s="34">
        <v>16775.075710000001</v>
      </c>
      <c r="N222" s="82">
        <v>27677934.932524398</v>
      </c>
      <c r="O222" s="82">
        <v>21655715.436230004</v>
      </c>
      <c r="P222" s="34">
        <v>8972088.0142208003</v>
      </c>
      <c r="Q222" s="34">
        <v>10.734170000000001</v>
      </c>
      <c r="R222" s="98">
        <v>166745.06101</v>
      </c>
      <c r="S222" s="91">
        <v>30794559.245630804</v>
      </c>
      <c r="T222" s="26"/>
      <c r="U222" s="26"/>
      <c r="V222" s="29"/>
      <c r="W222" s="30"/>
      <c r="X222" s="30"/>
      <c r="Y222" s="30"/>
      <c r="Z222" s="30"/>
      <c r="AA222" s="31"/>
      <c r="AB222" s="32"/>
      <c r="AC222" s="31"/>
    </row>
    <row r="223" spans="1:29" ht="19.5" hidden="1" customHeight="1" x14ac:dyDescent="0.25">
      <c r="A223" s="109" t="s">
        <v>29</v>
      </c>
      <c r="B223" s="33">
        <v>28361012.891550001</v>
      </c>
      <c r="C223" s="33">
        <v>3124247.1737399995</v>
      </c>
      <c r="D223" s="34">
        <v>25236765.717810001</v>
      </c>
      <c r="E223" s="82">
        <v>12283656.0659039</v>
      </c>
      <c r="F223" s="34">
        <v>6443119.7514229994</v>
      </c>
      <c r="G223" s="34">
        <v>206.95705000000001</v>
      </c>
      <c r="H223" s="34">
        <v>1078.3854199999998</v>
      </c>
      <c r="I223" s="83">
        <v>18728061.159796897</v>
      </c>
      <c r="J223" s="34">
        <v>18939751.823621903</v>
      </c>
      <c r="K223" s="34">
        <v>9462046.5893789008</v>
      </c>
      <c r="L223" s="119">
        <v>2.0765500000000001</v>
      </c>
      <c r="M223" s="34">
        <v>12824.861440000001</v>
      </c>
      <c r="N223" s="82">
        <v>28414625.350990802</v>
      </c>
      <c r="O223" s="82">
        <v>22501245.569990005</v>
      </c>
      <c r="P223" s="34">
        <v>8777497.5789880976</v>
      </c>
      <c r="Q223" s="34">
        <v>10.73512</v>
      </c>
      <c r="R223" s="98">
        <v>128614.17552</v>
      </c>
      <c r="S223" s="91">
        <v>31407368.059618101</v>
      </c>
      <c r="T223" s="26"/>
      <c r="U223" s="26"/>
      <c r="V223" s="29"/>
      <c r="W223" s="30"/>
      <c r="X223" s="30"/>
      <c r="Y223" s="30"/>
      <c r="Z223" s="30"/>
      <c r="AA223" s="31"/>
      <c r="AB223" s="32"/>
      <c r="AC223" s="31"/>
    </row>
    <row r="224" spans="1:29" ht="19.5" hidden="1" customHeight="1" x14ac:dyDescent="0.25">
      <c r="A224" s="109" t="s">
        <v>30</v>
      </c>
      <c r="B224" s="33">
        <v>28505503.54882</v>
      </c>
      <c r="C224" s="33">
        <v>3150436.6334000006</v>
      </c>
      <c r="D224" s="34">
        <v>25355066.91542</v>
      </c>
      <c r="E224" s="82">
        <v>11452967.213192601</v>
      </c>
      <c r="F224" s="34">
        <v>6155466.4127019998</v>
      </c>
      <c r="G224" s="34">
        <v>229.64986000000002</v>
      </c>
      <c r="H224" s="34">
        <v>285.98792000000003</v>
      </c>
      <c r="I224" s="83">
        <v>17608949.263674598</v>
      </c>
      <c r="J224" s="34">
        <v>19012108.800984606</v>
      </c>
      <c r="K224" s="34">
        <v>9452941.7356326003</v>
      </c>
      <c r="L224" s="119">
        <v>2.0765500000000001</v>
      </c>
      <c r="M224" s="34">
        <v>11447.883789999996</v>
      </c>
      <c r="N224" s="82">
        <v>28476500.496957205</v>
      </c>
      <c r="O224" s="82">
        <v>23501061.49701</v>
      </c>
      <c r="P224" s="34">
        <v>8643137.4488254003</v>
      </c>
      <c r="Q224" s="34">
        <v>10.736090000000001</v>
      </c>
      <c r="R224" s="98">
        <v>63324.34577</v>
      </c>
      <c r="S224" s="91">
        <v>32207534.027695403</v>
      </c>
      <c r="T224" s="26"/>
      <c r="U224" s="26"/>
      <c r="V224" s="29"/>
      <c r="W224" s="30"/>
      <c r="X224" s="30"/>
      <c r="Y224" s="30"/>
      <c r="Z224" s="30"/>
      <c r="AA224" s="31"/>
      <c r="AB224" s="32"/>
      <c r="AC224" s="31"/>
    </row>
    <row r="225" spans="1:29" ht="19.5" hidden="1" customHeight="1" x14ac:dyDescent="0.25">
      <c r="A225" s="109" t="s">
        <v>31</v>
      </c>
      <c r="B225" s="33">
        <v>28584619.92594</v>
      </c>
      <c r="C225" s="33">
        <v>3158315.5144400001</v>
      </c>
      <c r="D225" s="34">
        <v>25426304.411499999</v>
      </c>
      <c r="E225" s="82">
        <v>12048967.087861301</v>
      </c>
      <c r="F225" s="34">
        <v>6358931.6396010006</v>
      </c>
      <c r="G225" s="34">
        <v>181.24844999999999</v>
      </c>
      <c r="H225" s="34">
        <v>312.74948999999998</v>
      </c>
      <c r="I225" s="83">
        <v>18408392.725402303</v>
      </c>
      <c r="J225" s="34">
        <v>19323909.246797301</v>
      </c>
      <c r="K225" s="34">
        <v>9346421.8831262998</v>
      </c>
      <c r="L225" s="119">
        <v>2.0765500000000001</v>
      </c>
      <c r="M225" s="34">
        <v>10640.311729999999</v>
      </c>
      <c r="N225" s="82">
        <v>28680973.518203601</v>
      </c>
      <c r="O225" s="82">
        <v>24038826.23756</v>
      </c>
      <c r="P225" s="34">
        <v>8392666.2735527009</v>
      </c>
      <c r="Q225" s="34">
        <v>10.737050000000002</v>
      </c>
      <c r="R225" s="98">
        <v>51835.270210000002</v>
      </c>
      <c r="S225" s="91">
        <v>32483338.518372703</v>
      </c>
      <c r="T225" s="26"/>
      <c r="U225" s="26"/>
      <c r="V225" s="29"/>
      <c r="W225" s="30"/>
      <c r="X225" s="30"/>
      <c r="Y225" s="30"/>
      <c r="Z225" s="30"/>
      <c r="AA225" s="31"/>
      <c r="AB225" s="32"/>
      <c r="AC225" s="31"/>
    </row>
    <row r="226" spans="1:29" ht="19.5" hidden="1" customHeight="1" x14ac:dyDescent="0.25">
      <c r="A226" s="109" t="s">
        <v>32</v>
      </c>
      <c r="B226" s="33">
        <v>29033313.723990001</v>
      </c>
      <c r="C226" s="33">
        <v>3135678.9906699993</v>
      </c>
      <c r="D226" s="34">
        <v>25897634.733320002</v>
      </c>
      <c r="E226" s="82">
        <v>12348216.09795565</v>
      </c>
      <c r="F226" s="34">
        <v>6233951.3650855012</v>
      </c>
      <c r="G226" s="34">
        <v>244.65213</v>
      </c>
      <c r="H226" s="34">
        <v>426.08672000000001</v>
      </c>
      <c r="I226" s="83">
        <v>18582838.20189115</v>
      </c>
      <c r="J226" s="34">
        <v>19186743.914398648</v>
      </c>
      <c r="K226" s="34">
        <v>9437788.8286181483</v>
      </c>
      <c r="L226" s="119">
        <v>2.0765500000000001</v>
      </c>
      <c r="M226" s="34">
        <v>10176.724230000002</v>
      </c>
      <c r="N226" s="82">
        <v>28634711.543796793</v>
      </c>
      <c r="O226" s="82">
        <v>24770646.248350002</v>
      </c>
      <c r="P226" s="34">
        <v>8241714.9890363496</v>
      </c>
      <c r="Q226" s="34">
        <v>10.738</v>
      </c>
      <c r="R226" s="98">
        <v>40681.891949999997</v>
      </c>
      <c r="S226" s="91">
        <v>33053053.867336355</v>
      </c>
      <c r="T226" s="26"/>
      <c r="U226" s="26"/>
      <c r="V226" s="29"/>
      <c r="W226" s="30"/>
      <c r="X226" s="30"/>
      <c r="Y226" s="30"/>
      <c r="Z226" s="30"/>
      <c r="AA226" s="31"/>
      <c r="AB226" s="32"/>
      <c r="AC226" s="31"/>
    </row>
    <row r="227" spans="1:29" ht="19.5" hidden="1" customHeight="1" x14ac:dyDescent="0.25">
      <c r="A227" s="109" t="s">
        <v>33</v>
      </c>
      <c r="B227" s="33">
        <v>29535500.9989</v>
      </c>
      <c r="C227" s="33">
        <v>3220637.8867600001</v>
      </c>
      <c r="D227" s="34">
        <v>26314863.11214</v>
      </c>
      <c r="E227" s="82">
        <v>12447922.320750521</v>
      </c>
      <c r="F227" s="34">
        <v>6683928.5159884002</v>
      </c>
      <c r="G227" s="34">
        <v>224.31428</v>
      </c>
      <c r="H227" s="34">
        <v>839.94307000000003</v>
      </c>
      <c r="I227" s="83">
        <v>19132915.094088919</v>
      </c>
      <c r="J227" s="34">
        <v>19273777.477650918</v>
      </c>
      <c r="K227" s="34">
        <v>9403736.9718605205</v>
      </c>
      <c r="L227" s="119">
        <v>2.0765500000000001</v>
      </c>
      <c r="M227" s="34">
        <v>9121.1238400000002</v>
      </c>
      <c r="N227" s="82">
        <v>28686637.649901439</v>
      </c>
      <c r="O227" s="82">
        <v>25401568.44196</v>
      </c>
      <c r="P227" s="34">
        <v>8092804.9848770797</v>
      </c>
      <c r="Q227" s="34">
        <v>10.738960000000001</v>
      </c>
      <c r="R227" s="98">
        <v>29270.422029999998</v>
      </c>
      <c r="S227" s="91">
        <v>33523654.587827079</v>
      </c>
      <c r="T227" s="26"/>
      <c r="U227" s="26"/>
      <c r="V227" s="29"/>
      <c r="W227" s="30"/>
      <c r="X227" s="30"/>
      <c r="Y227" s="30"/>
      <c r="Z227" s="30"/>
      <c r="AA227" s="31"/>
      <c r="AB227" s="32"/>
      <c r="AC227" s="31"/>
    </row>
    <row r="228" spans="1:29" ht="19.5" hidden="1" customHeight="1" x14ac:dyDescent="0.25">
      <c r="A228" s="109" t="s">
        <v>34</v>
      </c>
      <c r="B228" s="33">
        <v>30131992.33729</v>
      </c>
      <c r="C228" s="33">
        <v>3617890.3605699986</v>
      </c>
      <c r="D228" s="34">
        <v>26514101.976720002</v>
      </c>
      <c r="E228" s="82">
        <v>13026212.663815387</v>
      </c>
      <c r="F228" s="34">
        <v>6642501.1228213012</v>
      </c>
      <c r="G228" s="34">
        <v>207.34025</v>
      </c>
      <c r="H228" s="34">
        <v>312.36841999999996</v>
      </c>
      <c r="I228" s="83">
        <v>19669233.495306689</v>
      </c>
      <c r="J228" s="34">
        <v>20238438.239803191</v>
      </c>
      <c r="K228" s="34">
        <v>9261304.5643028878</v>
      </c>
      <c r="L228" s="119">
        <v>2.0765500000000001</v>
      </c>
      <c r="M228" s="34">
        <v>9274.4453699999995</v>
      </c>
      <c r="N228" s="82">
        <v>29509019.326026078</v>
      </c>
      <c r="O228" s="82">
        <v>26248207.575159997</v>
      </c>
      <c r="P228" s="34">
        <v>7949066.29775781</v>
      </c>
      <c r="Q228" s="34">
        <v>10.739930000000001</v>
      </c>
      <c r="R228" s="98">
        <v>7036.2965900000017</v>
      </c>
      <c r="S228" s="91">
        <v>34204320.909437805</v>
      </c>
      <c r="T228" s="26"/>
      <c r="U228" s="26"/>
      <c r="V228" s="29"/>
      <c r="W228" s="30"/>
      <c r="X228" s="30"/>
      <c r="Y228" s="30"/>
      <c r="Z228" s="30"/>
      <c r="AA228" s="31"/>
      <c r="AB228" s="32"/>
      <c r="AC228" s="31"/>
    </row>
    <row r="229" spans="1:29" ht="19.5" customHeight="1" x14ac:dyDescent="0.25">
      <c r="A229" s="112" t="s">
        <v>89</v>
      </c>
      <c r="B229" s="33">
        <v>32665086.16045</v>
      </c>
      <c r="C229" s="33">
        <v>3360364.7503200024</v>
      </c>
      <c r="D229" s="34">
        <v>29304721.410129998</v>
      </c>
      <c r="E229" s="82">
        <v>14992059.80304026</v>
      </c>
      <c r="F229" s="34">
        <v>6700957.1631341977</v>
      </c>
      <c r="G229" s="34">
        <v>140.69821999999999</v>
      </c>
      <c r="H229" s="34">
        <v>316.29656999999997</v>
      </c>
      <c r="I229" s="83">
        <v>21693473.960964456</v>
      </c>
      <c r="J229" s="34">
        <v>22247917.801435463</v>
      </c>
      <c r="K229" s="34">
        <v>9390558.2317152601</v>
      </c>
      <c r="L229" s="119">
        <v>2.0765500000000001</v>
      </c>
      <c r="M229" s="34">
        <v>9386.2234599999992</v>
      </c>
      <c r="N229" s="82">
        <v>31647864.333160724</v>
      </c>
      <c r="O229" s="82">
        <v>26997357.585469998</v>
      </c>
      <c r="P229" s="34">
        <v>7809963.8185285395</v>
      </c>
      <c r="Q229" s="34">
        <v>10.740890000000002</v>
      </c>
      <c r="R229" s="98">
        <v>6956.8304999999991</v>
      </c>
      <c r="S229" s="91">
        <v>34814288.975388534</v>
      </c>
      <c r="T229" s="26"/>
      <c r="U229" s="26"/>
      <c r="V229" s="29"/>
      <c r="W229" s="30"/>
      <c r="X229" s="30"/>
      <c r="Y229" s="30"/>
      <c r="Z229" s="30"/>
      <c r="AA229" s="31"/>
      <c r="AB229" s="32"/>
      <c r="AC229" s="31"/>
    </row>
    <row r="230" spans="1:29" ht="19.5" hidden="1" customHeight="1" x14ac:dyDescent="0.25">
      <c r="A230" s="112" t="s">
        <v>90</v>
      </c>
      <c r="B230" s="33"/>
      <c r="C230" s="33"/>
      <c r="D230" s="34"/>
      <c r="E230" s="82"/>
      <c r="F230" s="34"/>
      <c r="G230" s="34"/>
      <c r="H230" s="34"/>
      <c r="I230" s="83"/>
      <c r="J230" s="34"/>
      <c r="K230" s="34"/>
      <c r="L230" s="119"/>
      <c r="M230" s="34"/>
      <c r="N230" s="82"/>
      <c r="O230" s="82"/>
      <c r="P230" s="34"/>
      <c r="Q230" s="34"/>
      <c r="R230" s="98"/>
      <c r="S230" s="91"/>
      <c r="T230" s="26"/>
      <c r="U230" s="26"/>
      <c r="V230" s="29"/>
      <c r="W230" s="30"/>
      <c r="X230" s="30"/>
      <c r="Y230" s="30"/>
      <c r="Z230" s="30"/>
      <c r="AA230" s="31"/>
      <c r="AB230" s="32"/>
      <c r="AC230" s="31"/>
    </row>
    <row r="231" spans="1:29" ht="19.5" hidden="1" customHeight="1" x14ac:dyDescent="0.25">
      <c r="A231" s="109" t="s">
        <v>25</v>
      </c>
      <c r="B231" s="33">
        <v>31825354.411959998</v>
      </c>
      <c r="C231" s="33">
        <v>3813072.5177400038</v>
      </c>
      <c r="D231" s="34">
        <v>28012281.894219995</v>
      </c>
      <c r="E231" s="82">
        <v>13706671.529485133</v>
      </c>
      <c r="F231" s="34">
        <v>6888066.9192071008</v>
      </c>
      <c r="G231" s="34">
        <v>177.41754</v>
      </c>
      <c r="H231" s="34">
        <v>355.22235000000001</v>
      </c>
      <c r="I231" s="83">
        <v>20595271.088582233</v>
      </c>
      <c r="J231" s="34">
        <v>22197599.226077728</v>
      </c>
      <c r="K231" s="34">
        <v>9487961.3087276295</v>
      </c>
      <c r="L231" s="119">
        <v>2.0765500000000001</v>
      </c>
      <c r="M231" s="34">
        <v>9165.004640000001</v>
      </c>
      <c r="N231" s="82">
        <v>31694727.615995359</v>
      </c>
      <c r="O231" s="82">
        <v>27358043.882289998</v>
      </c>
      <c r="P231" s="34">
        <v>7694217.8497092696</v>
      </c>
      <c r="Q231" s="34">
        <v>10.741850000000001</v>
      </c>
      <c r="R231" s="98">
        <v>6929.9494200000008</v>
      </c>
      <c r="S231" s="91">
        <v>35059202.423269272</v>
      </c>
      <c r="T231" s="26"/>
      <c r="U231" s="26"/>
      <c r="V231" s="29"/>
      <c r="W231" s="30"/>
      <c r="X231" s="30"/>
      <c r="Y231" s="30"/>
      <c r="Z231" s="30"/>
      <c r="AA231" s="31"/>
      <c r="AB231" s="32"/>
      <c r="AC231" s="31"/>
    </row>
    <row r="232" spans="1:29" ht="19.5" hidden="1" customHeight="1" x14ac:dyDescent="0.25">
      <c r="A232" s="109" t="s">
        <v>26</v>
      </c>
      <c r="B232" s="33">
        <v>31105858.64638</v>
      </c>
      <c r="C232" s="33">
        <v>3799777.5733000003</v>
      </c>
      <c r="D232" s="34">
        <v>27306081.07308</v>
      </c>
      <c r="E232" s="82">
        <v>14130193.807197567</v>
      </c>
      <c r="F232" s="34">
        <v>7234567.5899935476</v>
      </c>
      <c r="G232" s="34">
        <v>136.71720999999999</v>
      </c>
      <c r="H232" s="34">
        <v>509.91150000000005</v>
      </c>
      <c r="I232" s="83">
        <v>21365408.025901113</v>
      </c>
      <c r="J232" s="34">
        <v>22178656.316548858</v>
      </c>
      <c r="K232" s="34">
        <v>9509326.2129538171</v>
      </c>
      <c r="L232" s="119">
        <v>2.0765500000000001</v>
      </c>
      <c r="M232" s="34">
        <v>9263.9654900000023</v>
      </c>
      <c r="N232" s="82">
        <v>31697248.571542673</v>
      </c>
      <c r="O232" s="82">
        <v>27953160.021820001</v>
      </c>
      <c r="P232" s="34">
        <v>7516285.3595196353</v>
      </c>
      <c r="Q232" s="34">
        <v>10.742810000000002</v>
      </c>
      <c r="R232" s="98">
        <v>6947.6336200000005</v>
      </c>
      <c r="S232" s="91">
        <v>35476403.757769644</v>
      </c>
      <c r="T232" s="26"/>
      <c r="U232" s="26"/>
      <c r="V232" s="29"/>
      <c r="W232" s="30"/>
      <c r="X232" s="30"/>
      <c r="Y232" s="30"/>
      <c r="Z232" s="30"/>
      <c r="AA232" s="31"/>
      <c r="AB232" s="32"/>
      <c r="AC232" s="31"/>
    </row>
    <row r="233" spans="1:29" ht="19.5" hidden="1" customHeight="1" x14ac:dyDescent="0.25">
      <c r="A233" s="109" t="s">
        <v>27</v>
      </c>
      <c r="B233" s="33">
        <v>30802190.48116</v>
      </c>
      <c r="C233" s="33">
        <v>3573386.3408199959</v>
      </c>
      <c r="D233" s="34">
        <v>27228804.140340004</v>
      </c>
      <c r="E233" s="82">
        <v>14147961.123830048</v>
      </c>
      <c r="F233" s="34">
        <v>7137371.4327028394</v>
      </c>
      <c r="G233" s="34">
        <v>95.130049999999983</v>
      </c>
      <c r="H233" s="34">
        <v>594.04739999999993</v>
      </c>
      <c r="I233" s="83">
        <v>21286021.733982891</v>
      </c>
      <c r="J233" s="34">
        <v>21975654.817213092</v>
      </c>
      <c r="K233" s="34">
        <v>9573622.6934670545</v>
      </c>
      <c r="L233" s="119">
        <v>2.0765500000000001</v>
      </c>
      <c r="M233" s="34">
        <v>9373.1161200000024</v>
      </c>
      <c r="N233" s="82">
        <v>31558652.703350145</v>
      </c>
      <c r="O233" s="82">
        <v>28829528.415090002</v>
      </c>
      <c r="P233" s="34">
        <v>7394117.4684997089</v>
      </c>
      <c r="Q233" s="34">
        <v>10.74377</v>
      </c>
      <c r="R233" s="98">
        <v>6755.0299599999998</v>
      </c>
      <c r="S233" s="91">
        <v>36230411.657319717</v>
      </c>
      <c r="T233" s="26"/>
      <c r="U233" s="26"/>
      <c r="V233" s="29"/>
      <c r="W233" s="30"/>
      <c r="X233" s="30"/>
      <c r="Y233" s="30"/>
      <c r="Z233" s="30"/>
      <c r="AA233" s="31"/>
      <c r="AB233" s="32"/>
      <c r="AC233" s="31"/>
    </row>
    <row r="234" spans="1:29" ht="19.5" hidden="1" customHeight="1" x14ac:dyDescent="0.25">
      <c r="A234" s="109" t="s">
        <v>28</v>
      </c>
      <c r="B234" s="33">
        <v>30829345.512419999</v>
      </c>
      <c r="C234" s="33">
        <v>3511534.807409998</v>
      </c>
      <c r="D234" s="34">
        <v>27317810.705010001</v>
      </c>
      <c r="E234" s="82">
        <v>13275026.747326296</v>
      </c>
      <c r="F234" s="34">
        <v>7236732.274192485</v>
      </c>
      <c r="G234" s="34">
        <v>98.421330000000012</v>
      </c>
      <c r="H234" s="34">
        <v>590.1808299999999</v>
      </c>
      <c r="I234" s="83">
        <v>20512447.623678785</v>
      </c>
      <c r="J234" s="34">
        <v>22178695.961685207</v>
      </c>
      <c r="K234" s="34">
        <v>9627554.3647936694</v>
      </c>
      <c r="L234" s="119">
        <v>2.0765500000000001</v>
      </c>
      <c r="M234" s="34">
        <v>9756.8418799999999</v>
      </c>
      <c r="N234" s="82">
        <v>31816009.244908877</v>
      </c>
      <c r="O234" s="82">
        <v>29375733.245750003</v>
      </c>
      <c r="P234" s="34">
        <v>7179731.9978197441</v>
      </c>
      <c r="Q234" s="34">
        <v>10.744729999999999</v>
      </c>
      <c r="R234" s="98">
        <v>6814.7839799999992</v>
      </c>
      <c r="S234" s="91">
        <v>36562290.772279747</v>
      </c>
      <c r="T234" s="26"/>
      <c r="U234" s="26"/>
      <c r="V234" s="29"/>
      <c r="W234" s="30"/>
      <c r="X234" s="30"/>
      <c r="Y234" s="30"/>
      <c r="Z234" s="30"/>
      <c r="AA234" s="31"/>
      <c r="AB234" s="32"/>
      <c r="AC234" s="31"/>
    </row>
    <row r="235" spans="1:29" ht="19.5" hidden="1" customHeight="1" x14ac:dyDescent="0.25">
      <c r="A235" s="109" t="s">
        <v>66</v>
      </c>
      <c r="B235" s="33">
        <v>31213303.970259998</v>
      </c>
      <c r="C235" s="33">
        <v>3654016.3905500025</v>
      </c>
      <c r="D235" s="34">
        <v>27559287.579709996</v>
      </c>
      <c r="E235" s="82">
        <v>13490684.50587254</v>
      </c>
      <c r="F235" s="34">
        <v>7361518.2663521292</v>
      </c>
      <c r="G235" s="34">
        <v>101.89207999999999</v>
      </c>
      <c r="H235" s="34">
        <v>305.63022000000001</v>
      </c>
      <c r="I235" s="83">
        <v>20852610.29452467</v>
      </c>
      <c r="J235" s="34">
        <v>21671932.355627321</v>
      </c>
      <c r="K235" s="34">
        <v>9673342.5925402902</v>
      </c>
      <c r="L235" s="119">
        <v>4.0710000000000003E-2</v>
      </c>
      <c r="M235" s="34">
        <v>11466.522169999998</v>
      </c>
      <c r="N235" s="82">
        <v>31356741.511047609</v>
      </c>
      <c r="O235" s="82">
        <v>30649402.924879998</v>
      </c>
      <c r="P235" s="34">
        <v>6928141.1182297822</v>
      </c>
      <c r="Q235" s="34">
        <v>24.465689999999999</v>
      </c>
      <c r="R235" s="98">
        <v>6564.3335300000017</v>
      </c>
      <c r="S235" s="91">
        <v>37584132.842329785</v>
      </c>
      <c r="T235" s="26"/>
      <c r="U235" s="26"/>
      <c r="V235" s="29"/>
      <c r="W235" s="30"/>
      <c r="X235" s="30"/>
      <c r="Y235" s="30"/>
      <c r="Z235" s="30"/>
      <c r="AA235" s="31"/>
      <c r="AB235" s="32"/>
      <c r="AC235" s="31"/>
    </row>
    <row r="236" spans="1:29" ht="19.5" hidden="1" customHeight="1" x14ac:dyDescent="0.25">
      <c r="A236" s="109" t="s">
        <v>29</v>
      </c>
      <c r="B236" s="33">
        <v>31641167.20555</v>
      </c>
      <c r="C236" s="33">
        <v>3634509.8087200001</v>
      </c>
      <c r="D236" s="34">
        <v>28006657.39683</v>
      </c>
      <c r="E236" s="82">
        <v>14844492.367378781</v>
      </c>
      <c r="F236" s="34">
        <v>7209361.539861775</v>
      </c>
      <c r="G236" s="34">
        <v>229.60497999999998</v>
      </c>
      <c r="H236" s="34">
        <v>458.71441999999996</v>
      </c>
      <c r="I236" s="83">
        <v>22054542.226640552</v>
      </c>
      <c r="J236" s="34">
        <v>22364466.173339434</v>
      </c>
      <c r="K236" s="34">
        <v>9729350.7400669102</v>
      </c>
      <c r="L236" s="119">
        <v>4.07E-2</v>
      </c>
      <c r="M236" s="34">
        <v>10802.803730000003</v>
      </c>
      <c r="N236" s="82">
        <v>32104619.757836342</v>
      </c>
      <c r="O236" s="82">
        <v>31140360.487279996</v>
      </c>
      <c r="P236" s="34">
        <v>6651977.2441098168</v>
      </c>
      <c r="Q236" s="34">
        <v>9.8918300000000006</v>
      </c>
      <c r="R236" s="98">
        <v>6484.2107399999995</v>
      </c>
      <c r="S236" s="91">
        <v>37798831.83395981</v>
      </c>
      <c r="T236" s="26"/>
      <c r="U236" s="26"/>
      <c r="V236" s="29"/>
      <c r="W236" s="30"/>
      <c r="X236" s="30"/>
      <c r="Y236" s="30"/>
      <c r="Z236" s="30"/>
      <c r="AA236" s="31"/>
      <c r="AB236" s="32"/>
      <c r="AC236" s="31"/>
    </row>
    <row r="237" spans="1:29" ht="19.5" hidden="1" customHeight="1" x14ac:dyDescent="0.25">
      <c r="A237" s="109" t="s">
        <v>30</v>
      </c>
      <c r="B237" s="33">
        <v>31888061.63304</v>
      </c>
      <c r="C237" s="33">
        <v>3767935.2182999998</v>
      </c>
      <c r="D237" s="34">
        <v>28120126.41474</v>
      </c>
      <c r="E237" s="82">
        <v>13994810.474405024</v>
      </c>
      <c r="F237" s="34">
        <v>7245949.2177014193</v>
      </c>
      <c r="G237" s="34">
        <v>229.12437</v>
      </c>
      <c r="H237" s="34">
        <v>311.56817000000001</v>
      </c>
      <c r="I237" s="83">
        <v>21241300.384646446</v>
      </c>
      <c r="J237" s="34">
        <v>23319946.110031545</v>
      </c>
      <c r="K237" s="34">
        <v>9761439.8639635276</v>
      </c>
      <c r="L237" s="119">
        <v>4.07E-2</v>
      </c>
      <c r="M237" s="34">
        <v>10214.6258</v>
      </c>
      <c r="N237" s="82">
        <v>33091600.640495073</v>
      </c>
      <c r="O237" s="82">
        <v>31549971.979439996</v>
      </c>
      <c r="P237" s="34">
        <v>6328868.5291998545</v>
      </c>
      <c r="Q237" s="34">
        <v>9.8926599999999993</v>
      </c>
      <c r="R237" s="98">
        <v>6814.1763799999999</v>
      </c>
      <c r="S237" s="91">
        <v>37885664.57767985</v>
      </c>
      <c r="T237" s="26"/>
      <c r="U237" s="26"/>
      <c r="V237" s="29"/>
      <c r="W237" s="30"/>
      <c r="X237" s="30"/>
      <c r="Y237" s="30"/>
      <c r="Z237" s="30"/>
      <c r="AA237" s="31"/>
      <c r="AB237" s="32"/>
      <c r="AC237" s="31"/>
    </row>
    <row r="238" spans="1:29" ht="19.5" hidden="1" customHeight="1" x14ac:dyDescent="0.25">
      <c r="A238" s="109" t="s">
        <v>31</v>
      </c>
      <c r="B238" s="33">
        <v>31958471.105610002</v>
      </c>
      <c r="C238" s="33">
        <v>3764641.3069200031</v>
      </c>
      <c r="D238" s="34">
        <v>28193829.798689999</v>
      </c>
      <c r="E238" s="82">
        <v>14066550.42619127</v>
      </c>
      <c r="F238" s="34">
        <v>6945457.1383510632</v>
      </c>
      <c r="G238" s="34">
        <v>248.96156999999999</v>
      </c>
      <c r="H238" s="34">
        <v>310.77148</v>
      </c>
      <c r="I238" s="83">
        <v>21012567.297592334</v>
      </c>
      <c r="J238" s="34">
        <v>24029595.851053659</v>
      </c>
      <c r="K238" s="34">
        <v>9737102.4399001449</v>
      </c>
      <c r="L238" s="119">
        <v>4.07E-2</v>
      </c>
      <c r="M238" s="34">
        <v>10187.260929999999</v>
      </c>
      <c r="N238" s="82">
        <v>33776885.592583805</v>
      </c>
      <c r="O238" s="82">
        <v>32323562.883590002</v>
      </c>
      <c r="P238" s="34">
        <v>6083551.7231198903</v>
      </c>
      <c r="Q238" s="34">
        <v>16.773790000000002</v>
      </c>
      <c r="R238" s="98">
        <v>6520.5656100000015</v>
      </c>
      <c r="S238" s="91">
        <v>38413651.946109891</v>
      </c>
      <c r="T238" s="26"/>
      <c r="U238" s="26"/>
      <c r="V238" s="29"/>
      <c r="W238" s="30"/>
      <c r="X238" s="30"/>
      <c r="Y238" s="30"/>
      <c r="Z238" s="30"/>
      <c r="AA238" s="31"/>
      <c r="AB238" s="32"/>
      <c r="AC238" s="31"/>
    </row>
    <row r="239" spans="1:29" ht="19.5" hidden="1" customHeight="1" x14ac:dyDescent="0.25">
      <c r="A239" s="109" t="s">
        <v>32</v>
      </c>
      <c r="B239" s="33">
        <v>32333088.900520001</v>
      </c>
      <c r="C239" s="33">
        <v>3931427.0627000034</v>
      </c>
      <c r="D239" s="34">
        <v>28401661.837819997</v>
      </c>
      <c r="E239" s="82">
        <v>14458446.99691751</v>
      </c>
      <c r="F239" s="34">
        <v>7429898.9440707089</v>
      </c>
      <c r="G239" s="34">
        <v>316.28082000000006</v>
      </c>
      <c r="H239" s="34">
        <v>316.64896999999996</v>
      </c>
      <c r="I239" s="83">
        <v>21888978.870778222</v>
      </c>
      <c r="J239" s="34">
        <v>23876901.462645773</v>
      </c>
      <c r="K239" s="34">
        <v>9760811.2014667615</v>
      </c>
      <c r="L239" s="123">
        <v>0</v>
      </c>
      <c r="M239" s="34">
        <v>9581.7071199999991</v>
      </c>
      <c r="N239" s="82">
        <v>33647294.371232539</v>
      </c>
      <c r="O239" s="82">
        <v>33206524.835169997</v>
      </c>
      <c r="P239" s="34">
        <v>5864622.4741499275</v>
      </c>
      <c r="Q239" s="34">
        <v>9.4341399999999993</v>
      </c>
      <c r="R239" s="98">
        <v>6477.2091999999993</v>
      </c>
      <c r="S239" s="91">
        <v>39077633.952659927</v>
      </c>
      <c r="T239" s="26"/>
      <c r="U239" s="26"/>
      <c r="V239" s="29"/>
      <c r="W239" s="30"/>
      <c r="X239" s="30"/>
      <c r="Y239" s="30"/>
      <c r="Z239" s="30"/>
      <c r="AA239" s="31"/>
      <c r="AB239" s="32"/>
      <c r="AC239" s="31"/>
    </row>
    <row r="240" spans="1:29" ht="19.5" hidden="1" customHeight="1" x14ac:dyDescent="0.25">
      <c r="A240" s="109" t="s">
        <v>33</v>
      </c>
      <c r="B240" s="33">
        <v>32726848.775180001</v>
      </c>
      <c r="C240" s="33">
        <v>3882922.5541999973</v>
      </c>
      <c r="D240" s="34">
        <v>28843926.220980003</v>
      </c>
      <c r="E240" s="82">
        <v>15218528.391923755</v>
      </c>
      <c r="F240" s="34">
        <v>7664134.7705003535</v>
      </c>
      <c r="G240" s="34">
        <v>304.93252999999999</v>
      </c>
      <c r="H240" s="34">
        <v>320.96539999999993</v>
      </c>
      <c r="I240" s="83">
        <v>22883289.06035411</v>
      </c>
      <c r="J240" s="34">
        <v>24601455.959767889</v>
      </c>
      <c r="K240" s="34">
        <v>9814091.5499833822</v>
      </c>
      <c r="L240" s="123">
        <v>0</v>
      </c>
      <c r="M240" s="34">
        <v>9220.5983799999995</v>
      </c>
      <c r="N240" s="82">
        <v>34424768.108131275</v>
      </c>
      <c r="O240" s="82">
        <v>33524998.339290004</v>
      </c>
      <c r="P240" s="34">
        <v>5779146.1588799637</v>
      </c>
      <c r="Q240" s="34">
        <v>9.434899999999999</v>
      </c>
      <c r="R240" s="98">
        <v>6599.3055300000005</v>
      </c>
      <c r="S240" s="91">
        <v>39310753.238599963</v>
      </c>
      <c r="T240" s="26"/>
      <c r="U240" s="26"/>
      <c r="V240" s="29"/>
      <c r="W240" s="30"/>
      <c r="X240" s="30"/>
      <c r="Y240" s="30"/>
      <c r="Z240" s="30"/>
      <c r="AA240" s="31"/>
      <c r="AB240" s="32"/>
      <c r="AC240" s="31"/>
    </row>
    <row r="241" spans="1:29" ht="19.5" hidden="1" customHeight="1" x14ac:dyDescent="0.25">
      <c r="A241" s="109" t="s">
        <v>34</v>
      </c>
      <c r="B241" s="33">
        <v>33376522.949069999</v>
      </c>
      <c r="C241" s="33">
        <v>4169999.8250600025</v>
      </c>
      <c r="D241" s="34">
        <v>29206523.124009997</v>
      </c>
      <c r="E241" s="82">
        <v>15771156.720720001</v>
      </c>
      <c r="F241" s="34">
        <v>7729887.1530900002</v>
      </c>
      <c r="G241" s="34">
        <v>106.38019</v>
      </c>
      <c r="H241" s="34">
        <v>380.55798999999996</v>
      </c>
      <c r="I241" s="83">
        <v>23501530.81199</v>
      </c>
      <c r="J241" s="34">
        <v>24262984.72814</v>
      </c>
      <c r="K241" s="34">
        <v>9784884.0265300013</v>
      </c>
      <c r="L241" s="123">
        <v>0</v>
      </c>
      <c r="M241" s="34">
        <v>8378.4398999999994</v>
      </c>
      <c r="N241" s="82">
        <v>34056247.194570005</v>
      </c>
      <c r="O241" s="82">
        <v>33729948.926199995</v>
      </c>
      <c r="P241" s="34">
        <v>5626628.4700799994</v>
      </c>
      <c r="Q241" s="34">
        <v>9.435649999999999</v>
      </c>
      <c r="R241" s="98">
        <v>6366.7849400000005</v>
      </c>
      <c r="S241" s="91">
        <v>39362953.616869986</v>
      </c>
      <c r="T241" s="26"/>
      <c r="U241" s="26"/>
      <c r="V241" s="29"/>
      <c r="W241" s="30"/>
      <c r="X241" s="30"/>
      <c r="Y241" s="30"/>
      <c r="Z241" s="30"/>
      <c r="AA241" s="31"/>
      <c r="AB241" s="32"/>
      <c r="AC241" s="31"/>
    </row>
    <row r="242" spans="1:29" ht="19.5" customHeight="1" x14ac:dyDescent="0.25">
      <c r="A242" s="112" t="s">
        <v>90</v>
      </c>
      <c r="B242" s="33">
        <v>37001012.189350002</v>
      </c>
      <c r="C242" s="33">
        <v>4284613.4487700015</v>
      </c>
      <c r="D242" s="34">
        <v>32716398.74058</v>
      </c>
      <c r="E242" s="82">
        <v>17809671.84967</v>
      </c>
      <c r="F242" s="34">
        <v>7454032.9221800007</v>
      </c>
      <c r="G242" s="34">
        <v>186.60693000000001</v>
      </c>
      <c r="H242" s="34">
        <v>896.45456000000001</v>
      </c>
      <c r="I242" s="83">
        <v>25264787.83334</v>
      </c>
      <c r="J242" s="34">
        <v>27831642.049450003</v>
      </c>
      <c r="K242" s="34">
        <v>10014749.583779998</v>
      </c>
      <c r="L242" s="123">
        <v>0</v>
      </c>
      <c r="M242" s="34">
        <v>8350.3845999999994</v>
      </c>
      <c r="N242" s="82">
        <v>37854742.017829999</v>
      </c>
      <c r="O242" s="82">
        <v>34403244.399659999</v>
      </c>
      <c r="P242" s="34">
        <v>5551870.82797</v>
      </c>
      <c r="Q242" s="34">
        <v>9.4364100000000004</v>
      </c>
      <c r="R242" s="98">
        <v>6240.3869399999985</v>
      </c>
      <c r="S242" s="91">
        <v>39961365.050980002</v>
      </c>
      <c r="T242" s="26"/>
      <c r="U242" s="26"/>
      <c r="V242" s="29"/>
      <c r="W242" s="30"/>
      <c r="X242" s="30"/>
      <c r="Y242" s="30"/>
      <c r="Z242" s="30"/>
      <c r="AA242" s="31"/>
      <c r="AB242" s="32"/>
      <c r="AC242" s="31"/>
    </row>
    <row r="243" spans="1:29" ht="19.5" customHeight="1" x14ac:dyDescent="0.25">
      <c r="A243" s="109"/>
      <c r="B243" s="33"/>
      <c r="C243" s="33"/>
      <c r="D243" s="34"/>
      <c r="E243" s="82"/>
      <c r="F243" s="34"/>
      <c r="G243" s="34"/>
      <c r="H243" s="34"/>
      <c r="I243" s="83"/>
      <c r="J243" s="34"/>
      <c r="K243" s="34"/>
      <c r="L243" s="123"/>
      <c r="M243" s="34"/>
      <c r="N243" s="82"/>
      <c r="O243" s="82"/>
      <c r="P243" s="34"/>
      <c r="Q243" s="34"/>
      <c r="R243" s="98"/>
      <c r="S243" s="91"/>
      <c r="T243" s="26"/>
      <c r="U243" s="26"/>
      <c r="V243" s="29"/>
      <c r="W243" s="30"/>
      <c r="X243" s="30"/>
      <c r="Y243" s="30"/>
      <c r="Z243" s="30"/>
      <c r="AA243" s="31"/>
      <c r="AB243" s="32"/>
      <c r="AC243" s="31"/>
    </row>
    <row r="244" spans="1:29" ht="19.5" customHeight="1" x14ac:dyDescent="0.25">
      <c r="A244" s="112" t="s">
        <v>97</v>
      </c>
      <c r="B244" s="33"/>
      <c r="C244" s="33"/>
      <c r="D244" s="34"/>
      <c r="E244" s="82"/>
      <c r="F244" s="34"/>
      <c r="G244" s="34"/>
      <c r="H244" s="34"/>
      <c r="I244" s="83"/>
      <c r="J244" s="34"/>
      <c r="K244" s="34"/>
      <c r="L244" s="123"/>
      <c r="M244" s="34"/>
      <c r="N244" s="82"/>
      <c r="O244" s="82"/>
      <c r="P244" s="34"/>
      <c r="Q244" s="34"/>
      <c r="R244" s="98"/>
      <c r="S244" s="91"/>
      <c r="T244" s="26"/>
      <c r="U244" s="26"/>
      <c r="V244" s="29"/>
      <c r="W244" s="30"/>
      <c r="X244" s="30"/>
      <c r="Y244" s="30"/>
      <c r="Z244" s="30"/>
      <c r="AA244" s="31"/>
      <c r="AB244" s="32"/>
      <c r="AC244" s="31"/>
    </row>
    <row r="245" spans="1:29" ht="19.5" hidden="1" customHeight="1" x14ac:dyDescent="0.25">
      <c r="A245" s="109" t="s">
        <v>25</v>
      </c>
      <c r="B245" s="33">
        <v>35908594.242320001</v>
      </c>
      <c r="C245" s="33">
        <v>4719950.0477200001</v>
      </c>
      <c r="D245" s="34">
        <v>31188644.194600001</v>
      </c>
      <c r="E245" s="82">
        <v>17177847.67241</v>
      </c>
      <c r="F245" s="34">
        <v>7378039.3177399989</v>
      </c>
      <c r="G245" s="34">
        <v>186.92646999999997</v>
      </c>
      <c r="H245" s="34">
        <v>318.26288999999997</v>
      </c>
      <c r="I245" s="83">
        <v>24556392.179509997</v>
      </c>
      <c r="J245" s="34">
        <v>27393387.609299999</v>
      </c>
      <c r="K245" s="34">
        <v>10012914.22948</v>
      </c>
      <c r="L245" s="123">
        <v>0</v>
      </c>
      <c r="M245" s="34">
        <v>7861.1165900000005</v>
      </c>
      <c r="N245" s="82">
        <v>37414162.955370001</v>
      </c>
      <c r="O245" s="82">
        <v>34523773.346490003</v>
      </c>
      <c r="P245" s="34">
        <v>5482875.0929899998</v>
      </c>
      <c r="Q245" s="34">
        <v>9.4371799999999997</v>
      </c>
      <c r="R245" s="98">
        <v>5862.8840799999989</v>
      </c>
      <c r="S245" s="91">
        <v>40012520.760740004</v>
      </c>
      <c r="T245" s="26"/>
      <c r="U245" s="26"/>
      <c r="V245" s="29"/>
      <c r="W245" s="30"/>
      <c r="X245" s="30"/>
      <c r="Y245" s="30"/>
      <c r="Z245" s="30"/>
      <c r="AA245" s="31"/>
      <c r="AB245" s="32"/>
      <c r="AC245" s="31"/>
    </row>
    <row r="246" spans="1:29" ht="19.5" hidden="1" customHeight="1" x14ac:dyDescent="0.25">
      <c r="A246" s="109" t="s">
        <v>26</v>
      </c>
      <c r="B246" s="33">
        <v>35170474.726609997</v>
      </c>
      <c r="C246" s="33">
        <v>4335258.4288699962</v>
      </c>
      <c r="D246" s="34">
        <v>30835216.297740001</v>
      </c>
      <c r="E246" s="82">
        <v>17327047.179050002</v>
      </c>
      <c r="F246" s="34">
        <v>7178586.0720199989</v>
      </c>
      <c r="G246" s="34">
        <v>189.83463999999998</v>
      </c>
      <c r="H246" s="34">
        <v>397.06868999999995</v>
      </c>
      <c r="I246" s="83">
        <v>24506220.154399998</v>
      </c>
      <c r="J246" s="34">
        <v>26781799.501790002</v>
      </c>
      <c r="K246" s="34">
        <v>10084901.56848</v>
      </c>
      <c r="L246" s="123">
        <v>0</v>
      </c>
      <c r="M246" s="34">
        <v>7861.3583699999999</v>
      </c>
      <c r="N246" s="82">
        <v>36874562.428640001</v>
      </c>
      <c r="O246" s="82">
        <v>34781501.582199998</v>
      </c>
      <c r="P246" s="34">
        <v>5412675.3168700002</v>
      </c>
      <c r="Q246" s="34">
        <v>9.4379400000000011</v>
      </c>
      <c r="R246" s="98">
        <v>5854.0068600000004</v>
      </c>
      <c r="S246" s="91">
        <v>40200040.343869999</v>
      </c>
      <c r="T246" s="26"/>
      <c r="U246" s="26"/>
      <c r="V246" s="29"/>
      <c r="W246" s="30"/>
      <c r="X246" s="30"/>
      <c r="Y246" s="30"/>
      <c r="Z246" s="30"/>
      <c r="AA246" s="31"/>
      <c r="AB246" s="32"/>
      <c r="AC246" s="31"/>
    </row>
    <row r="247" spans="1:29" ht="19.5" customHeight="1" x14ac:dyDescent="0.25">
      <c r="A247" s="109" t="s">
        <v>27</v>
      </c>
      <c r="B247" s="33">
        <v>34508930.251169994</v>
      </c>
      <c r="C247" s="33">
        <v>4279548.7230899967</v>
      </c>
      <c r="D247" s="34">
        <v>30229381.528079998</v>
      </c>
      <c r="E247" s="82">
        <v>17754766.288389996</v>
      </c>
      <c r="F247" s="34">
        <v>7436778.9342600005</v>
      </c>
      <c r="G247" s="34">
        <v>330.91789000000006</v>
      </c>
      <c r="H247" s="34">
        <v>368.42387999999994</v>
      </c>
      <c r="I247" s="83">
        <v>25192244.564419996</v>
      </c>
      <c r="J247" s="34">
        <v>27158246.277049996</v>
      </c>
      <c r="K247" s="34">
        <v>10169297.121619999</v>
      </c>
      <c r="L247" s="123">
        <v>0</v>
      </c>
      <c r="M247" s="34">
        <v>7956.7862699999996</v>
      </c>
      <c r="N247" s="82">
        <v>37335500.184939995</v>
      </c>
      <c r="O247" s="82">
        <v>34918765.793329999</v>
      </c>
      <c r="P247" s="34">
        <v>5354103.3348899996</v>
      </c>
      <c r="Q247" s="34">
        <v>9.4387000000000008</v>
      </c>
      <c r="R247" s="98">
        <v>5810.3773999999985</v>
      </c>
      <c r="S247" s="91">
        <v>40278688.944320001</v>
      </c>
      <c r="T247" s="26"/>
      <c r="U247" s="26"/>
      <c r="V247" s="29"/>
      <c r="W247" s="30"/>
      <c r="X247" s="30"/>
      <c r="Y247" s="30"/>
      <c r="Z247" s="30"/>
      <c r="AA247" s="31"/>
      <c r="AB247" s="32"/>
      <c r="AC247" s="31"/>
    </row>
    <row r="248" spans="1:29" ht="19.5" customHeight="1" x14ac:dyDescent="0.25">
      <c r="A248" s="109" t="s">
        <v>28</v>
      </c>
      <c r="B248" s="33">
        <v>34555717.83557</v>
      </c>
      <c r="C248" s="33">
        <v>4241140.5026899986</v>
      </c>
      <c r="D248" s="34">
        <v>30314577.332880002</v>
      </c>
      <c r="E248" s="82">
        <v>17079815.474209998</v>
      </c>
      <c r="F248" s="34">
        <v>7532477.7797500016</v>
      </c>
      <c r="G248" s="34">
        <v>174.49986999999999</v>
      </c>
      <c r="H248" s="34">
        <v>368.07551000000001</v>
      </c>
      <c r="I248" s="83">
        <v>24612835.829339996</v>
      </c>
      <c r="J248" s="34">
        <v>28461270.760600001</v>
      </c>
      <c r="K248" s="34">
        <v>10255849.167199999</v>
      </c>
      <c r="L248" s="123">
        <v>0</v>
      </c>
      <c r="M248" s="34">
        <v>8562.2111300000015</v>
      </c>
      <c r="N248" s="82">
        <v>38725682.13893</v>
      </c>
      <c r="O248" s="82">
        <v>35061650.983309999</v>
      </c>
      <c r="P248" s="34">
        <v>5287120.02465</v>
      </c>
      <c r="Q248" s="34">
        <v>9.4394500000000008</v>
      </c>
      <c r="R248" s="98">
        <v>5957.4616300000007</v>
      </c>
      <c r="S248" s="91">
        <v>40354737.909040004</v>
      </c>
      <c r="T248" s="26"/>
      <c r="U248" s="26"/>
      <c r="V248" s="29"/>
      <c r="W248" s="30"/>
      <c r="X248" s="30"/>
      <c r="Y248" s="30"/>
      <c r="Z248" s="30"/>
      <c r="AA248" s="31"/>
      <c r="AB248" s="32"/>
      <c r="AC248" s="31"/>
    </row>
    <row r="249" spans="1:29" ht="19.5" customHeight="1" x14ac:dyDescent="0.25">
      <c r="A249" s="109" t="s">
        <v>66</v>
      </c>
      <c r="B249" s="33">
        <v>34634109.01833</v>
      </c>
      <c r="C249" s="33">
        <v>4083246.7531799972</v>
      </c>
      <c r="D249" s="34">
        <v>30550862.265150003</v>
      </c>
      <c r="E249" s="82">
        <v>17215575.055149999</v>
      </c>
      <c r="F249" s="34">
        <v>7870794.7027500002</v>
      </c>
      <c r="G249" s="34">
        <v>88.498739999999998</v>
      </c>
      <c r="H249" s="34">
        <v>354.11752000000001</v>
      </c>
      <c r="I249" s="83">
        <v>25086812.374159999</v>
      </c>
      <c r="J249" s="34">
        <v>27898776.854069997</v>
      </c>
      <c r="K249" s="34">
        <v>10309476.90306</v>
      </c>
      <c r="L249" s="123">
        <v>0</v>
      </c>
      <c r="M249" s="34">
        <v>10431.442660000001</v>
      </c>
      <c r="N249" s="82">
        <v>38218685.199789993</v>
      </c>
      <c r="O249" s="82">
        <v>35456681.604139999</v>
      </c>
      <c r="P249" s="34">
        <v>5095764.0911400001</v>
      </c>
      <c r="Q249" s="34">
        <v>9.4402299999999997</v>
      </c>
      <c r="R249" s="98">
        <v>5277.0513399999991</v>
      </c>
      <c r="S249" s="91">
        <v>40557732.186849996</v>
      </c>
      <c r="T249" s="26"/>
      <c r="U249" s="26"/>
      <c r="V249" s="29"/>
      <c r="W249" s="30"/>
      <c r="X249" s="30"/>
      <c r="Y249" s="30"/>
      <c r="Z249" s="30"/>
      <c r="AA249" s="31"/>
      <c r="AB249" s="32"/>
      <c r="AC249" s="31"/>
    </row>
    <row r="250" spans="1:29" ht="19.5" customHeight="1" x14ac:dyDescent="0.25">
      <c r="A250" s="109" t="s">
        <v>29</v>
      </c>
      <c r="B250" s="33">
        <v>35280659.298040003</v>
      </c>
      <c r="C250" s="33">
        <v>4263661.4687400013</v>
      </c>
      <c r="D250" s="34">
        <v>31016997.829300001</v>
      </c>
      <c r="E250" s="82">
        <v>17795675.39745</v>
      </c>
      <c r="F250" s="34">
        <v>7800663.5740299989</v>
      </c>
      <c r="G250" s="34">
        <v>75.845389999999995</v>
      </c>
      <c r="H250" s="34">
        <v>505.07008999999999</v>
      </c>
      <c r="I250" s="83">
        <v>25596919.886959996</v>
      </c>
      <c r="J250" s="34">
        <v>28124874.318390001</v>
      </c>
      <c r="K250" s="34">
        <v>10345127.77211</v>
      </c>
      <c r="L250" s="123">
        <v>0</v>
      </c>
      <c r="M250" s="34">
        <v>10149.78636</v>
      </c>
      <c r="N250" s="82">
        <v>38480151.87686</v>
      </c>
      <c r="O250" s="82">
        <v>36467468.299199998</v>
      </c>
      <c r="P250" s="34">
        <v>4939269.6934799999</v>
      </c>
      <c r="Q250" s="34">
        <v>9.4409899999999993</v>
      </c>
      <c r="R250" s="98">
        <v>5742.1574600000004</v>
      </c>
      <c r="S250" s="91">
        <v>41412489.591129996</v>
      </c>
      <c r="T250" s="26"/>
      <c r="U250" s="26"/>
      <c r="V250" s="29"/>
      <c r="W250" s="30"/>
      <c r="X250" s="30"/>
      <c r="Y250" s="30"/>
      <c r="Z250" s="30"/>
      <c r="AA250" s="31"/>
      <c r="AB250" s="32"/>
      <c r="AC250" s="31"/>
    </row>
    <row r="251" spans="1:29" ht="19.5" customHeight="1" x14ac:dyDescent="0.25">
      <c r="A251" s="109" t="s">
        <v>30</v>
      </c>
      <c r="B251" s="33">
        <v>35344692.92887</v>
      </c>
      <c r="C251" s="33">
        <v>4336510.7947200015</v>
      </c>
      <c r="D251" s="34">
        <v>31008182.134149998</v>
      </c>
      <c r="E251" s="82">
        <v>16912385.487550002</v>
      </c>
      <c r="F251" s="34">
        <v>7480699.8339999989</v>
      </c>
      <c r="G251" s="34">
        <v>70.580889999999997</v>
      </c>
      <c r="H251" s="34">
        <v>260.67984000000001</v>
      </c>
      <c r="I251" s="83">
        <v>24393416.582279999</v>
      </c>
      <c r="J251" s="34">
        <v>27909348.37297</v>
      </c>
      <c r="K251" s="34">
        <v>10392946.826880001</v>
      </c>
      <c r="L251" s="123">
        <v>0</v>
      </c>
      <c r="M251" s="34">
        <v>9923.1328900000008</v>
      </c>
      <c r="N251" s="82">
        <v>38312218.332740001</v>
      </c>
      <c r="O251" s="82">
        <v>37355775.844229996</v>
      </c>
      <c r="P251" s="34">
        <v>4837708.6583799999</v>
      </c>
      <c r="Q251" s="34">
        <v>9.4417500000000008</v>
      </c>
      <c r="R251" s="98">
        <v>5126.8807700000007</v>
      </c>
      <c r="S251" s="91">
        <v>42198620.825129993</v>
      </c>
      <c r="T251" s="26"/>
      <c r="U251" s="26"/>
      <c r="V251" s="29"/>
      <c r="W251" s="30"/>
      <c r="X251" s="30"/>
      <c r="Y251" s="30"/>
      <c r="Z251" s="30"/>
      <c r="AA251" s="31"/>
      <c r="AB251" s="32"/>
      <c r="AC251" s="31"/>
    </row>
    <row r="252" spans="1:29" ht="19.5" customHeight="1" x14ac:dyDescent="0.25">
      <c r="A252" s="109" t="s">
        <v>31</v>
      </c>
      <c r="B252" s="33">
        <v>35635031.122339994</v>
      </c>
      <c r="C252" s="33">
        <v>4341831.3886899985</v>
      </c>
      <c r="D252" s="34">
        <v>31293199.733649995</v>
      </c>
      <c r="E252" s="82">
        <v>16794033.261529997</v>
      </c>
      <c r="F252" s="34">
        <v>7249333.8811500007</v>
      </c>
      <c r="G252" s="34">
        <v>68.538449999999997</v>
      </c>
      <c r="H252" s="34">
        <v>264.84373999999997</v>
      </c>
      <c r="I252" s="83">
        <v>24043700.524869997</v>
      </c>
      <c r="J252" s="34">
        <v>28228429.832400005</v>
      </c>
      <c r="K252" s="34">
        <v>10340239.138680002</v>
      </c>
      <c r="L252" s="123">
        <v>0</v>
      </c>
      <c r="M252" s="34">
        <v>9683.8057800000006</v>
      </c>
      <c r="N252" s="82">
        <v>38578352.776860006</v>
      </c>
      <c r="O252" s="82">
        <v>38404092.332690001</v>
      </c>
      <c r="P252" s="34">
        <v>4820368.9149000002</v>
      </c>
      <c r="Q252" s="34">
        <v>9.4425000000000008</v>
      </c>
      <c r="R252" s="98">
        <v>5487.40571</v>
      </c>
      <c r="S252" s="91">
        <v>43229958.095799997</v>
      </c>
      <c r="T252" s="26"/>
      <c r="U252" s="26"/>
      <c r="V252" s="29"/>
      <c r="W252" s="30"/>
      <c r="X252" s="30"/>
      <c r="Y252" s="30"/>
      <c r="Z252" s="30"/>
      <c r="AA252" s="31"/>
      <c r="AB252" s="32"/>
      <c r="AC252" s="31"/>
    </row>
    <row r="253" spans="1:29" ht="19.5" customHeight="1" x14ac:dyDescent="0.25">
      <c r="A253" s="109" t="s">
        <v>32</v>
      </c>
      <c r="B253" s="33">
        <v>36020299.270550005</v>
      </c>
      <c r="C253" s="33">
        <v>4632296.0065199994</v>
      </c>
      <c r="D253" s="34">
        <v>31388003.264030006</v>
      </c>
      <c r="E253" s="82">
        <v>18465427.746160001</v>
      </c>
      <c r="F253" s="34">
        <v>7121467.1347299991</v>
      </c>
      <c r="G253" s="34">
        <v>68.503430000000009</v>
      </c>
      <c r="H253" s="34">
        <v>412.55025000000001</v>
      </c>
      <c r="I253" s="83">
        <v>25587375.934570003</v>
      </c>
      <c r="J253" s="34">
        <v>29221801.87229</v>
      </c>
      <c r="K253" s="34">
        <v>10340688.78076</v>
      </c>
      <c r="L253" s="123">
        <v>0</v>
      </c>
      <c r="M253" s="34">
        <v>9637.1726099999978</v>
      </c>
      <c r="N253" s="82">
        <v>39572127.825659998</v>
      </c>
      <c r="O253" s="82">
        <v>39119064.747360006</v>
      </c>
      <c r="P253" s="34">
        <v>4774949.6838999996</v>
      </c>
      <c r="Q253" s="34">
        <v>9.4432700000000001</v>
      </c>
      <c r="R253" s="98">
        <v>5516.4604699999991</v>
      </c>
      <c r="S253" s="91">
        <v>43899540.335000001</v>
      </c>
      <c r="T253" s="26"/>
      <c r="U253" s="26"/>
      <c r="V253" s="29"/>
      <c r="W253" s="30"/>
      <c r="X253" s="30"/>
      <c r="Y253" s="30"/>
      <c r="Z253" s="30"/>
      <c r="AA253" s="31"/>
      <c r="AB253" s="32"/>
      <c r="AC253" s="31"/>
    </row>
    <row r="254" spans="1:29" ht="19.5" customHeight="1" x14ac:dyDescent="0.25">
      <c r="A254" s="109" t="s">
        <v>33</v>
      </c>
      <c r="B254" s="33">
        <v>36636916.67154</v>
      </c>
      <c r="C254" s="33">
        <v>4701329.5947300009</v>
      </c>
      <c r="D254" s="34">
        <v>31935587.076809999</v>
      </c>
      <c r="E254" s="82">
        <v>18454766.256070003</v>
      </c>
      <c r="F254" s="34">
        <v>7497541.4976599999</v>
      </c>
      <c r="G254" s="34">
        <v>68.503430000000009</v>
      </c>
      <c r="H254" s="34">
        <v>153.95432</v>
      </c>
      <c r="I254" s="83">
        <v>25952530.211480003</v>
      </c>
      <c r="J254" s="34">
        <v>30105734.519540004</v>
      </c>
      <c r="K254" s="34">
        <v>10297665.960179998</v>
      </c>
      <c r="L254" s="123">
        <v>0</v>
      </c>
      <c r="M254" s="34">
        <v>9700.8137100000004</v>
      </c>
      <c r="N254" s="82">
        <v>40413101.293430001</v>
      </c>
      <c r="O254" s="82">
        <v>40261408.205539994</v>
      </c>
      <c r="P254" s="34">
        <v>4699438.0447200006</v>
      </c>
      <c r="Q254" s="34">
        <v>9.4440200000000001</v>
      </c>
      <c r="R254" s="98">
        <v>5117.7578999999996</v>
      </c>
      <c r="S254" s="91">
        <v>44965973.452179998</v>
      </c>
      <c r="T254" s="26"/>
      <c r="U254" s="26"/>
      <c r="V254" s="29"/>
      <c r="W254" s="30"/>
      <c r="X254" s="30"/>
      <c r="Y254" s="30"/>
      <c r="Z254" s="30"/>
      <c r="AA254" s="31"/>
      <c r="AB254" s="32"/>
      <c r="AC254" s="31"/>
    </row>
    <row r="255" spans="1:29" ht="19.5" customHeight="1" x14ac:dyDescent="0.25">
      <c r="A255" s="109" t="s">
        <v>34</v>
      </c>
      <c r="B255" s="33">
        <v>37663863.960780002</v>
      </c>
      <c r="C255" s="33">
        <v>5381085.0592599995</v>
      </c>
      <c r="D255" s="34">
        <v>32282778.901520003</v>
      </c>
      <c r="E255" s="82">
        <v>20460067.983679999</v>
      </c>
      <c r="F255" s="34">
        <v>7583474.7033900004</v>
      </c>
      <c r="G255" s="34">
        <v>196.48584999999997</v>
      </c>
      <c r="H255" s="34">
        <v>441.34614999999991</v>
      </c>
      <c r="I255" s="83">
        <v>28044180.519069996</v>
      </c>
      <c r="J255" s="34">
        <v>29715103.381839998</v>
      </c>
      <c r="K255" s="34">
        <v>10227920.965509996</v>
      </c>
      <c r="L255" s="123">
        <v>0</v>
      </c>
      <c r="M255" s="34">
        <v>9619.3128699999979</v>
      </c>
      <c r="N255" s="82">
        <v>39952643.660219997</v>
      </c>
      <c r="O255" s="82">
        <v>40995748.16003</v>
      </c>
      <c r="P255" s="34">
        <v>4636335.12995</v>
      </c>
      <c r="Q255" s="34">
        <v>9.4447800000000015</v>
      </c>
      <c r="R255" s="98">
        <v>5096.2089699999997</v>
      </c>
      <c r="S255" s="91">
        <v>45637188.943730004</v>
      </c>
      <c r="T255" s="26"/>
      <c r="U255" s="26"/>
      <c r="V255" s="29"/>
      <c r="W255" s="30"/>
      <c r="X255" s="30"/>
      <c r="Y255" s="30"/>
      <c r="Z255" s="30"/>
      <c r="AA255" s="31"/>
      <c r="AB255" s="32"/>
      <c r="AC255" s="31"/>
    </row>
    <row r="256" spans="1:29" ht="19.5" customHeight="1" x14ac:dyDescent="0.25">
      <c r="A256" s="109" t="s">
        <v>65</v>
      </c>
      <c r="B256" s="33">
        <v>41371515.351379998</v>
      </c>
      <c r="C256" s="33">
        <v>4700919.2209900022</v>
      </c>
      <c r="D256" s="34">
        <v>36670596.130389996</v>
      </c>
      <c r="E256" s="82">
        <v>21275663.936239999</v>
      </c>
      <c r="F256" s="34">
        <v>7747479.4844599999</v>
      </c>
      <c r="G256" s="34">
        <v>126.99000000000001</v>
      </c>
      <c r="H256" s="34">
        <v>167.20751000000001</v>
      </c>
      <c r="I256" s="83">
        <v>29023437.618209995</v>
      </c>
      <c r="J256" s="34">
        <v>33822684.853369996</v>
      </c>
      <c r="K256" s="34">
        <v>10460881.880329998</v>
      </c>
      <c r="L256" s="123">
        <v>0</v>
      </c>
      <c r="M256" s="34">
        <v>10491.473359999998</v>
      </c>
      <c r="N256" s="82">
        <v>44294058.207059994</v>
      </c>
      <c r="O256" s="82">
        <v>42442072.695769988</v>
      </c>
      <c r="P256" s="34">
        <v>4505336.6817500005</v>
      </c>
      <c r="Q256" s="34">
        <v>9.4455400000000012</v>
      </c>
      <c r="R256" s="98">
        <v>5079.1831000000002</v>
      </c>
      <c r="S256" s="91">
        <v>46952498.006159991</v>
      </c>
      <c r="T256" s="26"/>
      <c r="U256" s="26"/>
      <c r="V256" s="29"/>
      <c r="W256" s="30"/>
      <c r="X256" s="30"/>
      <c r="Y256" s="30"/>
      <c r="Z256" s="30"/>
      <c r="AA256" s="31"/>
      <c r="AB256" s="32"/>
      <c r="AC256" s="31"/>
    </row>
    <row r="257" spans="1:29" ht="19.5" customHeight="1" x14ac:dyDescent="0.25">
      <c r="A257" s="109"/>
      <c r="B257" s="33"/>
      <c r="C257" s="33"/>
      <c r="D257" s="34"/>
      <c r="E257" s="82"/>
      <c r="F257" s="34"/>
      <c r="G257" s="34"/>
      <c r="H257" s="34"/>
      <c r="I257" s="83"/>
      <c r="J257" s="34"/>
      <c r="K257" s="34"/>
      <c r="L257" s="123"/>
      <c r="M257" s="34"/>
      <c r="N257" s="82"/>
      <c r="O257" s="82"/>
      <c r="P257" s="34"/>
      <c r="Q257" s="34"/>
      <c r="R257" s="98"/>
      <c r="S257" s="91"/>
      <c r="T257" s="26"/>
      <c r="U257" s="26"/>
      <c r="V257" s="29"/>
      <c r="W257" s="30"/>
      <c r="X257" s="30"/>
      <c r="Y257" s="30"/>
      <c r="Z257" s="30"/>
      <c r="AA257" s="31"/>
      <c r="AB257" s="32"/>
      <c r="AC257" s="31"/>
    </row>
    <row r="258" spans="1:29" ht="19.5" customHeight="1" x14ac:dyDescent="0.25">
      <c r="A258" s="112" t="s">
        <v>104</v>
      </c>
      <c r="B258" s="33"/>
      <c r="C258" s="33"/>
      <c r="D258" s="34"/>
      <c r="E258" s="82"/>
      <c r="F258" s="34"/>
      <c r="G258" s="34"/>
      <c r="H258" s="34"/>
      <c r="I258" s="83"/>
      <c r="J258" s="34"/>
      <c r="K258" s="34"/>
      <c r="L258" s="123"/>
      <c r="M258" s="34"/>
      <c r="N258" s="82"/>
      <c r="O258" s="82"/>
      <c r="P258" s="34"/>
      <c r="Q258" s="34"/>
      <c r="R258" s="98"/>
      <c r="S258" s="91"/>
      <c r="T258" s="26"/>
      <c r="U258" s="26"/>
      <c r="V258" s="29"/>
      <c r="W258" s="30"/>
      <c r="X258" s="30"/>
      <c r="Y258" s="30"/>
      <c r="Z258" s="30"/>
      <c r="AA258" s="31"/>
      <c r="AB258" s="32"/>
      <c r="AC258" s="31"/>
    </row>
    <row r="259" spans="1:29" ht="19.5" customHeight="1" x14ac:dyDescent="0.25">
      <c r="A259" s="109" t="s">
        <v>25</v>
      </c>
      <c r="B259" s="33">
        <v>40506033.192500003</v>
      </c>
      <c r="C259" s="33">
        <v>5594877.5421300009</v>
      </c>
      <c r="D259" s="34">
        <v>34911155.650370002</v>
      </c>
      <c r="E259" s="82">
        <v>20923001.854979996</v>
      </c>
      <c r="F259" s="34">
        <v>7820748.6648000013</v>
      </c>
      <c r="G259" s="34">
        <v>91.336579999999998</v>
      </c>
      <c r="H259" s="34">
        <v>382.39670999999998</v>
      </c>
      <c r="I259" s="83">
        <v>28744224.253069997</v>
      </c>
      <c r="J259" s="34">
        <v>32131174.884170003</v>
      </c>
      <c r="K259" s="34">
        <v>10551077.471390001</v>
      </c>
      <c r="L259" s="123">
        <v>0</v>
      </c>
      <c r="M259" s="34">
        <v>10701.074560000001</v>
      </c>
      <c r="N259" s="82">
        <v>42692953.430120006</v>
      </c>
      <c r="O259" s="82">
        <v>43052021.29733</v>
      </c>
      <c r="P259" s="34">
        <v>4421264.0109799998</v>
      </c>
      <c r="Q259" s="34">
        <v>9.446299999999999</v>
      </c>
      <c r="R259" s="98">
        <v>5402.50324</v>
      </c>
      <c r="S259" s="91">
        <v>47478697.257849999</v>
      </c>
      <c r="T259" s="26"/>
      <c r="U259" s="26"/>
      <c r="V259" s="29"/>
      <c r="W259" s="30"/>
      <c r="X259" s="30"/>
      <c r="Y259" s="30"/>
      <c r="Z259" s="30"/>
      <c r="AA259" s="31"/>
      <c r="AB259" s="32"/>
      <c r="AC259" s="31"/>
    </row>
    <row r="260" spans="1:29" ht="19.5" customHeight="1" x14ac:dyDescent="0.25">
      <c r="A260" s="109" t="s">
        <v>26</v>
      </c>
      <c r="B260" s="33">
        <v>39262991.807870001</v>
      </c>
      <c r="C260" s="33">
        <v>5423805.7270199955</v>
      </c>
      <c r="D260" s="34">
        <v>33839186.080850005</v>
      </c>
      <c r="E260" s="82">
        <v>20170135.432320002</v>
      </c>
      <c r="F260" s="34">
        <v>7951853.1233600006</v>
      </c>
      <c r="G260" s="34">
        <v>69.103319999999997</v>
      </c>
      <c r="H260" s="34">
        <v>742.60729000000003</v>
      </c>
      <c r="I260" s="83">
        <v>28122800.266290002</v>
      </c>
      <c r="J260" s="34">
        <v>32514356.687680006</v>
      </c>
      <c r="K260" s="34">
        <v>10555540.291669998</v>
      </c>
      <c r="L260" s="123">
        <v>0</v>
      </c>
      <c r="M260" s="34">
        <v>9841.7851500000015</v>
      </c>
      <c r="N260" s="82">
        <v>43079738.7645</v>
      </c>
      <c r="O260" s="82">
        <v>43657979.597659998</v>
      </c>
      <c r="P260" s="34">
        <v>4382109.7034</v>
      </c>
      <c r="Q260" s="34">
        <v>9.4470599999999987</v>
      </c>
      <c r="R260" s="98">
        <v>4794.0927899999997</v>
      </c>
      <c r="S260" s="91">
        <v>48044892.840909995</v>
      </c>
      <c r="T260" s="26"/>
      <c r="U260" s="26"/>
      <c r="V260" s="29"/>
      <c r="W260" s="30"/>
      <c r="X260" s="30"/>
      <c r="Y260" s="30"/>
      <c r="Z260" s="30"/>
      <c r="AA260" s="31"/>
      <c r="AB260" s="32"/>
      <c r="AC260" s="31"/>
    </row>
    <row r="261" spans="1:29" ht="19.5" customHeight="1" x14ac:dyDescent="0.25">
      <c r="A261" s="109" t="s">
        <v>27</v>
      </c>
      <c r="B261" s="33">
        <v>38283966.157779999</v>
      </c>
      <c r="C261" s="33">
        <v>5139137.2469800003</v>
      </c>
      <c r="D261" s="34">
        <v>33144828.910799999</v>
      </c>
      <c r="E261" s="82">
        <v>20571430.994739994</v>
      </c>
      <c r="F261" s="34">
        <v>8317414.6987600019</v>
      </c>
      <c r="G261" s="34">
        <v>69.153279999999995</v>
      </c>
      <c r="H261" s="34">
        <v>809.36950999999999</v>
      </c>
      <c r="I261" s="83">
        <v>28889724.216289997</v>
      </c>
      <c r="J261" s="34">
        <v>31546408.619410001</v>
      </c>
      <c r="K261" s="34">
        <v>10636128.411620002</v>
      </c>
      <c r="L261" s="123">
        <v>0</v>
      </c>
      <c r="M261" s="34">
        <v>9507.3634899999997</v>
      </c>
      <c r="N261" s="82">
        <v>42192044.39452</v>
      </c>
      <c r="O261" s="82">
        <v>43914290.304480001</v>
      </c>
      <c r="P261" s="34">
        <v>4328031.3891599998</v>
      </c>
      <c r="Q261" s="34">
        <v>11.249049999999999</v>
      </c>
      <c r="R261" s="98">
        <v>4854.6785000000009</v>
      </c>
      <c r="S261" s="91">
        <v>48247187.621189997</v>
      </c>
      <c r="T261" s="26"/>
      <c r="U261" s="26"/>
      <c r="V261" s="29"/>
      <c r="W261" s="30"/>
      <c r="X261" s="30"/>
      <c r="Y261" s="30"/>
      <c r="Z261" s="30"/>
      <c r="AA261" s="31"/>
      <c r="AB261" s="32"/>
      <c r="AC261" s="31"/>
    </row>
    <row r="262" spans="1:29" ht="19.5" customHeight="1" x14ac:dyDescent="0.25">
      <c r="A262" s="109" t="s">
        <v>28</v>
      </c>
      <c r="B262" s="33">
        <v>37850323.657679997</v>
      </c>
      <c r="C262" s="33">
        <v>4910815.0518300012</v>
      </c>
      <c r="D262" s="34">
        <v>32939508.605849996</v>
      </c>
      <c r="E262" s="82">
        <v>19585396.904510003</v>
      </c>
      <c r="F262" s="34">
        <v>8431159.3791199997</v>
      </c>
      <c r="G262" s="34">
        <v>69.153279999999995</v>
      </c>
      <c r="H262" s="34">
        <v>815.72084000000007</v>
      </c>
      <c r="I262" s="83">
        <v>28017441.157750003</v>
      </c>
      <c r="J262" s="34">
        <v>32405942.155539997</v>
      </c>
      <c r="K262" s="34">
        <v>10761424.76125</v>
      </c>
      <c r="L262" s="123">
        <v>0</v>
      </c>
      <c r="M262" s="34">
        <v>9825.4869000000017</v>
      </c>
      <c r="N262" s="82">
        <v>43177192.403689995</v>
      </c>
      <c r="O262" s="82">
        <v>44269537.344330005</v>
      </c>
      <c r="P262" s="34">
        <v>4316677.9427199997</v>
      </c>
      <c r="Q262" s="34">
        <v>11.24981</v>
      </c>
      <c r="R262" s="98">
        <v>3061.5845300000005</v>
      </c>
      <c r="S262" s="91">
        <v>48589288.121390015</v>
      </c>
      <c r="T262" s="26"/>
      <c r="U262" s="26"/>
      <c r="V262" s="29"/>
      <c r="W262" s="30"/>
      <c r="X262" s="30"/>
      <c r="Y262" s="30"/>
      <c r="Z262" s="30"/>
      <c r="AA262" s="31"/>
      <c r="AB262" s="32"/>
      <c r="AC262" s="31"/>
    </row>
    <row r="263" spans="1:29" ht="19.5" customHeight="1" x14ac:dyDescent="0.25">
      <c r="A263" s="109" t="s">
        <v>66</v>
      </c>
      <c r="B263" s="33">
        <v>38148541.673379995</v>
      </c>
      <c r="C263" s="33">
        <v>4713867.7285300046</v>
      </c>
      <c r="D263" s="34">
        <v>33434673.94484999</v>
      </c>
      <c r="E263" s="82">
        <v>19850039.676770005</v>
      </c>
      <c r="F263" s="34">
        <v>8847600.7117199991</v>
      </c>
      <c r="G263" s="34">
        <v>69.153279999999995</v>
      </c>
      <c r="H263" s="34">
        <v>245.94929999999999</v>
      </c>
      <c r="I263" s="83">
        <v>28697955.491070006</v>
      </c>
      <c r="J263" s="34">
        <v>33127788.083809994</v>
      </c>
      <c r="K263" s="34">
        <v>10874644.318569997</v>
      </c>
      <c r="L263" s="123">
        <v>0</v>
      </c>
      <c r="M263" s="34">
        <v>12620.33203</v>
      </c>
      <c r="N263" s="82">
        <v>44015052.734409988</v>
      </c>
      <c r="O263" s="82">
        <v>46120430.161660008</v>
      </c>
      <c r="P263" s="34">
        <v>4252840.874139999</v>
      </c>
      <c r="Q263" s="34">
        <v>11.25057</v>
      </c>
      <c r="R263" s="98">
        <v>2939.7811299999998</v>
      </c>
      <c r="S263" s="91">
        <v>50376222.06750001</v>
      </c>
      <c r="T263" s="26"/>
      <c r="U263" s="26"/>
      <c r="V263" s="29"/>
      <c r="W263" s="30"/>
      <c r="X263" s="30"/>
      <c r="Y263" s="30"/>
      <c r="Z263" s="30"/>
      <c r="AA263" s="31"/>
      <c r="AB263" s="32"/>
      <c r="AC263" s="31"/>
    </row>
    <row r="264" spans="1:29" ht="19.5" customHeight="1" x14ac:dyDescent="0.25">
      <c r="A264" s="109" t="s">
        <v>29</v>
      </c>
      <c r="B264" s="33">
        <v>38359647.04208</v>
      </c>
      <c r="C264" s="33">
        <v>4961344.1278599985</v>
      </c>
      <c r="D264" s="34">
        <v>33398302.914220002</v>
      </c>
      <c r="E264" s="82">
        <v>20858149.119139999</v>
      </c>
      <c r="F264" s="34">
        <v>8619152.1124900002</v>
      </c>
      <c r="G264" s="34">
        <v>69.153279999999995</v>
      </c>
      <c r="H264" s="34">
        <v>705.66203000000007</v>
      </c>
      <c r="I264" s="83">
        <v>29478076.046939999</v>
      </c>
      <c r="J264" s="34">
        <v>34476693.570259996</v>
      </c>
      <c r="K264" s="34">
        <v>10961942.192720002</v>
      </c>
      <c r="L264" s="123">
        <v>0</v>
      </c>
      <c r="M264" s="34">
        <v>11171.697849999995</v>
      </c>
      <c r="N264" s="82">
        <v>45449807.460829996</v>
      </c>
      <c r="O264" s="82">
        <v>47421924.687059999</v>
      </c>
      <c r="P264" s="34">
        <v>4306493.8957100008</v>
      </c>
      <c r="Q264" s="34">
        <v>11.25132</v>
      </c>
      <c r="R264" s="98">
        <v>2840.30294</v>
      </c>
      <c r="S264" s="91">
        <v>51731270.137029998</v>
      </c>
      <c r="T264" s="26"/>
      <c r="U264" s="26"/>
      <c r="V264" s="29"/>
      <c r="W264" s="30"/>
      <c r="X264" s="30"/>
      <c r="Y264" s="30"/>
      <c r="Z264" s="30"/>
      <c r="AA264" s="31"/>
      <c r="AB264" s="32"/>
      <c r="AC264" s="31"/>
    </row>
    <row r="265" spans="1:29" ht="19.5" customHeight="1" x14ac:dyDescent="0.25">
      <c r="A265" s="109" t="s">
        <v>30</v>
      </c>
      <c r="B265" s="33">
        <v>38372521.949379995</v>
      </c>
      <c r="C265" s="33">
        <v>5148205.1247700006</v>
      </c>
      <c r="D265" s="34">
        <v>33224316.824609995</v>
      </c>
      <c r="E265" s="82">
        <v>18917953.933780003</v>
      </c>
      <c r="F265" s="34">
        <v>8755261.4599900004</v>
      </c>
      <c r="G265" s="34">
        <v>69.153270000000006</v>
      </c>
      <c r="H265" s="34">
        <v>203.68103000000002</v>
      </c>
      <c r="I265" s="83">
        <v>27673488.228070002</v>
      </c>
      <c r="J265" s="34">
        <v>34374962.864530012</v>
      </c>
      <c r="K265" s="34">
        <v>10951705.627080001</v>
      </c>
      <c r="L265" s="123">
        <v>0</v>
      </c>
      <c r="M265" s="34">
        <v>11364.599420000002</v>
      </c>
      <c r="N265" s="82">
        <v>45338033.091030017</v>
      </c>
      <c r="O265" s="82">
        <v>48847649.094880015</v>
      </c>
      <c r="P265" s="34">
        <v>4305832.6536999997</v>
      </c>
      <c r="Q265" s="34">
        <v>11.252090000000001</v>
      </c>
      <c r="R265" s="98">
        <v>2848.2640700000002</v>
      </c>
      <c r="S265" s="91">
        <v>53156341.264740013</v>
      </c>
      <c r="T265" s="26"/>
      <c r="U265" s="26"/>
      <c r="V265" s="29"/>
      <c r="W265" s="30"/>
      <c r="X265" s="30"/>
      <c r="Y265" s="30"/>
      <c r="Z265" s="30"/>
      <c r="AA265" s="31"/>
      <c r="AB265" s="32"/>
      <c r="AC265" s="31"/>
    </row>
    <row r="266" spans="1:29" ht="19.5" customHeight="1" x14ac:dyDescent="0.25">
      <c r="A266" s="109" t="s">
        <v>31</v>
      </c>
      <c r="B266" s="33">
        <v>38105396.707079999</v>
      </c>
      <c r="C266" s="33">
        <v>5116838.7123100013</v>
      </c>
      <c r="D266" s="34">
        <v>32988557.994769998</v>
      </c>
      <c r="E266" s="82">
        <v>19022712.06504</v>
      </c>
      <c r="F266" s="34">
        <v>8386509.2565199994</v>
      </c>
      <c r="G266" s="34">
        <v>69.153279999999995</v>
      </c>
      <c r="H266" s="34">
        <v>260.08877999999999</v>
      </c>
      <c r="I266" s="83">
        <v>27409550.563620001</v>
      </c>
      <c r="J266" s="34">
        <v>36245186.043870002</v>
      </c>
      <c r="K266" s="34">
        <v>11184752.361729998</v>
      </c>
      <c r="L266" s="123">
        <v>0</v>
      </c>
      <c r="M266" s="34">
        <v>10314.16829</v>
      </c>
      <c r="N266" s="82">
        <v>47440252.573889993</v>
      </c>
      <c r="O266" s="82">
        <v>49206536.865680002</v>
      </c>
      <c r="P266" s="34">
        <v>4253809.9543300001</v>
      </c>
      <c r="Q266" s="34">
        <v>3.77963</v>
      </c>
      <c r="R266" s="98">
        <v>3166.7476200000001</v>
      </c>
      <c r="S266" s="91">
        <v>53463517.347259998</v>
      </c>
      <c r="T266" s="26"/>
      <c r="U266" s="26"/>
      <c r="V266" s="29"/>
      <c r="W266" s="30"/>
      <c r="X266" s="30"/>
      <c r="Y266" s="30"/>
      <c r="Z266" s="30"/>
      <c r="AA266" s="31"/>
      <c r="AB266" s="32"/>
      <c r="AC266" s="31"/>
    </row>
    <row r="267" spans="1:29" ht="19.5" customHeight="1" x14ac:dyDescent="0.25">
      <c r="A267" s="109" t="s">
        <v>32</v>
      </c>
      <c r="B267" s="33">
        <v>37894315.809969999</v>
      </c>
      <c r="C267" s="33">
        <v>5206287.2949100025</v>
      </c>
      <c r="D267" s="34">
        <v>32688028.515059996</v>
      </c>
      <c r="E267" s="82">
        <v>20001628.602860004</v>
      </c>
      <c r="F267" s="34">
        <v>8591876.5684200004</v>
      </c>
      <c r="G267" s="34">
        <v>69.153279999999995</v>
      </c>
      <c r="H267" s="34">
        <v>216.03152000000003</v>
      </c>
      <c r="I267" s="83">
        <v>28593790.356080007</v>
      </c>
      <c r="J267" s="34">
        <v>37665435.145410001</v>
      </c>
      <c r="K267" s="34">
        <v>11269786.892480003</v>
      </c>
      <c r="L267" s="123">
        <v>0</v>
      </c>
      <c r="M267" s="34">
        <v>12637.752950000002</v>
      </c>
      <c r="N267" s="82">
        <v>48947859.79084</v>
      </c>
      <c r="O267" s="82">
        <v>49435694.075239994</v>
      </c>
      <c r="P267" s="34">
        <v>4196747.7772399997</v>
      </c>
      <c r="Q267" s="34">
        <v>3.7803200000000001</v>
      </c>
      <c r="R267" s="98">
        <v>2990.7160000000003</v>
      </c>
      <c r="S267" s="91">
        <v>53635436.348799996</v>
      </c>
      <c r="T267" s="26"/>
      <c r="U267" s="26"/>
      <c r="V267" s="29"/>
      <c r="W267" s="30"/>
      <c r="X267" s="30"/>
      <c r="Y267" s="30"/>
      <c r="Z267" s="30"/>
      <c r="AA267" s="31"/>
      <c r="AB267" s="32"/>
      <c r="AC267" s="31"/>
    </row>
    <row r="268" spans="1:29" ht="19.5" customHeight="1" x14ac:dyDescent="0.25">
      <c r="A268" s="109" t="s">
        <v>33</v>
      </c>
      <c r="B268" s="33">
        <v>38141613.873480007</v>
      </c>
      <c r="C268" s="33">
        <v>4924515.7819700018</v>
      </c>
      <c r="D268" s="34">
        <v>33217098.091510005</v>
      </c>
      <c r="E268" s="82">
        <v>20509962.590679999</v>
      </c>
      <c r="F268" s="34">
        <v>7976403.5819600001</v>
      </c>
      <c r="G268" s="34">
        <v>69.153279999999995</v>
      </c>
      <c r="H268" s="34">
        <v>212.80131</v>
      </c>
      <c r="I268" s="83">
        <v>28486648.12723</v>
      </c>
      <c r="J268" s="34">
        <v>38618854.794440001</v>
      </c>
      <c r="K268" s="34">
        <v>11174810.250399999</v>
      </c>
      <c r="L268" s="123">
        <v>0</v>
      </c>
      <c r="M268" s="34">
        <v>12736.141389999999</v>
      </c>
      <c r="N268" s="82">
        <v>49806401.186230004</v>
      </c>
      <c r="O268" s="82">
        <v>50491806.9604</v>
      </c>
      <c r="P268" s="34">
        <v>4239750.2473200001</v>
      </c>
      <c r="Q268" s="34">
        <v>3.7810199999999998</v>
      </c>
      <c r="R268" s="98">
        <v>2992.6902900000005</v>
      </c>
      <c r="S268" s="91">
        <v>54734553.679029994</v>
      </c>
      <c r="T268" s="26"/>
      <c r="U268" s="26"/>
      <c r="V268" s="29"/>
      <c r="W268" s="30"/>
      <c r="X268" s="30"/>
      <c r="Y268" s="30"/>
      <c r="Z268" s="30"/>
      <c r="AA268" s="31"/>
      <c r="AB268" s="32"/>
      <c r="AC268" s="31"/>
    </row>
    <row r="269" spans="1:29" ht="19.5" customHeight="1" x14ac:dyDescent="0.25">
      <c r="A269" s="109" t="s">
        <v>34</v>
      </c>
      <c r="B269" s="33">
        <v>38648379.029690005</v>
      </c>
      <c r="C269" s="33">
        <v>5628582.8360599987</v>
      </c>
      <c r="D269" s="34">
        <v>33019796.193630006</v>
      </c>
      <c r="E269" s="82">
        <v>22279573.565730002</v>
      </c>
      <c r="F269" s="34">
        <v>8028095.1762500005</v>
      </c>
      <c r="G269" s="34">
        <v>69.153279999999995</v>
      </c>
      <c r="H269" s="34">
        <v>552.62996999999996</v>
      </c>
      <c r="I269" s="83">
        <v>30308290.525230002</v>
      </c>
      <c r="J269" s="34">
        <v>39541840.684780002</v>
      </c>
      <c r="K269" s="34">
        <v>11139348.386249999</v>
      </c>
      <c r="L269" s="123">
        <v>0</v>
      </c>
      <c r="M269" s="34">
        <v>12466.547</v>
      </c>
      <c r="N269" s="82">
        <v>50693655.618029997</v>
      </c>
      <c r="O269" s="82">
        <v>49866670.610520005</v>
      </c>
      <c r="P269" s="34">
        <v>4223479.7881300002</v>
      </c>
      <c r="Q269" s="34">
        <v>3.7816999999999998</v>
      </c>
      <c r="R269" s="98">
        <v>3003.3672799999999</v>
      </c>
      <c r="S269" s="91">
        <v>54093157.547630005</v>
      </c>
      <c r="T269" s="26"/>
      <c r="U269" s="26"/>
      <c r="V269" s="29"/>
      <c r="W269" s="30"/>
      <c r="X269" s="30"/>
      <c r="Y269" s="30"/>
      <c r="Z269" s="30"/>
      <c r="AA269" s="31"/>
      <c r="AB269" s="32"/>
      <c r="AC269" s="31"/>
    </row>
    <row r="270" spans="1:29" ht="19.5" customHeight="1" x14ac:dyDescent="0.25">
      <c r="A270" s="109" t="s">
        <v>65</v>
      </c>
      <c r="B270" s="33">
        <v>42923038.548690006</v>
      </c>
      <c r="C270" s="33">
        <v>5742466.4258700088</v>
      </c>
      <c r="D270" s="34">
        <v>37180572.122819997</v>
      </c>
      <c r="E270" s="82">
        <v>24634217.966589995</v>
      </c>
      <c r="F270" s="34">
        <v>8610098.2820999995</v>
      </c>
      <c r="G270" s="34">
        <v>69.153279999999995</v>
      </c>
      <c r="H270" s="34">
        <v>240.46726999999998</v>
      </c>
      <c r="I270" s="83">
        <v>33244625.869239997</v>
      </c>
      <c r="J270" s="34">
        <v>44945222.249170005</v>
      </c>
      <c r="K270" s="34">
        <v>11191003.775350001</v>
      </c>
      <c r="L270" s="123">
        <v>0</v>
      </c>
      <c r="M270" s="34">
        <v>12040.610990000001</v>
      </c>
      <c r="N270" s="82">
        <v>56148266.635510013</v>
      </c>
      <c r="O270" s="82">
        <v>50975027.508579999</v>
      </c>
      <c r="P270" s="34">
        <v>4213255.9151400002</v>
      </c>
      <c r="Q270" s="34">
        <v>3.7823800000000003</v>
      </c>
      <c r="R270" s="98">
        <v>3010.1216300000006</v>
      </c>
      <c r="S270" s="91">
        <v>55191297.32773</v>
      </c>
      <c r="T270" s="26"/>
      <c r="U270" s="26"/>
      <c r="V270" s="29"/>
      <c r="W270" s="30"/>
      <c r="X270" s="30"/>
      <c r="Y270" s="30"/>
      <c r="Z270" s="30"/>
      <c r="AA270" s="31"/>
      <c r="AB270" s="32"/>
      <c r="AC270" s="31"/>
    </row>
    <row r="271" spans="1:29" ht="7.5" customHeight="1" thickBot="1" x14ac:dyDescent="0.25">
      <c r="A271" s="113"/>
      <c r="B271" s="62"/>
      <c r="C271" s="63"/>
      <c r="D271" s="63"/>
      <c r="E271" s="84"/>
      <c r="F271" s="63"/>
      <c r="G271" s="63"/>
      <c r="H271" s="63"/>
      <c r="I271" s="85"/>
      <c r="J271" s="63"/>
      <c r="K271" s="63"/>
      <c r="L271" s="122"/>
      <c r="M271" s="63"/>
      <c r="N271" s="84"/>
      <c r="O271" s="84"/>
      <c r="P271" s="63"/>
      <c r="Q271" s="63"/>
      <c r="R271" s="99"/>
      <c r="S271" s="92"/>
      <c r="T271" s="35"/>
      <c r="U271" s="35"/>
      <c r="V271" s="36"/>
    </row>
    <row r="272" spans="1:29" ht="18.95" customHeight="1" x14ac:dyDescent="0.2">
      <c r="A272" s="14"/>
      <c r="C272" s="37"/>
      <c r="D272" s="37"/>
      <c r="E272" s="37"/>
      <c r="F272" s="35"/>
      <c r="G272" s="37"/>
      <c r="H272" s="37"/>
      <c r="I272" s="37"/>
      <c r="J272" s="35"/>
      <c r="K272" s="37"/>
      <c r="L272" s="37"/>
      <c r="M272" s="37"/>
      <c r="N272" s="37"/>
      <c r="O272" s="37"/>
      <c r="P272" s="37"/>
      <c r="Q272" s="37"/>
      <c r="R272" s="35"/>
      <c r="S272" s="35"/>
      <c r="T272" s="36"/>
    </row>
    <row r="273" spans="1:22" s="43" customFormat="1" ht="18.95" customHeight="1" x14ac:dyDescent="0.2">
      <c r="A273" s="38"/>
      <c r="B273" s="39" t="s">
        <v>17</v>
      </c>
      <c r="C273" s="40"/>
      <c r="D273" s="40"/>
      <c r="E273" s="40"/>
      <c r="F273" s="40"/>
      <c r="G273" s="40"/>
      <c r="H273" s="40"/>
      <c r="I273" s="40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2"/>
    </row>
    <row r="274" spans="1:22" s="14" customFormat="1" ht="18.95" customHeight="1" x14ac:dyDescent="0.25">
      <c r="A274" s="115"/>
      <c r="B274" s="58"/>
      <c r="C274" s="58"/>
      <c r="D274" s="58"/>
      <c r="E274" s="58"/>
      <c r="F274" s="58"/>
      <c r="G274" s="156"/>
      <c r="H274" s="157"/>
      <c r="I274" s="157"/>
      <c r="J274" s="157"/>
      <c r="K274" s="157"/>
      <c r="L274" s="150" t="s">
        <v>49</v>
      </c>
      <c r="M274" s="151"/>
      <c r="N274" s="151"/>
      <c r="O274" s="151"/>
      <c r="P274" s="152"/>
      <c r="Q274" s="100"/>
      <c r="R274" s="141"/>
      <c r="S274" s="124"/>
      <c r="U274" s="44"/>
      <c r="V274" s="45"/>
    </row>
    <row r="275" spans="1:22" s="14" customFormat="1" ht="18.95" customHeight="1" x14ac:dyDescent="0.25">
      <c r="A275" s="77" t="s">
        <v>1</v>
      </c>
      <c r="B275" s="15" t="s">
        <v>91</v>
      </c>
      <c r="C275" s="15"/>
      <c r="D275" s="15"/>
      <c r="E275" s="15"/>
      <c r="F275" s="15"/>
      <c r="G275" s="158" t="s">
        <v>87</v>
      </c>
      <c r="H275" s="159"/>
      <c r="I275" s="159"/>
      <c r="J275" s="159"/>
      <c r="K275" s="159"/>
      <c r="L275" s="153" t="s">
        <v>50</v>
      </c>
      <c r="M275" s="154"/>
      <c r="N275" s="154"/>
      <c r="O275" s="154"/>
      <c r="P275" s="155"/>
      <c r="Q275" s="15"/>
      <c r="R275" s="135"/>
      <c r="S275" s="126"/>
      <c r="T275" s="44"/>
      <c r="U275" s="44"/>
      <c r="V275" s="45"/>
    </row>
    <row r="276" spans="1:22" s="14" customFormat="1" ht="18.95" customHeight="1" x14ac:dyDescent="0.25">
      <c r="A276" s="77" t="s">
        <v>4</v>
      </c>
      <c r="B276" s="103"/>
      <c r="C276" s="103"/>
      <c r="D276" s="103"/>
      <c r="E276" s="103"/>
      <c r="F276" s="103"/>
      <c r="G276" s="160"/>
      <c r="H276" s="161"/>
      <c r="I276" s="161"/>
      <c r="J276" s="161"/>
      <c r="K276" s="161"/>
      <c r="L276" s="146" t="s">
        <v>92</v>
      </c>
      <c r="M276" s="147"/>
      <c r="N276" s="147"/>
      <c r="O276" s="147"/>
      <c r="P276" s="148"/>
      <c r="Q276" s="142" t="s">
        <v>5</v>
      </c>
      <c r="R276" s="135" t="s">
        <v>108</v>
      </c>
      <c r="S276" s="143" t="s">
        <v>105</v>
      </c>
      <c r="T276" s="45"/>
      <c r="U276" s="45"/>
      <c r="V276" s="46"/>
    </row>
    <row r="277" spans="1:22" s="14" customFormat="1" ht="18.95" customHeight="1" x14ac:dyDescent="0.25">
      <c r="A277" s="77" t="s">
        <v>6</v>
      </c>
      <c r="B277" s="13"/>
      <c r="C277" s="13"/>
      <c r="D277" s="13"/>
      <c r="E277" s="13"/>
      <c r="F277" s="67"/>
      <c r="G277" s="60"/>
      <c r="H277" s="13"/>
      <c r="I277" s="13"/>
      <c r="J277" s="13"/>
      <c r="K277" s="86"/>
      <c r="L277" s="67"/>
      <c r="M277" s="58"/>
      <c r="N277" s="58"/>
      <c r="O277" s="68"/>
      <c r="P277" s="93"/>
      <c r="Q277" s="13"/>
      <c r="R277" s="135" t="s">
        <v>107</v>
      </c>
      <c r="S277" s="125" t="s">
        <v>106</v>
      </c>
      <c r="T277" s="45"/>
      <c r="U277" s="45"/>
      <c r="V277" s="45"/>
    </row>
    <row r="278" spans="1:22" s="14" customFormat="1" ht="18.95" customHeight="1" x14ac:dyDescent="0.25">
      <c r="A278" s="80"/>
      <c r="B278" s="13" t="s">
        <v>21</v>
      </c>
      <c r="C278" s="13" t="s">
        <v>22</v>
      </c>
      <c r="D278" s="13" t="s">
        <v>23</v>
      </c>
      <c r="E278" s="13" t="s">
        <v>60</v>
      </c>
      <c r="F278" s="60" t="s">
        <v>9</v>
      </c>
      <c r="G278" s="60" t="s">
        <v>21</v>
      </c>
      <c r="H278" s="13" t="s">
        <v>22</v>
      </c>
      <c r="I278" s="13" t="s">
        <v>23</v>
      </c>
      <c r="J278" s="13" t="s">
        <v>60</v>
      </c>
      <c r="K278" s="86" t="s">
        <v>9</v>
      </c>
      <c r="L278" s="60" t="s">
        <v>21</v>
      </c>
      <c r="M278" s="13" t="s">
        <v>22</v>
      </c>
      <c r="N278" s="13" t="s">
        <v>23</v>
      </c>
      <c r="O278" s="93" t="s">
        <v>60</v>
      </c>
      <c r="P278" s="93" t="s">
        <v>9</v>
      </c>
      <c r="Q278" s="13"/>
      <c r="R278" s="135" t="s">
        <v>21</v>
      </c>
      <c r="S278" s="127"/>
      <c r="T278" s="45"/>
      <c r="U278" s="45"/>
      <c r="V278" s="45"/>
    </row>
    <row r="279" spans="1:22" ht="18.95" customHeight="1" x14ac:dyDescent="0.2">
      <c r="A279" s="116"/>
      <c r="B279" s="64"/>
      <c r="C279" s="64"/>
      <c r="D279" s="64"/>
      <c r="E279" s="64"/>
      <c r="F279" s="74"/>
      <c r="G279" s="74"/>
      <c r="H279" s="64"/>
      <c r="I279" s="64"/>
      <c r="J279" s="64"/>
      <c r="K279" s="87" t="s">
        <v>109</v>
      </c>
      <c r="L279" s="74"/>
      <c r="M279" s="64"/>
      <c r="N279" s="64"/>
      <c r="O279" s="94"/>
      <c r="P279" s="94" t="s">
        <v>110</v>
      </c>
      <c r="Q279" s="64"/>
      <c r="R279" s="136"/>
      <c r="S279" s="128" t="s">
        <v>111</v>
      </c>
      <c r="T279" s="47"/>
      <c r="U279" s="47"/>
      <c r="V279" s="47"/>
    </row>
    <row r="280" spans="1:22" ht="3" customHeight="1" x14ac:dyDescent="0.2">
      <c r="A280" s="80"/>
      <c r="B280" s="16"/>
      <c r="C280" s="16"/>
      <c r="D280" s="16"/>
      <c r="E280" s="16"/>
      <c r="F280" s="76"/>
      <c r="G280" s="76"/>
      <c r="H280" s="16"/>
      <c r="I280" s="16"/>
      <c r="J280" s="16"/>
      <c r="K280" s="88"/>
      <c r="L280" s="76"/>
      <c r="M280" s="16"/>
      <c r="N280" s="16"/>
      <c r="O280" s="95"/>
      <c r="P280" s="95"/>
      <c r="Q280" s="16"/>
      <c r="R280" s="137"/>
      <c r="S280" s="129"/>
      <c r="T280" s="47"/>
      <c r="U280" s="47"/>
      <c r="V280" s="47"/>
    </row>
    <row r="281" spans="1:22" ht="18.95" hidden="1" customHeight="1" x14ac:dyDescent="0.2">
      <c r="A281" s="80" t="s">
        <v>10</v>
      </c>
      <c r="B281" s="18">
        <v>16023</v>
      </c>
      <c r="C281" s="18">
        <v>4454</v>
      </c>
      <c r="D281" s="18">
        <v>232</v>
      </c>
      <c r="E281" s="18"/>
      <c r="F281" s="78">
        <v>20709</v>
      </c>
      <c r="G281" s="78"/>
      <c r="H281" s="18"/>
      <c r="I281" s="18"/>
      <c r="J281" s="18"/>
      <c r="K281" s="89"/>
      <c r="L281" s="78"/>
      <c r="M281" s="18"/>
      <c r="N281" s="18"/>
      <c r="O281" s="96"/>
      <c r="P281" s="96">
        <v>0</v>
      </c>
      <c r="Q281" s="18">
        <v>3338531</v>
      </c>
      <c r="R281" s="138"/>
      <c r="S281" s="130"/>
      <c r="T281" s="26"/>
      <c r="U281" s="26"/>
      <c r="V281" s="26"/>
    </row>
    <row r="282" spans="1:22" ht="18.95" hidden="1" customHeight="1" x14ac:dyDescent="0.2">
      <c r="A282" s="80" t="s">
        <v>11</v>
      </c>
      <c r="B282" s="18">
        <v>18778</v>
      </c>
      <c r="C282" s="18">
        <v>10455</v>
      </c>
      <c r="D282" s="18">
        <v>82</v>
      </c>
      <c r="E282" s="18"/>
      <c r="F282" s="78">
        <v>29315</v>
      </c>
      <c r="G282" s="78"/>
      <c r="H282" s="18"/>
      <c r="I282" s="18"/>
      <c r="J282" s="18"/>
      <c r="K282" s="89"/>
      <c r="L282" s="78"/>
      <c r="M282" s="18"/>
      <c r="N282" s="18"/>
      <c r="O282" s="96"/>
      <c r="P282" s="96">
        <v>0</v>
      </c>
      <c r="Q282" s="18">
        <v>5171048</v>
      </c>
      <c r="R282" s="138"/>
      <c r="S282" s="130"/>
      <c r="T282" s="26"/>
      <c r="U282" s="26"/>
      <c r="V282" s="26"/>
    </row>
    <row r="283" spans="1:22" ht="18.95" hidden="1" customHeight="1" x14ac:dyDescent="0.2">
      <c r="A283" s="80" t="s">
        <v>12</v>
      </c>
      <c r="B283" s="18">
        <v>27119</v>
      </c>
      <c r="C283" s="18">
        <v>27251</v>
      </c>
      <c r="D283" s="18">
        <v>87</v>
      </c>
      <c r="E283" s="18"/>
      <c r="F283" s="78">
        <v>54457</v>
      </c>
      <c r="G283" s="78"/>
      <c r="H283" s="18"/>
      <c r="I283" s="18"/>
      <c r="J283" s="18"/>
      <c r="K283" s="89"/>
      <c r="L283" s="78"/>
      <c r="M283" s="18"/>
      <c r="N283" s="18"/>
      <c r="O283" s="96"/>
      <c r="P283" s="96">
        <v>0</v>
      </c>
      <c r="Q283" s="18">
        <v>7092130</v>
      </c>
      <c r="R283" s="138"/>
      <c r="S283" s="130"/>
      <c r="T283" s="26"/>
      <c r="U283" s="26"/>
      <c r="V283" s="26"/>
    </row>
    <row r="284" spans="1:22" ht="18.95" hidden="1" customHeight="1" x14ac:dyDescent="0.2">
      <c r="A284" s="80" t="s">
        <v>13</v>
      </c>
      <c r="B284" s="18">
        <v>31019</v>
      </c>
      <c r="C284" s="18">
        <v>54294</v>
      </c>
      <c r="D284" s="18">
        <v>313</v>
      </c>
      <c r="E284" s="18"/>
      <c r="F284" s="78">
        <v>85626</v>
      </c>
      <c r="G284" s="78"/>
      <c r="H284" s="18"/>
      <c r="I284" s="18"/>
      <c r="J284" s="18"/>
      <c r="K284" s="89"/>
      <c r="L284" s="78"/>
      <c r="M284" s="18"/>
      <c r="N284" s="18"/>
      <c r="O284" s="96"/>
      <c r="P284" s="96">
        <v>0</v>
      </c>
      <c r="Q284" s="18">
        <v>9675176</v>
      </c>
      <c r="R284" s="138"/>
      <c r="S284" s="130"/>
      <c r="T284" s="26"/>
      <c r="U284" s="26"/>
      <c r="V284" s="26"/>
    </row>
    <row r="285" spans="1:22" ht="18.95" hidden="1" customHeight="1" x14ac:dyDescent="0.2">
      <c r="A285" s="80" t="s">
        <v>14</v>
      </c>
      <c r="B285" s="18">
        <v>57933</v>
      </c>
      <c r="C285" s="18">
        <v>734868</v>
      </c>
      <c r="D285" s="18">
        <v>62210</v>
      </c>
      <c r="E285" s="18"/>
      <c r="F285" s="78">
        <v>855011</v>
      </c>
      <c r="G285" s="78"/>
      <c r="H285" s="18"/>
      <c r="I285" s="18"/>
      <c r="J285" s="18"/>
      <c r="K285" s="89"/>
      <c r="L285" s="78"/>
      <c r="M285" s="18"/>
      <c r="N285" s="18"/>
      <c r="O285" s="96"/>
      <c r="P285" s="96">
        <v>0</v>
      </c>
      <c r="Q285" s="18">
        <v>11767454</v>
      </c>
      <c r="R285" s="138"/>
      <c r="S285" s="130"/>
      <c r="T285" s="26"/>
      <c r="U285" s="26"/>
      <c r="V285" s="26"/>
    </row>
    <row r="286" spans="1:22" ht="18.95" hidden="1" customHeight="1" x14ac:dyDescent="0.2">
      <c r="A286" s="80" t="s">
        <v>15</v>
      </c>
      <c r="B286" s="18">
        <v>34355</v>
      </c>
      <c r="C286" s="18">
        <v>231888</v>
      </c>
      <c r="D286" s="18">
        <v>1848</v>
      </c>
      <c r="E286" s="18"/>
      <c r="F286" s="78">
        <v>268091</v>
      </c>
      <c r="G286" s="78"/>
      <c r="H286" s="18"/>
      <c r="I286" s="18"/>
      <c r="J286" s="18"/>
      <c r="K286" s="89"/>
      <c r="L286" s="78"/>
      <c r="M286" s="18"/>
      <c r="N286" s="18"/>
      <c r="O286" s="96"/>
      <c r="P286" s="96">
        <v>0</v>
      </c>
      <c r="Q286" s="18">
        <v>12880323</v>
      </c>
      <c r="R286" s="138"/>
      <c r="S286" s="130"/>
      <c r="T286" s="26"/>
      <c r="U286" s="26"/>
      <c r="V286" s="26"/>
    </row>
    <row r="287" spans="1:22" ht="18.95" hidden="1" customHeight="1" x14ac:dyDescent="0.2">
      <c r="A287" s="107" t="s">
        <v>37</v>
      </c>
      <c r="B287" s="18">
        <v>75001</v>
      </c>
      <c r="C287" s="18">
        <v>145389.68446300001</v>
      </c>
      <c r="D287" s="18">
        <v>2023.4998626000001</v>
      </c>
      <c r="E287" s="18"/>
      <c r="F287" s="78">
        <f>+SUM(B287:D287)</f>
        <v>222414.18432560001</v>
      </c>
      <c r="G287" s="78"/>
      <c r="H287" s="18"/>
      <c r="I287" s="18"/>
      <c r="J287" s="18"/>
      <c r="K287" s="89"/>
      <c r="L287" s="78">
        <v>123817</v>
      </c>
      <c r="M287" s="18">
        <v>392374.64</v>
      </c>
      <c r="N287" s="18">
        <v>2080.288</v>
      </c>
      <c r="O287" s="96">
        <v>2080.288</v>
      </c>
      <c r="P287" s="96">
        <v>518271.92800000001</v>
      </c>
      <c r="Q287" s="18">
        <v>18947871.166335601</v>
      </c>
      <c r="R287" s="138"/>
      <c r="S287" s="130"/>
      <c r="T287" s="26"/>
      <c r="U287" s="26"/>
      <c r="V287" s="26"/>
    </row>
    <row r="288" spans="1:22" ht="18.75" hidden="1" customHeight="1" x14ac:dyDescent="0.2">
      <c r="A288" s="107">
        <v>1997</v>
      </c>
      <c r="B288" s="18">
        <v>41893</v>
      </c>
      <c r="C288" s="18">
        <v>156952</v>
      </c>
      <c r="D288" s="18">
        <v>2164</v>
      </c>
      <c r="E288" s="18"/>
      <c r="F288" s="78">
        <f>+SUM(B288:D288)</f>
        <v>201009</v>
      </c>
      <c r="G288" s="78"/>
      <c r="H288" s="18"/>
      <c r="I288" s="18"/>
      <c r="J288" s="18"/>
      <c r="K288" s="89"/>
      <c r="L288" s="78">
        <v>5747</v>
      </c>
      <c r="M288" s="18">
        <v>361478.40000000002</v>
      </c>
      <c r="N288" s="18">
        <v>2267.2800000000002</v>
      </c>
      <c r="O288" s="96"/>
      <c r="P288" s="96">
        <v>369492.68</v>
      </c>
      <c r="Q288" s="18">
        <v>22408480.60165</v>
      </c>
      <c r="R288" s="138"/>
      <c r="S288" s="130"/>
      <c r="T288" s="26"/>
      <c r="U288" s="26"/>
      <c r="V288" s="26"/>
    </row>
    <row r="289" spans="1:22" ht="0.75" hidden="1" customHeight="1" x14ac:dyDescent="0.2">
      <c r="A289" s="80"/>
      <c r="B289" s="18"/>
      <c r="C289" s="18"/>
      <c r="D289" s="18"/>
      <c r="E289" s="18"/>
      <c r="F289" s="78"/>
      <c r="G289" s="78"/>
      <c r="H289" s="18"/>
      <c r="I289" s="18"/>
      <c r="J289" s="18"/>
      <c r="K289" s="89"/>
      <c r="L289" s="78"/>
      <c r="M289" s="18"/>
      <c r="N289" s="18"/>
      <c r="O289" s="96"/>
      <c r="P289" s="96"/>
      <c r="Q289" s="18"/>
      <c r="R289" s="138"/>
      <c r="S289" s="130"/>
      <c r="T289" s="26"/>
      <c r="U289" s="26"/>
      <c r="V289" s="26"/>
    </row>
    <row r="290" spans="1:22" ht="18.75" hidden="1" customHeight="1" x14ac:dyDescent="0.2">
      <c r="A290" s="108" t="s">
        <v>51</v>
      </c>
      <c r="B290" s="18"/>
      <c r="C290" s="18"/>
      <c r="D290" s="18"/>
      <c r="E290" s="18"/>
      <c r="F290" s="78"/>
      <c r="G290" s="78"/>
      <c r="H290" s="18"/>
      <c r="I290" s="18"/>
      <c r="J290" s="18"/>
      <c r="K290" s="89"/>
      <c r="L290" s="78"/>
      <c r="M290" s="18"/>
      <c r="N290" s="18"/>
      <c r="O290" s="96"/>
      <c r="P290" s="96"/>
      <c r="Q290" s="18"/>
      <c r="R290" s="138"/>
      <c r="S290" s="130"/>
      <c r="T290" s="26"/>
      <c r="U290" s="26"/>
      <c r="V290" s="26"/>
    </row>
    <row r="291" spans="1:22" ht="18.75" hidden="1" customHeight="1" x14ac:dyDescent="0.2">
      <c r="A291" s="109" t="s">
        <v>25</v>
      </c>
      <c r="B291" s="18">
        <v>47549</v>
      </c>
      <c r="C291" s="18">
        <v>135309</v>
      </c>
      <c r="D291" s="18">
        <v>2223</v>
      </c>
      <c r="E291" s="18"/>
      <c r="F291" s="78">
        <f t="shared" ref="F291:F302" si="1">+SUM(B291:D291)</f>
        <v>185081</v>
      </c>
      <c r="G291" s="78"/>
      <c r="H291" s="18"/>
      <c r="I291" s="18"/>
      <c r="J291" s="18"/>
      <c r="K291" s="89"/>
      <c r="L291" s="78">
        <v>546</v>
      </c>
      <c r="M291" s="18">
        <v>362827.2</v>
      </c>
      <c r="N291" s="18">
        <v>2289.7280000000001</v>
      </c>
      <c r="O291" s="96"/>
      <c r="P291" s="96">
        <v>365662.92800000001</v>
      </c>
      <c r="Q291" s="18">
        <v>22340121.546379998</v>
      </c>
      <c r="R291" s="138"/>
      <c r="S291" s="130"/>
      <c r="T291" s="26"/>
      <c r="U291" s="26"/>
      <c r="V291" s="26"/>
    </row>
    <row r="292" spans="1:22" ht="18.75" hidden="1" customHeight="1" x14ac:dyDescent="0.2">
      <c r="A292" s="109" t="s">
        <v>26</v>
      </c>
      <c r="B292" s="18">
        <v>56146</v>
      </c>
      <c r="C292" s="18">
        <v>154851</v>
      </c>
      <c r="D292" s="18">
        <v>2200</v>
      </c>
      <c r="E292" s="18"/>
      <c r="F292" s="78">
        <f t="shared" si="1"/>
        <v>213197</v>
      </c>
      <c r="G292" s="78"/>
      <c r="H292" s="18"/>
      <c r="I292" s="18"/>
      <c r="J292" s="18"/>
      <c r="K292" s="89"/>
      <c r="L292" s="78">
        <v>546</v>
      </c>
      <c r="M292" s="18">
        <v>364176</v>
      </c>
      <c r="N292" s="18">
        <v>2304.7199999999998</v>
      </c>
      <c r="O292" s="96"/>
      <c r="P292" s="96">
        <v>367026.72</v>
      </c>
      <c r="Q292" s="18">
        <v>22204494.723159999</v>
      </c>
      <c r="R292" s="138"/>
      <c r="S292" s="130"/>
      <c r="T292" s="26"/>
      <c r="U292" s="26"/>
      <c r="V292" s="26"/>
    </row>
    <row r="293" spans="1:22" ht="18.75" hidden="1" customHeight="1" x14ac:dyDescent="0.2">
      <c r="A293" s="109" t="s">
        <v>27</v>
      </c>
      <c r="B293" s="18">
        <v>52571</v>
      </c>
      <c r="C293" s="18">
        <v>195491</v>
      </c>
      <c r="D293" s="18">
        <v>1218</v>
      </c>
      <c r="E293" s="18"/>
      <c r="F293" s="78">
        <f t="shared" si="1"/>
        <v>249280</v>
      </c>
      <c r="G293" s="78"/>
      <c r="H293" s="18"/>
      <c r="I293" s="18"/>
      <c r="J293" s="18"/>
      <c r="K293" s="89"/>
      <c r="L293" s="78">
        <v>546</v>
      </c>
      <c r="M293" s="18">
        <v>377400</v>
      </c>
      <c r="N293" s="18">
        <v>2321.7920000000004</v>
      </c>
      <c r="O293" s="96"/>
      <c r="P293" s="96">
        <v>380267.79200000002</v>
      </c>
      <c r="Q293" s="18">
        <v>22589348.513890002</v>
      </c>
      <c r="R293" s="138"/>
      <c r="S293" s="130"/>
      <c r="T293" s="26"/>
      <c r="U293" s="26"/>
      <c r="V293" s="26"/>
    </row>
    <row r="294" spans="1:22" ht="18.75" hidden="1" customHeight="1" x14ac:dyDescent="0.2">
      <c r="A294" s="109" t="s">
        <v>28</v>
      </c>
      <c r="B294" s="18">
        <v>209201</v>
      </c>
      <c r="C294" s="18">
        <v>187378</v>
      </c>
      <c r="D294" s="18">
        <v>5009</v>
      </c>
      <c r="E294" s="18"/>
      <c r="F294" s="78">
        <f t="shared" si="1"/>
        <v>401588</v>
      </c>
      <c r="G294" s="78"/>
      <c r="H294" s="18"/>
      <c r="I294" s="18"/>
      <c r="J294" s="18"/>
      <c r="K294" s="89"/>
      <c r="L294" s="78">
        <v>546</v>
      </c>
      <c r="M294" s="18">
        <v>379481.25</v>
      </c>
      <c r="N294" s="18">
        <v>2334.596</v>
      </c>
      <c r="O294" s="96"/>
      <c r="P294" s="96">
        <v>382361.84600000002</v>
      </c>
      <c r="Q294" s="18">
        <v>23242282.06092</v>
      </c>
      <c r="R294" s="138"/>
      <c r="S294" s="130"/>
      <c r="T294" s="26"/>
      <c r="U294" s="26"/>
      <c r="V294" s="26"/>
    </row>
    <row r="295" spans="1:22" ht="18.75" hidden="1" customHeight="1" x14ac:dyDescent="0.2">
      <c r="A295" s="109" t="s">
        <v>35</v>
      </c>
      <c r="B295" s="18">
        <v>62855</v>
      </c>
      <c r="C295" s="18">
        <v>194958.97523420001</v>
      </c>
      <c r="D295" s="18">
        <v>14329</v>
      </c>
      <c r="E295" s="18"/>
      <c r="F295" s="78">
        <f t="shared" si="1"/>
        <v>272142.97523420001</v>
      </c>
      <c r="G295" s="78"/>
      <c r="H295" s="18"/>
      <c r="I295" s="18"/>
      <c r="J295" s="18"/>
      <c r="K295" s="89"/>
      <c r="L295" s="78">
        <v>546</v>
      </c>
      <c r="M295" s="18">
        <v>380868.75</v>
      </c>
      <c r="N295" s="18">
        <v>2349.1709999999998</v>
      </c>
      <c r="O295" s="96"/>
      <c r="P295" s="96">
        <v>383763.92099999997</v>
      </c>
      <c r="Q295" s="18">
        <v>23228323.457614198</v>
      </c>
      <c r="R295" s="138"/>
      <c r="S295" s="130"/>
      <c r="T295" s="26"/>
      <c r="U295" s="26"/>
      <c r="V295" s="26"/>
    </row>
    <row r="296" spans="1:22" ht="18.75" hidden="1" customHeight="1" x14ac:dyDescent="0.2">
      <c r="A296" s="109" t="s">
        <v>29</v>
      </c>
      <c r="B296" s="18">
        <v>57536</v>
      </c>
      <c r="C296" s="18">
        <v>216265.1255924</v>
      </c>
      <c r="D296" s="18">
        <v>14322</v>
      </c>
      <c r="E296" s="18"/>
      <c r="F296" s="78">
        <f t="shared" si="1"/>
        <v>288123.12559239997</v>
      </c>
      <c r="G296" s="78"/>
      <c r="H296" s="18"/>
      <c r="I296" s="18"/>
      <c r="J296" s="18"/>
      <c r="K296" s="89"/>
      <c r="L296" s="78">
        <v>546</v>
      </c>
      <c r="M296" s="18">
        <v>463859.35</v>
      </c>
      <c r="N296" s="18">
        <v>2357.7289999999998</v>
      </c>
      <c r="O296" s="96"/>
      <c r="P296" s="96">
        <v>466763.07899999997</v>
      </c>
      <c r="Q296" s="18">
        <v>23411884.989542399</v>
      </c>
      <c r="R296" s="138"/>
      <c r="S296" s="130"/>
      <c r="T296" s="26"/>
      <c r="U296" s="26"/>
      <c r="V296" s="26"/>
    </row>
    <row r="297" spans="1:22" ht="18.75" hidden="1" customHeight="1" x14ac:dyDescent="0.2">
      <c r="A297" s="109" t="s">
        <v>30</v>
      </c>
      <c r="B297" s="18">
        <v>62809</v>
      </c>
      <c r="C297" s="18">
        <v>261069.1369793</v>
      </c>
      <c r="D297" s="18">
        <v>14416</v>
      </c>
      <c r="E297" s="18"/>
      <c r="F297" s="78">
        <f t="shared" si="1"/>
        <v>338294.1369793</v>
      </c>
      <c r="G297" s="78"/>
      <c r="H297" s="18"/>
      <c r="I297" s="18"/>
      <c r="J297" s="18"/>
      <c r="K297" s="89"/>
      <c r="L297" s="78">
        <v>546</v>
      </c>
      <c r="M297" s="18">
        <v>454471.99</v>
      </c>
      <c r="N297" s="18">
        <v>2372.37</v>
      </c>
      <c r="O297" s="96"/>
      <c r="P297" s="96">
        <v>457390.36</v>
      </c>
      <c r="Q297" s="18">
        <v>24512130.993379299</v>
      </c>
      <c r="R297" s="138"/>
      <c r="S297" s="130"/>
      <c r="T297" s="26"/>
      <c r="U297" s="26"/>
      <c r="V297" s="26"/>
    </row>
    <row r="298" spans="1:22" ht="18.75" hidden="1" customHeight="1" x14ac:dyDescent="0.2">
      <c r="A298" s="109" t="s">
        <v>31</v>
      </c>
      <c r="B298" s="18">
        <v>52582</v>
      </c>
      <c r="C298" s="18">
        <v>265669.20906580001</v>
      </c>
      <c r="D298" s="18">
        <v>17728</v>
      </c>
      <c r="E298" s="18"/>
      <c r="F298" s="78">
        <f t="shared" si="1"/>
        <v>335979.20906580001</v>
      </c>
      <c r="G298" s="78"/>
      <c r="H298" s="18"/>
      <c r="I298" s="18"/>
      <c r="J298" s="18"/>
      <c r="K298" s="89"/>
      <c r="L298" s="78">
        <v>546</v>
      </c>
      <c r="M298" s="18">
        <v>414990.32</v>
      </c>
      <c r="N298" s="18">
        <v>2377.2139999999999</v>
      </c>
      <c r="O298" s="96"/>
      <c r="P298" s="96">
        <v>417913.53399999999</v>
      </c>
      <c r="Q298" s="18">
        <v>24880554.603065796</v>
      </c>
      <c r="R298" s="138"/>
      <c r="S298" s="130"/>
      <c r="T298" s="26"/>
      <c r="U298" s="26"/>
      <c r="V298" s="26"/>
    </row>
    <row r="299" spans="1:22" ht="18.75" hidden="1" customHeight="1" x14ac:dyDescent="0.2">
      <c r="A299" s="109" t="s">
        <v>32</v>
      </c>
      <c r="B299" s="18">
        <v>48530</v>
      </c>
      <c r="C299" s="18">
        <v>293967.22977450001</v>
      </c>
      <c r="D299" s="18">
        <v>17878</v>
      </c>
      <c r="E299" s="18"/>
      <c r="F299" s="78">
        <f t="shared" si="1"/>
        <v>360375.22977450001</v>
      </c>
      <c r="G299" s="78"/>
      <c r="H299" s="18"/>
      <c r="I299" s="18"/>
      <c r="J299" s="18"/>
      <c r="K299" s="89"/>
      <c r="L299" s="78">
        <v>546</v>
      </c>
      <c r="M299" s="18">
        <v>469573.28</v>
      </c>
      <c r="N299" s="18">
        <v>2318.7910000000002</v>
      </c>
      <c r="O299" s="96"/>
      <c r="P299" s="96">
        <v>472438.07100000005</v>
      </c>
      <c r="Q299" s="18">
        <v>25037278.720824499</v>
      </c>
      <c r="R299" s="138"/>
      <c r="S299" s="130"/>
      <c r="T299" s="26"/>
      <c r="U299" s="26"/>
      <c r="V299" s="26"/>
    </row>
    <row r="300" spans="1:22" ht="18.75" hidden="1" customHeight="1" x14ac:dyDescent="0.2">
      <c r="A300" s="109" t="s">
        <v>33</v>
      </c>
      <c r="B300" s="18">
        <v>49002</v>
      </c>
      <c r="C300" s="18">
        <v>295339.99838110001</v>
      </c>
      <c r="D300" s="18">
        <v>26519</v>
      </c>
      <c r="E300" s="18"/>
      <c r="F300" s="78">
        <f t="shared" si="1"/>
        <v>370860.99838110001</v>
      </c>
      <c r="G300" s="78"/>
      <c r="H300" s="18"/>
      <c r="I300" s="18"/>
      <c r="J300" s="18"/>
      <c r="K300" s="89"/>
      <c r="L300" s="78">
        <v>546</v>
      </c>
      <c r="M300" s="18">
        <v>426656.75</v>
      </c>
      <c r="N300" s="18">
        <v>2327.1170000000002</v>
      </c>
      <c r="O300" s="96"/>
      <c r="P300" s="96">
        <f>SUM(L300:O300)</f>
        <v>429529.86700000003</v>
      </c>
      <c r="Q300" s="18">
        <v>25017069.881491099</v>
      </c>
      <c r="R300" s="138"/>
      <c r="S300" s="130"/>
      <c r="T300" s="26"/>
      <c r="U300" s="26"/>
      <c r="V300" s="26"/>
    </row>
    <row r="301" spans="1:22" ht="18.75" hidden="1" customHeight="1" x14ac:dyDescent="0.2">
      <c r="A301" s="109" t="s">
        <v>34</v>
      </c>
      <c r="B301" s="18">
        <v>49124</v>
      </c>
      <c r="C301" s="18">
        <v>358575.6</v>
      </c>
      <c r="D301" s="18">
        <v>29582</v>
      </c>
      <c r="E301" s="18"/>
      <c r="F301" s="78">
        <f t="shared" si="1"/>
        <v>437281.6</v>
      </c>
      <c r="G301" s="78"/>
      <c r="H301" s="18"/>
      <c r="I301" s="18"/>
      <c r="J301" s="18"/>
      <c r="K301" s="89"/>
      <c r="L301" s="78">
        <v>546</v>
      </c>
      <c r="M301" s="18">
        <v>416737.46</v>
      </c>
      <c r="N301" s="18">
        <v>2342.1750000000002</v>
      </c>
      <c r="O301" s="96"/>
      <c r="P301" s="96">
        <f>SUM(L301:O301)</f>
        <v>419625.63500000001</v>
      </c>
      <c r="Q301" s="18">
        <v>25031238.883480001</v>
      </c>
      <c r="R301" s="138"/>
      <c r="S301" s="130"/>
      <c r="T301" s="26"/>
      <c r="U301" s="26"/>
      <c r="V301" s="26"/>
    </row>
    <row r="302" spans="1:22" ht="19.5" hidden="1" customHeight="1" x14ac:dyDescent="0.2">
      <c r="A302" s="107">
        <v>1998</v>
      </c>
      <c r="B302" s="18">
        <v>38235</v>
      </c>
      <c r="C302" s="18">
        <v>353860.74958319997</v>
      </c>
      <c r="D302" s="18">
        <v>29262</v>
      </c>
      <c r="E302" s="18"/>
      <c r="F302" s="78">
        <f t="shared" si="1"/>
        <v>421357.74958319997</v>
      </c>
      <c r="G302" s="78"/>
      <c r="H302" s="18"/>
      <c r="I302" s="18"/>
      <c r="J302" s="18"/>
      <c r="K302" s="89"/>
      <c r="L302" s="78">
        <v>15956</v>
      </c>
      <c r="M302" s="18">
        <v>415741</v>
      </c>
      <c r="N302" s="18">
        <v>1880.2469567999999</v>
      </c>
      <c r="O302" s="96"/>
      <c r="P302" s="96">
        <v>433577.24695679999</v>
      </c>
      <c r="Q302" s="18">
        <v>25551827.996539999</v>
      </c>
      <c r="R302" s="138"/>
      <c r="S302" s="130"/>
      <c r="T302" s="26"/>
      <c r="U302" s="26"/>
      <c r="V302" s="26"/>
    </row>
    <row r="303" spans="1:22" ht="18.75" hidden="1" customHeight="1" x14ac:dyDescent="0.2">
      <c r="A303" s="109"/>
      <c r="B303" s="18"/>
      <c r="C303" s="18"/>
      <c r="D303" s="18"/>
      <c r="E303" s="18"/>
      <c r="F303" s="78"/>
      <c r="G303" s="78"/>
      <c r="H303" s="18"/>
      <c r="I303" s="18"/>
      <c r="J303" s="18"/>
      <c r="K303" s="89"/>
      <c r="L303" s="78"/>
      <c r="M303" s="18"/>
      <c r="N303" s="18"/>
      <c r="O303" s="96"/>
      <c r="P303" s="96"/>
      <c r="Q303" s="18"/>
      <c r="R303" s="138"/>
      <c r="S303" s="130"/>
      <c r="T303" s="26"/>
      <c r="U303" s="26"/>
      <c r="V303" s="26"/>
    </row>
    <row r="304" spans="1:22" ht="18.75" hidden="1" customHeight="1" x14ac:dyDescent="0.2">
      <c r="A304" s="108" t="s">
        <v>52</v>
      </c>
      <c r="B304" s="19"/>
      <c r="C304" s="19"/>
      <c r="D304" s="19"/>
      <c r="E304" s="19"/>
      <c r="F304" s="57"/>
      <c r="G304" s="57"/>
      <c r="H304" s="19"/>
      <c r="I304" s="19"/>
      <c r="J304" s="19"/>
      <c r="K304" s="90"/>
      <c r="L304" s="57"/>
      <c r="M304" s="19"/>
      <c r="N304" s="19"/>
      <c r="O304" s="97"/>
      <c r="P304" s="97"/>
      <c r="Q304" s="19"/>
      <c r="R304" s="139"/>
      <c r="S304" s="131"/>
      <c r="T304" s="36"/>
      <c r="U304" s="36"/>
      <c r="V304" s="36"/>
    </row>
    <row r="305" spans="1:22" ht="18.75" hidden="1" customHeight="1" x14ac:dyDescent="0.2">
      <c r="A305" s="109" t="s">
        <v>25</v>
      </c>
      <c r="B305" s="18">
        <v>38742</v>
      </c>
      <c r="C305" s="18">
        <v>369783.814946</v>
      </c>
      <c r="D305" s="18">
        <v>28938</v>
      </c>
      <c r="E305" s="18"/>
      <c r="F305" s="78">
        <v>437463.814946</v>
      </c>
      <c r="G305" s="78"/>
      <c r="H305" s="18"/>
      <c r="I305" s="18"/>
      <c r="J305" s="18"/>
      <c r="K305" s="89"/>
      <c r="L305" s="78">
        <v>3</v>
      </c>
      <c r="M305" s="18">
        <v>395619</v>
      </c>
      <c r="N305" s="18">
        <v>697.50658319999991</v>
      </c>
      <c r="O305" s="96"/>
      <c r="P305" s="96">
        <v>396319.50658320001</v>
      </c>
      <c r="Q305" s="18">
        <f t="shared" ref="Q305:Q316" si="2">+D37+I37+N37+S37+F305+P305</f>
        <v>25200923.321529198</v>
      </c>
      <c r="R305" s="138"/>
      <c r="S305" s="130"/>
      <c r="T305" s="26"/>
      <c r="U305" s="26"/>
      <c r="V305" s="26"/>
    </row>
    <row r="306" spans="1:22" ht="18.75" hidden="1" customHeight="1" x14ac:dyDescent="0.2">
      <c r="A306" s="109" t="s">
        <v>26</v>
      </c>
      <c r="B306" s="18">
        <v>43586</v>
      </c>
      <c r="C306" s="18">
        <v>371519.67551999999</v>
      </c>
      <c r="D306" s="18">
        <v>28765</v>
      </c>
      <c r="E306" s="18"/>
      <c r="F306" s="78">
        <v>443870.67551999999</v>
      </c>
      <c r="G306" s="78"/>
      <c r="H306" s="18"/>
      <c r="I306" s="18"/>
      <c r="J306" s="18"/>
      <c r="K306" s="89"/>
      <c r="L306" s="78">
        <v>3</v>
      </c>
      <c r="M306" s="18">
        <v>416971</v>
      </c>
      <c r="N306" s="18">
        <v>702.45343839999998</v>
      </c>
      <c r="O306" s="96"/>
      <c r="P306" s="96">
        <v>417676.4534384</v>
      </c>
      <c r="Q306" s="18">
        <f t="shared" si="2"/>
        <v>25258798.1289584</v>
      </c>
      <c r="R306" s="138"/>
      <c r="S306" s="130"/>
      <c r="T306" s="26"/>
      <c r="U306" s="26"/>
      <c r="V306" s="26"/>
    </row>
    <row r="307" spans="1:22" ht="18.75" hidden="1" customHeight="1" x14ac:dyDescent="0.2">
      <c r="A307" s="109" t="s">
        <v>27</v>
      </c>
      <c r="B307" s="18">
        <v>40480</v>
      </c>
      <c r="C307" s="18">
        <v>358708.45029279997</v>
      </c>
      <c r="D307" s="18">
        <v>28938</v>
      </c>
      <c r="E307" s="18"/>
      <c r="F307" s="78">
        <v>428126.45029279997</v>
      </c>
      <c r="G307" s="78"/>
      <c r="H307" s="18"/>
      <c r="I307" s="18"/>
      <c r="J307" s="18"/>
      <c r="K307" s="89"/>
      <c r="L307" s="78">
        <v>3</v>
      </c>
      <c r="M307" s="18">
        <v>420755</v>
      </c>
      <c r="N307" s="18">
        <v>706.16357979999998</v>
      </c>
      <c r="O307" s="96"/>
      <c r="P307" s="96">
        <v>421464.16357979999</v>
      </c>
      <c r="Q307" s="18">
        <f t="shared" si="2"/>
        <v>25307064.906872597</v>
      </c>
      <c r="R307" s="138"/>
      <c r="S307" s="130"/>
      <c r="T307" s="26"/>
      <c r="U307" s="26"/>
      <c r="V307" s="26"/>
    </row>
    <row r="308" spans="1:22" ht="19.5" hidden="1" customHeight="1" x14ac:dyDescent="0.2">
      <c r="A308" s="109" t="s">
        <v>28</v>
      </c>
      <c r="B308" s="18">
        <v>68913</v>
      </c>
      <c r="C308" s="18">
        <v>378202.45089760004</v>
      </c>
      <c r="D308" s="18">
        <v>29080</v>
      </c>
      <c r="E308" s="18"/>
      <c r="F308" s="78">
        <v>476195.45089760004</v>
      </c>
      <c r="G308" s="78"/>
      <c r="H308" s="18"/>
      <c r="I308" s="18"/>
      <c r="J308" s="18"/>
      <c r="K308" s="89"/>
      <c r="L308" s="78">
        <v>3</v>
      </c>
      <c r="M308" s="18">
        <v>348466</v>
      </c>
      <c r="N308" s="18">
        <v>709.87372120000009</v>
      </c>
      <c r="O308" s="96"/>
      <c r="P308" s="96">
        <v>349178.87372119998</v>
      </c>
      <c r="Q308" s="18">
        <f t="shared" si="2"/>
        <v>25277096.857618801</v>
      </c>
      <c r="R308" s="138"/>
      <c r="S308" s="130"/>
      <c r="T308" s="26"/>
      <c r="U308" s="26"/>
      <c r="V308" s="26"/>
    </row>
    <row r="309" spans="1:22" ht="18.75" hidden="1" customHeight="1" x14ac:dyDescent="0.2">
      <c r="A309" s="109" t="s">
        <v>35</v>
      </c>
      <c r="B309" s="18">
        <v>61123</v>
      </c>
      <c r="C309" s="18">
        <v>384361.64118140005</v>
      </c>
      <c r="D309" s="18">
        <v>29201</v>
      </c>
      <c r="E309" s="18"/>
      <c r="F309" s="78">
        <v>474685.64118140005</v>
      </c>
      <c r="G309" s="78"/>
      <c r="H309" s="18"/>
      <c r="I309" s="18"/>
      <c r="J309" s="18"/>
      <c r="K309" s="89"/>
      <c r="L309" s="78">
        <v>3</v>
      </c>
      <c r="M309" s="18">
        <v>316596</v>
      </c>
      <c r="N309" s="18">
        <v>713.58386259999997</v>
      </c>
      <c r="O309" s="96"/>
      <c r="P309" s="96">
        <v>317312.58386259997</v>
      </c>
      <c r="Q309" s="18">
        <f t="shared" si="2"/>
        <v>25321344.008044001</v>
      </c>
      <c r="R309" s="138"/>
      <c r="S309" s="130"/>
      <c r="T309" s="26"/>
      <c r="U309" s="26"/>
      <c r="V309" s="26"/>
    </row>
    <row r="310" spans="1:22" ht="18.75" hidden="1" customHeight="1" x14ac:dyDescent="0.2">
      <c r="A310" s="109" t="s">
        <v>42</v>
      </c>
      <c r="B310" s="18">
        <v>52638</v>
      </c>
      <c r="C310" s="18">
        <v>425974.90008389996</v>
      </c>
      <c r="D310" s="18">
        <v>2132</v>
      </c>
      <c r="E310" s="18"/>
      <c r="F310" s="78">
        <v>480744.90008389996</v>
      </c>
      <c r="G310" s="78"/>
      <c r="H310" s="18"/>
      <c r="I310" s="18"/>
      <c r="J310" s="18"/>
      <c r="K310" s="89"/>
      <c r="L310" s="78">
        <v>3</v>
      </c>
      <c r="M310" s="18">
        <v>593934</v>
      </c>
      <c r="N310" s="18">
        <v>716.05729020000001</v>
      </c>
      <c r="O310" s="96"/>
      <c r="P310" s="96">
        <v>594653.05729020003</v>
      </c>
      <c r="Q310" s="18">
        <f t="shared" si="2"/>
        <v>25298234.0753741</v>
      </c>
      <c r="R310" s="138"/>
      <c r="S310" s="130"/>
      <c r="T310" s="26"/>
      <c r="U310" s="26"/>
      <c r="V310" s="26"/>
    </row>
    <row r="311" spans="1:22" ht="18.75" hidden="1" customHeight="1" x14ac:dyDescent="0.2">
      <c r="A311" s="109" t="s">
        <v>53</v>
      </c>
      <c r="B311" s="18">
        <v>46470</v>
      </c>
      <c r="C311" s="18">
        <v>409964.56606029999</v>
      </c>
      <c r="D311" s="18">
        <v>2301</v>
      </c>
      <c r="E311" s="18"/>
      <c r="F311" s="78">
        <v>458735.56606029999</v>
      </c>
      <c r="G311" s="78"/>
      <c r="H311" s="18"/>
      <c r="I311" s="18"/>
      <c r="J311" s="18"/>
      <c r="K311" s="89"/>
      <c r="L311" s="78">
        <v>3</v>
      </c>
      <c r="M311" s="18">
        <v>588115</v>
      </c>
      <c r="N311" s="18">
        <v>721.00414539999997</v>
      </c>
      <c r="O311" s="96"/>
      <c r="P311" s="96">
        <v>588839.00414540002</v>
      </c>
      <c r="Q311" s="18">
        <f t="shared" si="2"/>
        <v>25649906.420205701</v>
      </c>
      <c r="R311" s="138"/>
      <c r="S311" s="130"/>
      <c r="T311" s="26"/>
      <c r="U311" s="26"/>
      <c r="V311" s="26"/>
    </row>
    <row r="312" spans="1:22" ht="18.75" hidden="1" customHeight="1" x14ac:dyDescent="0.2">
      <c r="A312" s="109" t="s">
        <v>54</v>
      </c>
      <c r="B312" s="18">
        <v>42997</v>
      </c>
      <c r="C312" s="18">
        <v>413210.10042570002</v>
      </c>
      <c r="D312" s="18">
        <v>2255</v>
      </c>
      <c r="E312" s="18"/>
      <c r="F312" s="78">
        <v>458462.10042570002</v>
      </c>
      <c r="G312" s="78"/>
      <c r="H312" s="18"/>
      <c r="I312" s="18"/>
      <c r="J312" s="18"/>
      <c r="K312" s="89"/>
      <c r="L312" s="78">
        <v>3</v>
      </c>
      <c r="M312" s="18">
        <v>826821</v>
      </c>
      <c r="N312" s="18">
        <v>725.95100060000004</v>
      </c>
      <c r="O312" s="96"/>
      <c r="P312" s="96">
        <v>827549.95100060001</v>
      </c>
      <c r="Q312" s="18">
        <f t="shared" si="2"/>
        <v>25933785.942426302</v>
      </c>
      <c r="R312" s="138"/>
      <c r="S312" s="130"/>
      <c r="T312" s="26"/>
      <c r="U312" s="26"/>
      <c r="V312" s="26"/>
    </row>
    <row r="313" spans="1:22" ht="18.75" hidden="1" customHeight="1" x14ac:dyDescent="0.2">
      <c r="A313" s="109" t="s">
        <v>55</v>
      </c>
      <c r="B313" s="18">
        <v>46686</v>
      </c>
      <c r="C313" s="18">
        <v>525928.91524900007</v>
      </c>
      <c r="D313" s="18">
        <v>2284</v>
      </c>
      <c r="E313" s="18"/>
      <c r="F313" s="78">
        <v>574898.91524900007</v>
      </c>
      <c r="G313" s="78"/>
      <c r="H313" s="18"/>
      <c r="I313" s="18"/>
      <c r="J313" s="18"/>
      <c r="K313" s="89"/>
      <c r="L313" s="78">
        <v>3</v>
      </c>
      <c r="M313" s="18">
        <f>937582-700</f>
        <v>936882</v>
      </c>
      <c r="N313" s="18">
        <v>729.66114199999993</v>
      </c>
      <c r="O313" s="96"/>
      <c r="P313" s="96">
        <v>938314.661142</v>
      </c>
      <c r="Q313" s="18">
        <f t="shared" si="2"/>
        <v>26522499.781390999</v>
      </c>
      <c r="R313" s="138"/>
      <c r="S313" s="130"/>
      <c r="T313" s="26"/>
      <c r="U313" s="26"/>
      <c r="V313" s="26"/>
    </row>
    <row r="314" spans="1:22" ht="18.75" hidden="1" customHeight="1" x14ac:dyDescent="0.2">
      <c r="A314" s="109" t="s">
        <v>56</v>
      </c>
      <c r="B314" s="18">
        <v>45271</v>
      </c>
      <c r="C314" s="18">
        <v>440360.33501340001</v>
      </c>
      <c r="D314" s="18">
        <v>2283</v>
      </c>
      <c r="E314" s="18"/>
      <c r="F314" s="78">
        <v>487914.33501340001</v>
      </c>
      <c r="G314" s="78"/>
      <c r="H314" s="18"/>
      <c r="I314" s="18"/>
      <c r="J314" s="18"/>
      <c r="K314" s="89"/>
      <c r="L314" s="78">
        <v>3</v>
      </c>
      <c r="M314" s="18">
        <f>279820-700</f>
        <v>279120</v>
      </c>
      <c r="N314" s="18">
        <v>734.60799720000011</v>
      </c>
      <c r="O314" s="96"/>
      <c r="P314" s="96">
        <f>SUM(L314:O314)</f>
        <v>279857.60799719999</v>
      </c>
      <c r="Q314" s="18">
        <f t="shared" si="2"/>
        <v>25906379.6810106</v>
      </c>
      <c r="R314" s="138"/>
      <c r="S314" s="130"/>
      <c r="T314" s="26"/>
      <c r="U314" s="26"/>
      <c r="V314" s="26"/>
    </row>
    <row r="315" spans="1:22" ht="18.75" hidden="1" customHeight="1" x14ac:dyDescent="0.2">
      <c r="A315" s="109" t="s">
        <v>57</v>
      </c>
      <c r="B315" s="18">
        <v>43127</v>
      </c>
      <c r="C315" s="18">
        <v>453270.5448956</v>
      </c>
      <c r="D315" s="18">
        <v>2292</v>
      </c>
      <c r="E315" s="18"/>
      <c r="F315" s="78">
        <v>498689.5448956</v>
      </c>
      <c r="G315" s="78"/>
      <c r="H315" s="18"/>
      <c r="I315" s="18"/>
      <c r="J315" s="18"/>
      <c r="K315" s="89"/>
      <c r="L315" s="78">
        <v>3</v>
      </c>
      <c r="M315" s="18">
        <v>311418</v>
      </c>
      <c r="N315" s="18">
        <v>737</v>
      </c>
      <c r="O315" s="96"/>
      <c r="P315" s="96">
        <v>312158</v>
      </c>
      <c r="Q315" s="18">
        <f t="shared" si="2"/>
        <v>26288901.060895599</v>
      </c>
      <c r="R315" s="138"/>
      <c r="S315" s="130"/>
      <c r="T315" s="26"/>
      <c r="U315" s="26"/>
      <c r="V315" s="26"/>
    </row>
    <row r="316" spans="1:22" ht="18.75" hidden="1" customHeight="1" x14ac:dyDescent="0.2">
      <c r="A316" s="108" t="s">
        <v>52</v>
      </c>
      <c r="B316" s="18">
        <v>37048</v>
      </c>
      <c r="C316" s="18">
        <v>454049.75477780006</v>
      </c>
      <c r="D316" s="18">
        <v>2201</v>
      </c>
      <c r="E316" s="18"/>
      <c r="F316" s="78">
        <v>493298.75477780006</v>
      </c>
      <c r="G316" s="78" t="s">
        <v>58</v>
      </c>
      <c r="H316" s="18"/>
      <c r="I316" s="18"/>
      <c r="J316" s="18"/>
      <c r="K316" s="89"/>
      <c r="L316" s="78">
        <v>3</v>
      </c>
      <c r="M316" s="18">
        <v>384234</v>
      </c>
      <c r="N316" s="18">
        <v>740</v>
      </c>
      <c r="O316" s="96"/>
      <c r="P316" s="96">
        <v>384977</v>
      </c>
      <c r="Q316" s="18">
        <f t="shared" si="2"/>
        <v>26161950.617777798</v>
      </c>
      <c r="R316" s="138"/>
      <c r="S316" s="130"/>
      <c r="T316" s="26"/>
      <c r="U316" s="26"/>
      <c r="V316" s="26"/>
    </row>
    <row r="317" spans="1:22" ht="18.75" hidden="1" customHeight="1" x14ac:dyDescent="0.2">
      <c r="A317" s="109"/>
      <c r="B317" s="18"/>
      <c r="C317" s="18"/>
      <c r="D317" s="18"/>
      <c r="E317" s="18"/>
      <c r="F317" s="78"/>
      <c r="G317" s="78"/>
      <c r="H317" s="18"/>
      <c r="I317" s="18"/>
      <c r="J317" s="18"/>
      <c r="K317" s="89"/>
      <c r="L317" s="78"/>
      <c r="M317" s="18"/>
      <c r="N317" s="18"/>
      <c r="O317" s="96"/>
      <c r="P317" s="96"/>
      <c r="Q317" s="18"/>
      <c r="R317" s="138"/>
      <c r="S317" s="130"/>
      <c r="T317" s="26"/>
      <c r="U317" s="26"/>
      <c r="V317" s="26"/>
    </row>
    <row r="318" spans="1:22" ht="18.75" hidden="1" customHeight="1" x14ac:dyDescent="0.2">
      <c r="A318" s="111">
        <v>2000</v>
      </c>
      <c r="B318" s="18"/>
      <c r="C318" s="18"/>
      <c r="D318" s="18"/>
      <c r="E318" s="18"/>
      <c r="F318" s="78"/>
      <c r="G318" s="78"/>
      <c r="H318" s="18"/>
      <c r="I318" s="18"/>
      <c r="J318" s="18"/>
      <c r="K318" s="89"/>
      <c r="L318" s="78"/>
      <c r="M318" s="18"/>
      <c r="N318" s="18"/>
      <c r="O318" s="96"/>
      <c r="P318" s="96"/>
      <c r="Q318" s="18"/>
      <c r="R318" s="138"/>
      <c r="S318" s="130"/>
      <c r="T318" s="26"/>
      <c r="U318" s="26"/>
      <c r="V318" s="26"/>
    </row>
    <row r="319" spans="1:22" ht="19.5" hidden="1" customHeight="1" x14ac:dyDescent="0.2">
      <c r="A319" s="109" t="s">
        <v>94</v>
      </c>
      <c r="B319" s="18">
        <v>45256</v>
      </c>
      <c r="C319" s="18">
        <v>469382.5696011</v>
      </c>
      <c r="D319" s="18">
        <v>2241</v>
      </c>
      <c r="E319" s="18"/>
      <c r="F319" s="78">
        <v>516879.5696011</v>
      </c>
      <c r="G319" s="78"/>
      <c r="H319" s="18"/>
      <c r="I319" s="18"/>
      <c r="J319" s="18"/>
      <c r="K319" s="89"/>
      <c r="L319" s="78">
        <v>3</v>
      </c>
      <c r="M319" s="18">
        <v>338346</v>
      </c>
      <c r="N319" s="18">
        <v>743.71237458193968</v>
      </c>
      <c r="O319" s="96"/>
      <c r="P319" s="96">
        <v>339092.71237458196</v>
      </c>
      <c r="Q319" s="18">
        <f t="shared" ref="Q319:Q330" si="3">+D51+I51+N51+S51+F319+P319</f>
        <v>26224324.725975681</v>
      </c>
      <c r="R319" s="138"/>
      <c r="S319" s="130"/>
      <c r="T319" s="26"/>
      <c r="U319" s="26"/>
      <c r="V319" s="26"/>
    </row>
    <row r="320" spans="1:22" ht="19.5" hidden="1" customHeight="1" x14ac:dyDescent="0.2">
      <c r="A320" s="109" t="s">
        <v>95</v>
      </c>
      <c r="B320" s="18">
        <v>45044</v>
      </c>
      <c r="C320" s="18">
        <v>502903.38442439999</v>
      </c>
      <c r="D320" s="18">
        <v>2255</v>
      </c>
      <c r="E320" s="18"/>
      <c r="F320" s="78">
        <v>550202.38442440005</v>
      </c>
      <c r="G320" s="78"/>
      <c r="H320" s="18"/>
      <c r="I320" s="18"/>
      <c r="J320" s="18"/>
      <c r="K320" s="89"/>
      <c r="L320" s="78">
        <v>2</v>
      </c>
      <c r="M320" s="18">
        <v>310517</v>
      </c>
      <c r="N320" s="18">
        <v>747.71381031613976</v>
      </c>
      <c r="O320" s="96"/>
      <c r="P320" s="96">
        <v>311266.71381031611</v>
      </c>
      <c r="Q320" s="18">
        <f t="shared" si="3"/>
        <v>26048467.575234715</v>
      </c>
      <c r="R320" s="138"/>
      <c r="S320" s="130"/>
      <c r="T320" s="26"/>
      <c r="U320" s="26"/>
      <c r="V320" s="26"/>
    </row>
    <row r="321" spans="1:22" ht="19.5" hidden="1" customHeight="1" x14ac:dyDescent="0.2">
      <c r="A321" s="109" t="s">
        <v>27</v>
      </c>
      <c r="B321" s="18">
        <v>39529</v>
      </c>
      <c r="C321" s="18">
        <v>413501.43712000002</v>
      </c>
      <c r="D321" s="18">
        <v>2276</v>
      </c>
      <c r="E321" s="18"/>
      <c r="F321" s="78">
        <v>455306.43712000002</v>
      </c>
      <c r="G321" s="78"/>
      <c r="H321" s="18"/>
      <c r="I321" s="18"/>
      <c r="J321" s="18"/>
      <c r="K321" s="89"/>
      <c r="L321" s="78">
        <v>2</v>
      </c>
      <c r="M321" s="18">
        <v>221909</v>
      </c>
      <c r="N321" s="18">
        <v>752.95364238410605</v>
      </c>
      <c r="O321" s="96"/>
      <c r="P321" s="96">
        <v>222663.95364238412</v>
      </c>
      <c r="Q321" s="18">
        <f t="shared" si="3"/>
        <v>25992630.368762385</v>
      </c>
      <c r="R321" s="138"/>
      <c r="S321" s="130"/>
      <c r="T321" s="26"/>
      <c r="U321" s="26"/>
      <c r="V321" s="26"/>
    </row>
    <row r="322" spans="1:22" ht="19.5" hidden="1" customHeight="1" x14ac:dyDescent="0.2">
      <c r="A322" s="109" t="s">
        <v>28</v>
      </c>
      <c r="B322" s="18">
        <v>43584</v>
      </c>
      <c r="C322" s="18">
        <v>373807.83335670002</v>
      </c>
      <c r="D322" s="18">
        <v>2254</v>
      </c>
      <c r="E322" s="18"/>
      <c r="F322" s="78">
        <v>419645.83335670002</v>
      </c>
      <c r="G322" s="78"/>
      <c r="H322" s="18"/>
      <c r="I322" s="18"/>
      <c r="J322" s="18"/>
      <c r="K322" s="89"/>
      <c r="L322" s="78">
        <v>2</v>
      </c>
      <c r="M322" s="18">
        <v>203574</v>
      </c>
      <c r="N322" s="18">
        <v>756.71546052631584</v>
      </c>
      <c r="O322" s="96"/>
      <c r="P322" s="96">
        <v>204332.71546052632</v>
      </c>
      <c r="Q322" s="18">
        <f t="shared" si="3"/>
        <v>26220105.72981723</v>
      </c>
      <c r="R322" s="138"/>
      <c r="S322" s="130"/>
      <c r="T322" s="26"/>
      <c r="U322" s="26"/>
      <c r="V322" s="26"/>
    </row>
    <row r="323" spans="1:22" ht="19.5" hidden="1" customHeight="1" x14ac:dyDescent="0.2">
      <c r="A323" s="109" t="s">
        <v>35</v>
      </c>
      <c r="B323" s="18">
        <v>37249</v>
      </c>
      <c r="C323" s="18">
        <v>401930.05109540001</v>
      </c>
      <c r="D323" s="18">
        <v>2274</v>
      </c>
      <c r="E323" s="18"/>
      <c r="F323" s="78">
        <v>441453.05109540001</v>
      </c>
      <c r="G323" s="78"/>
      <c r="H323" s="18"/>
      <c r="I323" s="18"/>
      <c r="J323" s="18"/>
      <c r="K323" s="89"/>
      <c r="L323" s="78">
        <v>2</v>
      </c>
      <c r="M323" s="18">
        <v>269615</v>
      </c>
      <c r="N323" s="18">
        <v>760</v>
      </c>
      <c r="O323" s="96"/>
      <c r="P323" s="96">
        <v>270377</v>
      </c>
      <c r="Q323" s="18">
        <f t="shared" si="3"/>
        <v>26181524.987095401</v>
      </c>
      <c r="R323" s="138"/>
      <c r="S323" s="130"/>
      <c r="T323" s="26"/>
      <c r="U323" s="26"/>
      <c r="V323" s="26"/>
    </row>
    <row r="324" spans="1:22" ht="19.5" hidden="1" customHeight="1" x14ac:dyDescent="0.2">
      <c r="A324" s="109" t="s">
        <v>42</v>
      </c>
      <c r="B324" s="18">
        <v>37100</v>
      </c>
      <c r="C324" s="18">
        <v>403528.97197810002</v>
      </c>
      <c r="D324" s="18">
        <v>2284</v>
      </c>
      <c r="E324" s="18"/>
      <c r="F324" s="78">
        <v>442912.97197810002</v>
      </c>
      <c r="G324" s="78"/>
      <c r="H324" s="18"/>
      <c r="I324" s="18"/>
      <c r="J324" s="18"/>
      <c r="K324" s="89"/>
      <c r="L324" s="78">
        <v>1753.7999999999884</v>
      </c>
      <c r="M324" s="18">
        <v>294156</v>
      </c>
      <c r="N324" s="18">
        <v>763.71335504885997</v>
      </c>
      <c r="O324" s="96"/>
      <c r="P324" s="96">
        <v>296673.51335504884</v>
      </c>
      <c r="Q324" s="18">
        <f t="shared" si="3"/>
        <v>26169563.369333152</v>
      </c>
      <c r="R324" s="138"/>
      <c r="S324" s="130"/>
      <c r="T324" s="26"/>
      <c r="U324" s="26"/>
      <c r="V324" s="26"/>
    </row>
    <row r="325" spans="1:22" ht="19.5" hidden="1" customHeight="1" x14ac:dyDescent="0.2">
      <c r="A325" s="109" t="s">
        <v>30</v>
      </c>
      <c r="B325" s="18">
        <v>48523</v>
      </c>
      <c r="C325" s="18">
        <v>416961.565558</v>
      </c>
      <c r="D325" s="18">
        <v>2120</v>
      </c>
      <c r="E325" s="18"/>
      <c r="F325" s="78">
        <v>467604.565558</v>
      </c>
      <c r="G325" s="78"/>
      <c r="H325" s="18"/>
      <c r="I325" s="18"/>
      <c r="J325" s="18"/>
      <c r="K325" s="89"/>
      <c r="L325" s="78">
        <v>1754</v>
      </c>
      <c r="M325" s="18">
        <v>248597</v>
      </c>
      <c r="N325" s="18">
        <v>767.42671009772005</v>
      </c>
      <c r="O325" s="96"/>
      <c r="P325" s="96">
        <v>251118.42671009773</v>
      </c>
      <c r="Q325" s="18">
        <f t="shared" si="3"/>
        <v>26412452.086268101</v>
      </c>
      <c r="R325" s="138"/>
      <c r="S325" s="130"/>
      <c r="T325" s="26"/>
      <c r="U325" s="26"/>
      <c r="V325" s="26"/>
    </row>
    <row r="326" spans="1:22" ht="19.5" hidden="1" customHeight="1" x14ac:dyDescent="0.2">
      <c r="A326" s="109" t="s">
        <v>54</v>
      </c>
      <c r="B326" s="18">
        <v>36999.525000000001</v>
      </c>
      <c r="C326" s="18">
        <v>369616.5553908</v>
      </c>
      <c r="D326" s="18">
        <v>2128.3310000000001</v>
      </c>
      <c r="E326" s="18"/>
      <c r="F326" s="78">
        <v>408744.41139080003</v>
      </c>
      <c r="G326" s="78"/>
      <c r="H326" s="18"/>
      <c r="I326" s="18"/>
      <c r="J326" s="18"/>
      <c r="K326" s="89"/>
      <c r="L326" s="78">
        <v>804.5</v>
      </c>
      <c r="M326" s="18">
        <v>375750</v>
      </c>
      <c r="N326" s="18">
        <v>771</v>
      </c>
      <c r="O326" s="96"/>
      <c r="P326" s="96">
        <v>377325.5</v>
      </c>
      <c r="Q326" s="18">
        <f t="shared" si="3"/>
        <v>26644181.258030798</v>
      </c>
      <c r="R326" s="138"/>
      <c r="S326" s="130"/>
      <c r="T326" s="26"/>
      <c r="U326" s="26"/>
      <c r="V326" s="26"/>
    </row>
    <row r="327" spans="1:22" ht="19.5" hidden="1" customHeight="1" x14ac:dyDescent="0.2">
      <c r="A327" s="109" t="s">
        <v>55</v>
      </c>
      <c r="B327" s="18">
        <v>39914.038</v>
      </c>
      <c r="C327" s="18">
        <v>369239.20679350005</v>
      </c>
      <c r="D327" s="18">
        <v>2410.337</v>
      </c>
      <c r="E327" s="18"/>
      <c r="F327" s="78">
        <v>411563.58179350005</v>
      </c>
      <c r="G327" s="78"/>
      <c r="H327" s="18"/>
      <c r="I327" s="18"/>
      <c r="J327" s="18"/>
      <c r="K327" s="89"/>
      <c r="L327" s="78">
        <v>2596.4000000000233</v>
      </c>
      <c r="M327" s="18">
        <v>581111</v>
      </c>
      <c r="N327" s="18">
        <v>776</v>
      </c>
      <c r="O327" s="96"/>
      <c r="P327" s="96">
        <v>584483.4</v>
      </c>
      <c r="Q327" s="18">
        <f t="shared" si="3"/>
        <v>26939531.309793498</v>
      </c>
      <c r="R327" s="138"/>
      <c r="S327" s="130"/>
      <c r="T327" s="26"/>
      <c r="U327" s="26"/>
      <c r="V327" s="26"/>
    </row>
    <row r="328" spans="1:22" ht="19.5" hidden="1" customHeight="1" x14ac:dyDescent="0.2">
      <c r="A328" s="109" t="s">
        <v>56</v>
      </c>
      <c r="B328" s="18">
        <v>43344.581999999995</v>
      </c>
      <c r="C328" s="18">
        <v>342269.89490599994</v>
      </c>
      <c r="D328" s="18">
        <v>1922.9280000000001</v>
      </c>
      <c r="E328" s="18"/>
      <c r="F328" s="78">
        <v>387537.40490599995</v>
      </c>
      <c r="G328" s="78"/>
      <c r="H328" s="18"/>
      <c r="I328" s="18"/>
      <c r="J328" s="18"/>
      <c r="K328" s="89"/>
      <c r="L328" s="78">
        <v>2594.9000000000233</v>
      </c>
      <c r="M328" s="18">
        <v>655951</v>
      </c>
      <c r="N328" s="18">
        <v>780</v>
      </c>
      <c r="O328" s="96"/>
      <c r="P328" s="96">
        <v>659325.9</v>
      </c>
      <c r="Q328" s="18">
        <f t="shared" si="3"/>
        <v>26708094.193905998</v>
      </c>
      <c r="R328" s="138"/>
      <c r="S328" s="130"/>
      <c r="T328" s="26"/>
      <c r="U328" s="26"/>
      <c r="V328" s="26"/>
    </row>
    <row r="329" spans="1:22" ht="19.5" hidden="1" customHeight="1" x14ac:dyDescent="0.2">
      <c r="A329" s="109" t="s">
        <v>57</v>
      </c>
      <c r="B329" s="18">
        <v>39794.186999999998</v>
      </c>
      <c r="C329" s="18">
        <v>339418.22633079998</v>
      </c>
      <c r="D329" s="18">
        <v>1942.7550000000001</v>
      </c>
      <c r="E329" s="18"/>
      <c r="F329" s="78">
        <v>381155.16833079996</v>
      </c>
      <c r="G329" s="78"/>
      <c r="H329" s="18"/>
      <c r="I329" s="18"/>
      <c r="J329" s="18"/>
      <c r="K329" s="89"/>
      <c r="L329" s="78">
        <v>2623.6999999999534</v>
      </c>
      <c r="M329" s="18">
        <v>635187</v>
      </c>
      <c r="N329" s="18">
        <v>785</v>
      </c>
      <c r="O329" s="96"/>
      <c r="P329" s="96">
        <v>638595.69999999995</v>
      </c>
      <c r="Q329" s="18">
        <f t="shared" si="3"/>
        <v>26705054.744330801</v>
      </c>
      <c r="R329" s="138"/>
      <c r="S329" s="130"/>
      <c r="T329" s="26"/>
      <c r="U329" s="26"/>
      <c r="V329" s="26"/>
    </row>
    <row r="330" spans="1:22" ht="19.5" hidden="1" customHeight="1" x14ac:dyDescent="0.2">
      <c r="A330" s="111">
        <v>2000</v>
      </c>
      <c r="B330" s="18">
        <v>49265.210999999996</v>
      </c>
      <c r="C330" s="18">
        <v>330666.51875559997</v>
      </c>
      <c r="D330" s="18">
        <v>1567.116</v>
      </c>
      <c r="E330" s="18"/>
      <c r="F330" s="78">
        <v>381498.84575559996</v>
      </c>
      <c r="G330" s="78"/>
      <c r="H330" s="18"/>
      <c r="I330" s="18"/>
      <c r="J330" s="18"/>
      <c r="K330" s="89"/>
      <c r="L330" s="78">
        <v>4854.8000000000466</v>
      </c>
      <c r="M330" s="18">
        <v>743686</v>
      </c>
      <c r="N330" s="18">
        <v>790</v>
      </c>
      <c r="O330" s="96"/>
      <c r="P330" s="96">
        <v>749330.8</v>
      </c>
      <c r="Q330" s="18">
        <f t="shared" si="3"/>
        <v>28012988.7027556</v>
      </c>
      <c r="R330" s="138"/>
      <c r="S330" s="130"/>
      <c r="T330" s="26"/>
      <c r="U330" s="26"/>
      <c r="V330" s="26"/>
    </row>
    <row r="331" spans="1:22" ht="19.5" hidden="1" customHeight="1" x14ac:dyDescent="0.2">
      <c r="A331" s="109"/>
      <c r="B331" s="18"/>
      <c r="C331" s="18"/>
      <c r="D331" s="18"/>
      <c r="E331" s="18"/>
      <c r="F331" s="78"/>
      <c r="G331" s="78"/>
      <c r="H331" s="18"/>
      <c r="I331" s="18"/>
      <c r="J331" s="18"/>
      <c r="K331" s="89"/>
      <c r="L331" s="78"/>
      <c r="M331" s="18"/>
      <c r="N331" s="18"/>
      <c r="O331" s="96"/>
      <c r="P331" s="96"/>
      <c r="Q331" s="18"/>
      <c r="R331" s="138"/>
      <c r="S331" s="130"/>
      <c r="T331" s="26"/>
      <c r="U331" s="26"/>
      <c r="V331" s="26"/>
    </row>
    <row r="332" spans="1:22" ht="19.5" hidden="1" customHeight="1" x14ac:dyDescent="0.2">
      <c r="A332" s="111">
        <v>2001</v>
      </c>
      <c r="B332" s="18"/>
      <c r="C332" s="18"/>
      <c r="D332" s="18"/>
      <c r="E332" s="18"/>
      <c r="F332" s="78"/>
      <c r="G332" s="78"/>
      <c r="H332" s="18"/>
      <c r="I332" s="18"/>
      <c r="J332" s="18"/>
      <c r="K332" s="89"/>
      <c r="L332" s="78"/>
      <c r="M332" s="18"/>
      <c r="N332" s="18"/>
      <c r="O332" s="96"/>
      <c r="P332" s="96"/>
      <c r="Q332" s="18"/>
      <c r="R332" s="138"/>
      <c r="S332" s="130"/>
      <c r="T332" s="26"/>
      <c r="U332" s="26"/>
      <c r="V332" s="26"/>
    </row>
    <row r="333" spans="1:22" ht="19.5" hidden="1" customHeight="1" x14ac:dyDescent="0.2">
      <c r="A333" s="109" t="s">
        <v>94</v>
      </c>
      <c r="B333" s="18">
        <v>48772.974999999999</v>
      </c>
      <c r="C333" s="18">
        <v>341465.14307420008</v>
      </c>
      <c r="D333" s="18">
        <v>1587.5360000000001</v>
      </c>
      <c r="E333" s="18"/>
      <c r="F333" s="78">
        <v>391825.65407420008</v>
      </c>
      <c r="G333" s="78"/>
      <c r="H333" s="18"/>
      <c r="I333" s="18"/>
      <c r="J333" s="18"/>
      <c r="K333" s="89"/>
      <c r="L333" s="78">
        <v>14409.4</v>
      </c>
      <c r="M333" s="18">
        <v>810436</v>
      </c>
      <c r="N333" s="18">
        <v>793.71473354232</v>
      </c>
      <c r="O333" s="96"/>
      <c r="P333" s="96">
        <v>825639.11473354232</v>
      </c>
      <c r="Q333" s="18">
        <f t="shared" ref="Q333:Q344" si="4">+D65+I65+N65+S65+F333+P333</f>
        <v>27854878.725807745</v>
      </c>
      <c r="R333" s="138"/>
      <c r="S333" s="130"/>
      <c r="T333" s="26"/>
      <c r="U333" s="26"/>
      <c r="V333" s="26"/>
    </row>
    <row r="334" spans="1:22" ht="19.5" hidden="1" customHeight="1" x14ac:dyDescent="0.2">
      <c r="A334" s="109" t="s">
        <v>95</v>
      </c>
      <c r="B334" s="18">
        <v>50771.525999999998</v>
      </c>
      <c r="C334" s="18">
        <v>362446.95878470002</v>
      </c>
      <c r="D334" s="18">
        <v>1554.0309999999999</v>
      </c>
      <c r="E334" s="18"/>
      <c r="F334" s="78">
        <v>414772.51578470005</v>
      </c>
      <c r="G334" s="78"/>
      <c r="H334" s="18"/>
      <c r="I334" s="18"/>
      <c r="J334" s="18"/>
      <c r="K334" s="89"/>
      <c r="L334" s="78">
        <v>19654.5</v>
      </c>
      <c r="M334" s="18">
        <v>1005685</v>
      </c>
      <c r="N334" s="18">
        <v>796</v>
      </c>
      <c r="O334" s="96"/>
      <c r="P334" s="96">
        <v>1026135.5</v>
      </c>
      <c r="Q334" s="18">
        <f t="shared" si="4"/>
        <v>28966684.287784699</v>
      </c>
      <c r="R334" s="138"/>
      <c r="S334" s="130"/>
      <c r="T334" s="26"/>
      <c r="U334" s="26"/>
      <c r="V334" s="26"/>
    </row>
    <row r="335" spans="1:22" ht="19.5" hidden="1" customHeight="1" x14ac:dyDescent="0.2">
      <c r="A335" s="109" t="s">
        <v>27</v>
      </c>
      <c r="B335" s="18">
        <v>49983.978999999999</v>
      </c>
      <c r="C335" s="18">
        <v>307346.77378470002</v>
      </c>
      <c r="D335" s="18">
        <v>1574.7829999999999</v>
      </c>
      <c r="E335" s="18"/>
      <c r="F335" s="78">
        <v>358905.53578470001</v>
      </c>
      <c r="G335" s="78"/>
      <c r="H335" s="18"/>
      <c r="I335" s="18"/>
      <c r="J335" s="18"/>
      <c r="K335" s="89"/>
      <c r="L335" s="78">
        <v>24465</v>
      </c>
      <c r="M335" s="18">
        <v>1258578</v>
      </c>
      <c r="N335" s="18">
        <v>801</v>
      </c>
      <c r="O335" s="96"/>
      <c r="P335" s="96">
        <v>1283844</v>
      </c>
      <c r="Q335" s="18">
        <f t="shared" si="4"/>
        <v>28958267.4167847</v>
      </c>
      <c r="R335" s="138"/>
      <c r="S335" s="130"/>
      <c r="T335" s="26"/>
      <c r="U335" s="26"/>
      <c r="V335" s="26"/>
    </row>
    <row r="336" spans="1:22" ht="19.5" hidden="1" customHeight="1" x14ac:dyDescent="0.2">
      <c r="A336" s="109" t="s">
        <v>28</v>
      </c>
      <c r="B336" s="18">
        <v>92053.608000000007</v>
      </c>
      <c r="C336" s="18">
        <v>300241.72461999999</v>
      </c>
      <c r="D336" s="18">
        <v>1673.059</v>
      </c>
      <c r="E336" s="18"/>
      <c r="F336" s="78">
        <v>393968.39162000001</v>
      </c>
      <c r="G336" s="78"/>
      <c r="H336" s="18"/>
      <c r="I336" s="18"/>
      <c r="J336" s="18"/>
      <c r="K336" s="89"/>
      <c r="L336" s="78">
        <v>23777.5</v>
      </c>
      <c r="M336" s="18">
        <v>1400134</v>
      </c>
      <c r="N336" s="18">
        <v>805</v>
      </c>
      <c r="O336" s="96"/>
      <c r="P336" s="96">
        <v>1424716.5</v>
      </c>
      <c r="Q336" s="18">
        <f t="shared" si="4"/>
        <v>28939912.701620001</v>
      </c>
      <c r="R336" s="138"/>
      <c r="S336" s="130"/>
      <c r="T336" s="26"/>
      <c r="U336" s="26"/>
      <c r="V336" s="26"/>
    </row>
    <row r="337" spans="1:22" ht="19.5" hidden="1" customHeight="1" x14ac:dyDescent="0.2">
      <c r="A337" s="109" t="s">
        <v>35</v>
      </c>
      <c r="B337" s="18">
        <v>46828.606999999996</v>
      </c>
      <c r="C337" s="18">
        <v>284593.89749299997</v>
      </c>
      <c r="D337" s="18">
        <v>1694.1320000000001</v>
      </c>
      <c r="E337" s="18"/>
      <c r="F337" s="78">
        <v>333116.63649299997</v>
      </c>
      <c r="G337" s="78"/>
      <c r="H337" s="18"/>
      <c r="I337" s="18"/>
      <c r="J337" s="18"/>
      <c r="K337" s="89"/>
      <c r="L337" s="78">
        <v>24639.8</v>
      </c>
      <c r="M337" s="18">
        <v>1484310</v>
      </c>
      <c r="N337" s="18">
        <v>811</v>
      </c>
      <c r="O337" s="96"/>
      <c r="P337" s="96">
        <v>1509760.8</v>
      </c>
      <c r="Q337" s="18">
        <f t="shared" si="4"/>
        <v>29524970.929493003</v>
      </c>
      <c r="R337" s="138"/>
      <c r="S337" s="130"/>
      <c r="T337" s="26"/>
      <c r="U337" s="26"/>
      <c r="V337" s="26"/>
    </row>
    <row r="338" spans="1:22" ht="19.5" hidden="1" customHeight="1" x14ac:dyDescent="0.2">
      <c r="A338" s="109" t="s">
        <v>42</v>
      </c>
      <c r="B338" s="18">
        <v>57082.373</v>
      </c>
      <c r="C338" s="18">
        <v>293921.49435479997</v>
      </c>
      <c r="D338" s="18">
        <v>1710.2240000000002</v>
      </c>
      <c r="E338" s="18"/>
      <c r="F338" s="78">
        <v>352714.09135479998</v>
      </c>
      <c r="G338" s="78"/>
      <c r="H338" s="18"/>
      <c r="I338" s="18"/>
      <c r="J338" s="18"/>
      <c r="K338" s="89"/>
      <c r="L338" s="78">
        <v>22888</v>
      </c>
      <c r="M338" s="18">
        <v>1620043</v>
      </c>
      <c r="N338" s="18">
        <v>815</v>
      </c>
      <c r="O338" s="96"/>
      <c r="P338" s="96">
        <v>1643746</v>
      </c>
      <c r="Q338" s="18">
        <f t="shared" si="4"/>
        <v>29628674.674354799</v>
      </c>
      <c r="R338" s="138"/>
      <c r="S338" s="130"/>
      <c r="T338" s="26"/>
      <c r="U338" s="26"/>
      <c r="V338" s="26"/>
    </row>
    <row r="339" spans="1:22" ht="19.5" hidden="1" customHeight="1" x14ac:dyDescent="0.2">
      <c r="A339" s="109" t="s">
        <v>30</v>
      </c>
      <c r="B339" s="18">
        <v>47330.193999999996</v>
      </c>
      <c r="C339" s="18">
        <v>280689.15507839993</v>
      </c>
      <c r="D339" s="18">
        <v>1734.654</v>
      </c>
      <c r="E339" s="18"/>
      <c r="F339" s="78">
        <v>329754.00307839992</v>
      </c>
      <c r="G339" s="78"/>
      <c r="H339" s="18"/>
      <c r="I339" s="18"/>
      <c r="J339" s="18"/>
      <c r="K339" s="89"/>
      <c r="L339" s="78">
        <v>26695</v>
      </c>
      <c r="M339" s="18">
        <v>1770172</v>
      </c>
      <c r="N339" s="18">
        <v>822</v>
      </c>
      <c r="O339" s="96"/>
      <c r="P339" s="96">
        <v>1797689</v>
      </c>
      <c r="Q339" s="18">
        <f t="shared" si="4"/>
        <v>29540722.421078399</v>
      </c>
      <c r="R339" s="138"/>
      <c r="S339" s="130"/>
      <c r="T339" s="26"/>
      <c r="U339" s="26"/>
      <c r="V339" s="26"/>
    </row>
    <row r="340" spans="1:22" ht="19.5" hidden="1" customHeight="1" x14ac:dyDescent="0.2">
      <c r="A340" s="109" t="s">
        <v>54</v>
      </c>
      <c r="B340" s="18">
        <v>38406.97</v>
      </c>
      <c r="C340" s="18">
        <v>278154.92256079998</v>
      </c>
      <c r="D340" s="18">
        <v>1755.6579999999999</v>
      </c>
      <c r="E340" s="18"/>
      <c r="F340" s="78">
        <v>318317.55056079995</v>
      </c>
      <c r="G340" s="78"/>
      <c r="H340" s="18"/>
      <c r="I340" s="18"/>
      <c r="J340" s="18"/>
      <c r="K340" s="89"/>
      <c r="L340" s="78">
        <v>31600</v>
      </c>
      <c r="M340" s="18">
        <v>1931630</v>
      </c>
      <c r="N340" s="18">
        <v>826.95180722891598</v>
      </c>
      <c r="O340" s="96"/>
      <c r="P340" s="96">
        <v>1964056.9518072288</v>
      </c>
      <c r="Q340" s="18">
        <f t="shared" si="4"/>
        <v>29960653.158368029</v>
      </c>
      <c r="R340" s="138"/>
      <c r="S340" s="130"/>
      <c r="T340" s="26"/>
      <c r="U340" s="26"/>
      <c r="V340" s="26"/>
    </row>
    <row r="341" spans="1:22" ht="19.5" hidden="1" customHeight="1" x14ac:dyDescent="0.2">
      <c r="A341" s="109" t="s">
        <v>55</v>
      </c>
      <c r="B341" s="18">
        <v>51179.506999999998</v>
      </c>
      <c r="C341" s="18">
        <v>282398.85804320005</v>
      </c>
      <c r="D341" s="18">
        <v>1772.4949999999999</v>
      </c>
      <c r="E341" s="18"/>
      <c r="F341" s="78">
        <v>335350.86004320002</v>
      </c>
      <c r="G341" s="78"/>
      <c r="H341" s="18"/>
      <c r="I341" s="18"/>
      <c r="J341" s="18"/>
      <c r="K341" s="89"/>
      <c r="L341" s="78">
        <v>33871</v>
      </c>
      <c r="M341" s="18">
        <v>1970124.084</v>
      </c>
      <c r="N341" s="18">
        <v>831.90361445783196</v>
      </c>
      <c r="O341" s="96"/>
      <c r="P341" s="96">
        <v>2004826.987614458</v>
      </c>
      <c r="Q341" s="18">
        <f t="shared" si="4"/>
        <v>29965602.029657658</v>
      </c>
      <c r="R341" s="138"/>
      <c r="S341" s="130"/>
      <c r="T341" s="26"/>
      <c r="U341" s="26"/>
      <c r="V341" s="26"/>
    </row>
    <row r="342" spans="1:22" ht="19.5" hidden="1" customHeight="1" x14ac:dyDescent="0.2">
      <c r="A342" s="109" t="s">
        <v>96</v>
      </c>
      <c r="B342" s="18">
        <v>40630.484999999993</v>
      </c>
      <c r="C342" s="18">
        <v>291680.22976680001</v>
      </c>
      <c r="D342" s="18">
        <v>1789.0830000000001</v>
      </c>
      <c r="E342" s="18"/>
      <c r="F342" s="78">
        <v>334099.79776679998</v>
      </c>
      <c r="G342" s="78"/>
      <c r="H342" s="18"/>
      <c r="I342" s="18"/>
      <c r="J342" s="18"/>
      <c r="K342" s="89"/>
      <c r="L342" s="78">
        <v>33871</v>
      </c>
      <c r="M342" s="18">
        <v>2019411</v>
      </c>
      <c r="N342" s="18">
        <v>839.33132530120599</v>
      </c>
      <c r="O342" s="96"/>
      <c r="P342" s="96">
        <v>2054121.3313253012</v>
      </c>
      <c r="Q342" s="18">
        <f t="shared" si="4"/>
        <v>30258213.144092102</v>
      </c>
      <c r="R342" s="138"/>
      <c r="S342" s="130"/>
      <c r="T342" s="26"/>
      <c r="U342" s="26"/>
      <c r="V342" s="26"/>
    </row>
    <row r="343" spans="1:22" ht="19.5" hidden="1" customHeight="1" x14ac:dyDescent="0.2">
      <c r="A343" s="109" t="s">
        <v>57</v>
      </c>
      <c r="B343" s="18">
        <v>47066.93</v>
      </c>
      <c r="C343" s="18">
        <v>287163.08662860002</v>
      </c>
      <c r="D343" s="18">
        <v>1360.2919999999999</v>
      </c>
      <c r="E343" s="18"/>
      <c r="F343" s="78">
        <v>335590.30862860003</v>
      </c>
      <c r="G343" s="78"/>
      <c r="H343" s="18"/>
      <c r="I343" s="18"/>
      <c r="J343" s="18"/>
      <c r="K343" s="89"/>
      <c r="L343" s="78">
        <v>34740</v>
      </c>
      <c r="M343" s="18">
        <v>2076527</v>
      </c>
      <c r="N343" s="18">
        <v>843.04518072289295</v>
      </c>
      <c r="O343" s="96"/>
      <c r="P343" s="96">
        <v>2112110.0451807231</v>
      </c>
      <c r="Q343" s="18">
        <f t="shared" si="4"/>
        <v>30494090.162809324</v>
      </c>
      <c r="R343" s="138"/>
      <c r="S343" s="130"/>
      <c r="T343" s="26"/>
      <c r="U343" s="26"/>
      <c r="V343" s="26"/>
    </row>
    <row r="344" spans="1:22" ht="19.5" hidden="1" customHeight="1" x14ac:dyDescent="0.2">
      <c r="A344" s="111">
        <v>2001</v>
      </c>
      <c r="B344" s="18">
        <v>45406.632999999994</v>
      </c>
      <c r="C344" s="18">
        <v>270900.81469470001</v>
      </c>
      <c r="D344" s="18">
        <v>1042.25</v>
      </c>
      <c r="E344" s="18"/>
      <c r="F344" s="78">
        <v>317349.69769469998</v>
      </c>
      <c r="G344" s="78"/>
      <c r="H344" s="18"/>
      <c r="I344" s="18"/>
      <c r="J344" s="18"/>
      <c r="K344" s="89"/>
      <c r="L344" s="78">
        <v>36964</v>
      </c>
      <c r="M344" s="18">
        <v>2143919</v>
      </c>
      <c r="N344" s="18">
        <v>843.04518072289295</v>
      </c>
      <c r="O344" s="96"/>
      <c r="P344" s="96">
        <v>2181726.0451807231</v>
      </c>
      <c r="Q344" s="18">
        <f t="shared" si="4"/>
        <v>31341361.007875424</v>
      </c>
      <c r="R344" s="138"/>
      <c r="S344" s="130"/>
      <c r="T344" s="26"/>
      <c r="U344" s="26"/>
      <c r="V344" s="26"/>
    </row>
    <row r="345" spans="1:22" ht="19.5" hidden="1" customHeight="1" x14ac:dyDescent="0.2">
      <c r="A345" s="109"/>
      <c r="B345" s="18"/>
      <c r="C345" s="18"/>
      <c r="D345" s="18"/>
      <c r="E345" s="18"/>
      <c r="F345" s="78"/>
      <c r="G345" s="78"/>
      <c r="H345" s="18"/>
      <c r="I345" s="18"/>
      <c r="J345" s="18"/>
      <c r="K345" s="89"/>
      <c r="L345" s="78"/>
      <c r="M345" s="18"/>
      <c r="N345" s="18"/>
      <c r="O345" s="96"/>
      <c r="P345" s="96"/>
      <c r="Q345" s="18"/>
      <c r="R345" s="138"/>
      <c r="S345" s="130"/>
      <c r="T345" s="26"/>
      <c r="U345" s="26"/>
      <c r="V345" s="26"/>
    </row>
    <row r="346" spans="1:22" ht="19.5" hidden="1" customHeight="1" x14ac:dyDescent="0.2">
      <c r="A346" s="111">
        <v>2002</v>
      </c>
      <c r="B346" s="18"/>
      <c r="C346" s="18"/>
      <c r="D346" s="18"/>
      <c r="E346" s="18"/>
      <c r="F346" s="78"/>
      <c r="G346" s="78"/>
      <c r="H346" s="18"/>
      <c r="I346" s="18"/>
      <c r="J346" s="18"/>
      <c r="K346" s="89"/>
      <c r="L346" s="78"/>
      <c r="M346" s="18"/>
      <c r="N346" s="18"/>
      <c r="O346" s="96"/>
      <c r="P346" s="96"/>
      <c r="Q346" s="18"/>
      <c r="R346" s="138"/>
      <c r="S346" s="130"/>
      <c r="T346" s="26"/>
      <c r="U346" s="26"/>
      <c r="V346" s="26"/>
    </row>
    <row r="347" spans="1:22" ht="19.5" hidden="1" customHeight="1" x14ac:dyDescent="0.2">
      <c r="A347" s="109" t="s">
        <v>94</v>
      </c>
      <c r="B347" s="18">
        <v>46532.605000000003</v>
      </c>
      <c r="C347" s="18">
        <v>263012.20912429999</v>
      </c>
      <c r="D347" s="18">
        <v>1055.191</v>
      </c>
      <c r="E347" s="18"/>
      <c r="F347" s="78">
        <v>310600.00512429996</v>
      </c>
      <c r="G347" s="78"/>
      <c r="H347" s="18"/>
      <c r="I347" s="18"/>
      <c r="J347" s="18"/>
      <c r="K347" s="89"/>
      <c r="L347" s="78">
        <v>27292</v>
      </c>
      <c r="M347" s="18">
        <v>2142254</v>
      </c>
      <c r="N347" s="18">
        <v>852.94879518072401</v>
      </c>
      <c r="O347" s="96"/>
      <c r="P347" s="96">
        <v>2170398.9487951808</v>
      </c>
      <c r="Q347" s="18">
        <f t="shared" ref="Q347:Q358" si="5">+D79+I79+N79+S79+F347+P347</f>
        <v>31005370.101919483</v>
      </c>
      <c r="R347" s="138"/>
      <c r="S347" s="130"/>
      <c r="T347" s="26"/>
      <c r="U347" s="26"/>
      <c r="V347" s="26"/>
    </row>
    <row r="348" spans="1:22" ht="19.5" hidden="1" customHeight="1" x14ac:dyDescent="0.2">
      <c r="A348" s="109" t="s">
        <v>59</v>
      </c>
      <c r="B348" s="18">
        <v>45168.420999999995</v>
      </c>
      <c r="C348" s="18">
        <v>276806.78096880001</v>
      </c>
      <c r="D348" s="18">
        <v>1065.8890000000001</v>
      </c>
      <c r="E348" s="18"/>
      <c r="F348" s="78">
        <v>323041.09096880001</v>
      </c>
      <c r="G348" s="78"/>
      <c r="H348" s="18"/>
      <c r="I348" s="18"/>
      <c r="J348" s="18"/>
      <c r="K348" s="89"/>
      <c r="L348" s="78">
        <v>50894</v>
      </c>
      <c r="M348" s="18">
        <v>2173700</v>
      </c>
      <c r="N348" s="18">
        <v>861.61445783132604</v>
      </c>
      <c r="O348" s="96"/>
      <c r="P348" s="96">
        <v>2225455.6144578313</v>
      </c>
      <c r="Q348" s="18">
        <f t="shared" si="5"/>
        <v>30911309.021426629</v>
      </c>
      <c r="R348" s="138"/>
      <c r="S348" s="130"/>
      <c r="T348" s="26"/>
      <c r="U348" s="26"/>
      <c r="V348" s="26"/>
    </row>
    <row r="349" spans="1:22" ht="19.5" hidden="1" customHeight="1" x14ac:dyDescent="0.2">
      <c r="A349" s="109" t="s">
        <v>27</v>
      </c>
      <c r="B349" s="18">
        <v>39426.830999999998</v>
      </c>
      <c r="C349" s="18">
        <v>242433.89606</v>
      </c>
      <c r="D349" s="18">
        <v>1073.1030000000001</v>
      </c>
      <c r="E349" s="18"/>
      <c r="F349" s="78">
        <v>282933.83006000001</v>
      </c>
      <c r="G349" s="78"/>
      <c r="H349" s="18"/>
      <c r="I349" s="18"/>
      <c r="J349" s="18"/>
      <c r="K349" s="89"/>
      <c r="L349" s="78">
        <v>45806</v>
      </c>
      <c r="M349" s="18">
        <v>2116481</v>
      </c>
      <c r="N349" s="18">
        <v>867.80421686747104</v>
      </c>
      <c r="O349" s="96"/>
      <c r="P349" s="96">
        <v>2163154.8042168673</v>
      </c>
      <c r="Q349" s="18">
        <f t="shared" si="5"/>
        <v>30448985.842276871</v>
      </c>
      <c r="R349" s="138"/>
      <c r="S349" s="130"/>
      <c r="T349" s="26"/>
      <c r="U349" s="26"/>
      <c r="V349" s="26"/>
    </row>
    <row r="350" spans="1:22" ht="19.5" hidden="1" customHeight="1" x14ac:dyDescent="0.2">
      <c r="A350" s="109" t="s">
        <v>28</v>
      </c>
      <c r="B350" s="18">
        <v>48743.987999999998</v>
      </c>
      <c r="C350" s="18">
        <v>246728.49507680003</v>
      </c>
      <c r="D350" s="18">
        <v>1077.8309999999999</v>
      </c>
      <c r="E350" s="18"/>
      <c r="F350" s="78">
        <v>296550.31407680002</v>
      </c>
      <c r="G350" s="78"/>
      <c r="H350" s="18"/>
      <c r="I350" s="18"/>
      <c r="J350" s="18"/>
      <c r="K350" s="89"/>
      <c r="L350" s="78">
        <v>48425</v>
      </c>
      <c r="M350" s="18">
        <v>2279828</v>
      </c>
      <c r="N350" s="18">
        <v>871.518072289158</v>
      </c>
      <c r="O350" s="96"/>
      <c r="P350" s="96">
        <v>2329124.5180722889</v>
      </c>
      <c r="Q350" s="18">
        <f t="shared" si="5"/>
        <v>30660329.49814909</v>
      </c>
      <c r="R350" s="138"/>
      <c r="S350" s="130"/>
      <c r="T350" s="26"/>
      <c r="U350" s="26"/>
      <c r="V350" s="26"/>
    </row>
    <row r="351" spans="1:22" ht="19.5" hidden="1" customHeight="1" x14ac:dyDescent="0.2">
      <c r="A351" s="109" t="s">
        <v>35</v>
      </c>
      <c r="B351" s="18">
        <v>42511.09</v>
      </c>
      <c r="C351" s="18">
        <v>259580.06581999996</v>
      </c>
      <c r="D351" s="18">
        <v>1082.559</v>
      </c>
      <c r="E351" s="18"/>
      <c r="F351" s="78">
        <v>303173.71481999999</v>
      </c>
      <c r="G351" s="78"/>
      <c r="H351" s="18"/>
      <c r="I351" s="18"/>
      <c r="J351" s="18"/>
      <c r="K351" s="89"/>
      <c r="L351" s="78">
        <v>37880</v>
      </c>
      <c r="M351" s="18">
        <v>2321563</v>
      </c>
      <c r="N351" s="18">
        <v>875.23192771084496</v>
      </c>
      <c r="O351" s="96"/>
      <c r="P351" s="96">
        <v>2360318.2319277111</v>
      </c>
      <c r="Q351" s="18">
        <f t="shared" si="5"/>
        <v>30433977.929747712</v>
      </c>
      <c r="R351" s="138"/>
      <c r="S351" s="130"/>
      <c r="T351" s="26"/>
      <c r="U351" s="26"/>
      <c r="V351" s="26"/>
    </row>
    <row r="352" spans="1:22" ht="19.5" hidden="1" customHeight="1" x14ac:dyDescent="0.2">
      <c r="A352" s="109" t="s">
        <v>42</v>
      </c>
      <c r="B352" s="18">
        <v>42041.805999999997</v>
      </c>
      <c r="C352" s="18">
        <v>263261.33990000002</v>
      </c>
      <c r="D352" s="18">
        <v>1094.5</v>
      </c>
      <c r="E352" s="18"/>
      <c r="F352" s="78">
        <v>306397.6459</v>
      </c>
      <c r="G352" s="78"/>
      <c r="H352" s="18"/>
      <c r="I352" s="18"/>
      <c r="J352" s="18"/>
      <c r="K352" s="89"/>
      <c r="L352" s="78">
        <v>29107</v>
      </c>
      <c r="M352" s="18">
        <v>2085986</v>
      </c>
      <c r="N352" s="18">
        <v>885.13554216867601</v>
      </c>
      <c r="O352" s="96"/>
      <c r="P352" s="96">
        <v>2115978.1355421687</v>
      </c>
      <c r="Q352" s="18">
        <f t="shared" si="5"/>
        <v>29675131.746442169</v>
      </c>
      <c r="R352" s="138"/>
      <c r="S352" s="130"/>
      <c r="T352" s="26"/>
      <c r="U352" s="26"/>
      <c r="V352" s="26"/>
    </row>
    <row r="353" spans="1:22" ht="19.5" hidden="1" customHeight="1" x14ac:dyDescent="0.2">
      <c r="A353" s="109" t="s">
        <v>30</v>
      </c>
      <c r="B353" s="18">
        <v>31913.511999999999</v>
      </c>
      <c r="C353" s="18">
        <v>266754.6245178</v>
      </c>
      <c r="D353" s="18">
        <v>1105.1980000000001</v>
      </c>
      <c r="E353" s="18"/>
      <c r="F353" s="78">
        <v>299773.33451779996</v>
      </c>
      <c r="G353" s="78"/>
      <c r="H353" s="18"/>
      <c r="I353" s="18"/>
      <c r="J353" s="18"/>
      <c r="K353" s="89"/>
      <c r="L353" s="78">
        <v>23498</v>
      </c>
      <c r="M353" s="18">
        <v>1073023</v>
      </c>
      <c r="N353" s="18">
        <v>893.80120481927804</v>
      </c>
      <c r="O353" s="96"/>
      <c r="P353" s="96">
        <v>1097414.8012048192</v>
      </c>
      <c r="Q353" s="18">
        <f t="shared" si="5"/>
        <v>25486319.634722617</v>
      </c>
      <c r="R353" s="138"/>
      <c r="S353" s="130"/>
      <c r="T353" s="26"/>
      <c r="U353" s="26"/>
      <c r="V353" s="26"/>
    </row>
    <row r="354" spans="1:22" ht="19.5" hidden="1" customHeight="1" x14ac:dyDescent="0.2">
      <c r="A354" s="109" t="s">
        <v>54</v>
      </c>
      <c r="B354" s="18">
        <v>38346.410000000003</v>
      </c>
      <c r="C354" s="18">
        <v>254886.3230872</v>
      </c>
      <c r="D354" s="18">
        <v>1114.654</v>
      </c>
      <c r="E354" s="18"/>
      <c r="F354" s="78">
        <v>294347.38708719995</v>
      </c>
      <c r="G354" s="78"/>
      <c r="H354" s="18"/>
      <c r="I354" s="18"/>
      <c r="J354" s="18"/>
      <c r="K354" s="89"/>
      <c r="L354" s="78">
        <v>30435</v>
      </c>
      <c r="M354" s="18">
        <v>1193893</v>
      </c>
      <c r="N354" s="18">
        <v>901.22891566265196</v>
      </c>
      <c r="O354" s="96"/>
      <c r="P354" s="96">
        <v>1225229.2289156627</v>
      </c>
      <c r="Q354" s="18">
        <f t="shared" si="5"/>
        <v>26139834.859002862</v>
      </c>
      <c r="R354" s="138"/>
      <c r="S354" s="130"/>
      <c r="T354" s="26"/>
      <c r="U354" s="26"/>
      <c r="V354" s="26"/>
    </row>
    <row r="355" spans="1:22" ht="19.5" hidden="1" customHeight="1" x14ac:dyDescent="0.2">
      <c r="A355" s="109" t="s">
        <v>55</v>
      </c>
      <c r="B355" s="18">
        <v>42095.048999999999</v>
      </c>
      <c r="C355" s="18">
        <v>193765.54038999998</v>
      </c>
      <c r="D355" s="18">
        <v>1122.8679999999999</v>
      </c>
      <c r="E355" s="18"/>
      <c r="F355" s="78">
        <v>236983.45738999997</v>
      </c>
      <c r="G355" s="78"/>
      <c r="H355" s="18"/>
      <c r="I355" s="18"/>
      <c r="J355" s="18"/>
      <c r="K355" s="89"/>
      <c r="L355" s="78">
        <v>29467</v>
      </c>
      <c r="M355" s="18">
        <v>1278009</v>
      </c>
      <c r="N355" s="18">
        <v>907.41867469879685</v>
      </c>
      <c r="O355" s="96"/>
      <c r="P355" s="96">
        <v>1308383.4186746988</v>
      </c>
      <c r="Q355" s="18">
        <f t="shared" si="5"/>
        <v>27075051.429064699</v>
      </c>
      <c r="R355" s="138"/>
      <c r="S355" s="130"/>
      <c r="T355" s="26"/>
      <c r="U355" s="26"/>
      <c r="V355" s="26"/>
    </row>
    <row r="356" spans="1:22" ht="19.5" hidden="1" customHeight="1" x14ac:dyDescent="0.2">
      <c r="A356" s="109" t="s">
        <v>96</v>
      </c>
      <c r="B356" s="18">
        <v>38150.763999999996</v>
      </c>
      <c r="C356" s="18">
        <v>184554.13488940001</v>
      </c>
      <c r="D356" s="18">
        <v>1130.0809999999999</v>
      </c>
      <c r="E356" s="18"/>
      <c r="F356" s="78">
        <v>223834.97988940001</v>
      </c>
      <c r="G356" s="78"/>
      <c r="H356" s="18"/>
      <c r="I356" s="18"/>
      <c r="J356" s="18"/>
      <c r="K356" s="89"/>
      <c r="L356" s="78">
        <v>35326</v>
      </c>
      <c r="M356" s="18">
        <v>1460629</v>
      </c>
      <c r="N356" s="18">
        <v>913.6084337349414</v>
      </c>
      <c r="O356" s="96"/>
      <c r="P356" s="96">
        <v>1496868.6084337349</v>
      </c>
      <c r="Q356" s="18">
        <f t="shared" si="5"/>
        <v>27825219.165323135</v>
      </c>
      <c r="R356" s="138"/>
      <c r="S356" s="130"/>
      <c r="T356" s="26"/>
      <c r="U356" s="26"/>
      <c r="V356" s="26"/>
    </row>
    <row r="357" spans="1:22" ht="19.5" hidden="1" customHeight="1" x14ac:dyDescent="0.2">
      <c r="A357" s="109" t="s">
        <v>34</v>
      </c>
      <c r="B357" s="18">
        <v>43689.493999999999</v>
      </c>
      <c r="C357" s="18">
        <v>213250.42332090001</v>
      </c>
      <c r="D357" s="18">
        <v>1137.204</v>
      </c>
      <c r="E357" s="18"/>
      <c r="F357" s="78">
        <v>258077.12132090001</v>
      </c>
      <c r="G357" s="78"/>
      <c r="H357" s="18"/>
      <c r="I357" s="18"/>
      <c r="J357" s="18"/>
      <c r="K357" s="89"/>
      <c r="L357" s="78">
        <v>26418</v>
      </c>
      <c r="M357" s="18">
        <v>1412578</v>
      </c>
      <c r="N357" s="18">
        <v>919.79819277108595</v>
      </c>
      <c r="O357" s="96"/>
      <c r="P357" s="96">
        <v>1439915.7981927712</v>
      </c>
      <c r="Q357" s="18">
        <f t="shared" si="5"/>
        <v>28375639.192513674</v>
      </c>
      <c r="R357" s="138"/>
      <c r="S357" s="130"/>
      <c r="T357" s="26"/>
      <c r="U357" s="26"/>
      <c r="V357" s="26"/>
    </row>
    <row r="358" spans="1:22" ht="19.5" hidden="1" customHeight="1" x14ac:dyDescent="0.2">
      <c r="A358" s="111">
        <v>2002</v>
      </c>
      <c r="B358" s="34">
        <v>45619.206999999995</v>
      </c>
      <c r="C358" s="34">
        <v>198892.78475239998</v>
      </c>
      <c r="D358" s="34">
        <v>1145.508</v>
      </c>
      <c r="E358" s="34"/>
      <c r="F358" s="82">
        <v>245657.49975239998</v>
      </c>
      <c r="G358" s="82">
        <f t="shared" ref="G358:G389" si="6">+E90+J90+O90+B358</f>
        <v>1714180.2069999999</v>
      </c>
      <c r="H358" s="34">
        <f t="shared" ref="H358:H389" si="7">+F90+K90+P90+C358</f>
        <v>23828195.784752399</v>
      </c>
      <c r="I358" s="34">
        <f t="shared" ref="I358:I389" si="8">+G90+L90+Q90+D358</f>
        <v>236345.508</v>
      </c>
      <c r="J358" s="34">
        <f t="shared" ref="J358:J389" si="9">+H90+M90+R90+E358</f>
        <v>16148</v>
      </c>
      <c r="K358" s="91">
        <f>SUM(G358:J358)</f>
        <v>25794869.499752399</v>
      </c>
      <c r="L358" s="82">
        <v>23893</v>
      </c>
      <c r="M358" s="34">
        <v>1473434</v>
      </c>
      <c r="N358" s="34">
        <v>925.98795180723062</v>
      </c>
      <c r="O358" s="98"/>
      <c r="P358" s="98">
        <v>1498252.9879518072</v>
      </c>
      <c r="Q358" s="34">
        <f t="shared" si="5"/>
        <v>29970990.451704208</v>
      </c>
      <c r="R358" s="138"/>
      <c r="S358" s="144">
        <f t="shared" ref="S358:S386" si="10">+K358+P358+R358</f>
        <v>27293122.487704206</v>
      </c>
      <c r="T358" s="26"/>
      <c r="U358" s="26"/>
      <c r="V358" s="26"/>
    </row>
    <row r="359" spans="1:22" ht="19.5" hidden="1" customHeight="1" x14ac:dyDescent="0.2">
      <c r="A359" s="109"/>
      <c r="B359" s="34"/>
      <c r="C359" s="34"/>
      <c r="D359" s="34"/>
      <c r="E359" s="34"/>
      <c r="F359" s="82"/>
      <c r="G359" s="82">
        <f t="shared" si="6"/>
        <v>0</v>
      </c>
      <c r="H359" s="34">
        <f t="shared" si="7"/>
        <v>0</v>
      </c>
      <c r="I359" s="34">
        <f t="shared" si="8"/>
        <v>0</v>
      </c>
      <c r="J359" s="34">
        <f t="shared" si="9"/>
        <v>0</v>
      </c>
      <c r="K359" s="91">
        <f t="shared" ref="K359:K422" si="11">SUM(G359:J359)</f>
        <v>0</v>
      </c>
      <c r="L359" s="82"/>
      <c r="M359" s="34"/>
      <c r="N359" s="34"/>
      <c r="O359" s="98"/>
      <c r="P359" s="98"/>
      <c r="Q359" s="34"/>
      <c r="R359" s="138"/>
      <c r="S359" s="144">
        <f t="shared" si="10"/>
        <v>0</v>
      </c>
      <c r="T359" s="26"/>
      <c r="U359" s="26"/>
      <c r="V359" s="26"/>
    </row>
    <row r="360" spans="1:22" ht="19.5" hidden="1" customHeight="1" x14ac:dyDescent="0.2">
      <c r="A360" s="111">
        <v>2003</v>
      </c>
      <c r="B360" s="34"/>
      <c r="C360" s="34"/>
      <c r="D360" s="34"/>
      <c r="E360" s="34"/>
      <c r="F360" s="82"/>
      <c r="G360" s="82">
        <f t="shared" si="6"/>
        <v>0</v>
      </c>
      <c r="H360" s="34">
        <f t="shared" si="7"/>
        <v>0</v>
      </c>
      <c r="I360" s="34">
        <f t="shared" si="8"/>
        <v>0</v>
      </c>
      <c r="J360" s="34">
        <f t="shared" si="9"/>
        <v>0</v>
      </c>
      <c r="K360" s="91">
        <f t="shared" si="11"/>
        <v>0</v>
      </c>
      <c r="L360" s="82"/>
      <c r="M360" s="34"/>
      <c r="N360" s="34"/>
      <c r="O360" s="98"/>
      <c r="P360" s="98"/>
      <c r="Q360" s="34"/>
      <c r="R360" s="138"/>
      <c r="S360" s="144">
        <f t="shared" si="10"/>
        <v>0</v>
      </c>
      <c r="T360" s="26"/>
      <c r="U360" s="26"/>
      <c r="V360" s="26"/>
    </row>
    <row r="361" spans="1:22" ht="19.5" hidden="1" customHeight="1" x14ac:dyDescent="0.2">
      <c r="A361" s="109" t="s">
        <v>94</v>
      </c>
      <c r="B361" s="34">
        <v>36419.851999999992</v>
      </c>
      <c r="C361" s="34">
        <v>160190.01393399999</v>
      </c>
      <c r="D361" s="34">
        <v>1152.9490000000001</v>
      </c>
      <c r="E361" s="34"/>
      <c r="F361" s="82">
        <v>197762.81493399997</v>
      </c>
      <c r="G361" s="82">
        <f t="shared" si="6"/>
        <v>1547403.0569999998</v>
      </c>
      <c r="H361" s="34">
        <f t="shared" si="7"/>
        <v>24389637.013934001</v>
      </c>
      <c r="I361" s="34">
        <f t="shared" si="8"/>
        <v>224203.75099999999</v>
      </c>
      <c r="J361" s="34">
        <f t="shared" si="9"/>
        <v>34601.565999999999</v>
      </c>
      <c r="K361" s="91">
        <f t="shared" si="11"/>
        <v>26195845.387933999</v>
      </c>
      <c r="L361" s="82">
        <v>34758</v>
      </c>
      <c r="M361" s="34">
        <v>1545188</v>
      </c>
      <c r="N361" s="34">
        <v>932.17771084337505</v>
      </c>
      <c r="O361" s="98"/>
      <c r="P361" s="98">
        <v>1580878.1777108433</v>
      </c>
      <c r="Q361" s="34">
        <f t="shared" ref="Q361:Q372" si="12">+D93+I93+N93+S93+F361+P361</f>
        <v>30071327.506644841</v>
      </c>
      <c r="R361" s="138"/>
      <c r="S361" s="144">
        <f t="shared" si="10"/>
        <v>27776723.565644842</v>
      </c>
      <c r="T361" s="26"/>
      <c r="U361" s="26"/>
      <c r="V361" s="26"/>
    </row>
    <row r="362" spans="1:22" ht="19.5" hidden="1" customHeight="1" x14ac:dyDescent="0.2">
      <c r="A362" s="109" t="s">
        <v>59</v>
      </c>
      <c r="B362" s="34">
        <v>39012.835999999996</v>
      </c>
      <c r="C362" s="34">
        <v>149855.55621350001</v>
      </c>
      <c r="D362" s="34">
        <v>1156.011</v>
      </c>
      <c r="E362" s="34"/>
      <c r="F362" s="82">
        <v>190024.40321349999</v>
      </c>
      <c r="G362" s="82">
        <f t="shared" si="6"/>
        <v>1502775.6199999999</v>
      </c>
      <c r="H362" s="34">
        <f t="shared" si="7"/>
        <v>23113413.569213506</v>
      </c>
      <c r="I362" s="34">
        <f t="shared" si="8"/>
        <v>223860.17</v>
      </c>
      <c r="J362" s="34">
        <f t="shared" si="9"/>
        <v>58942.629000000001</v>
      </c>
      <c r="K362" s="91">
        <f t="shared" si="11"/>
        <v>24898991.988213509</v>
      </c>
      <c r="L362" s="82">
        <v>34737</v>
      </c>
      <c r="M362" s="34">
        <v>1529080</v>
      </c>
      <c r="N362" s="34">
        <v>934.65361445783287</v>
      </c>
      <c r="O362" s="98"/>
      <c r="P362" s="98">
        <v>1564751.6536144579</v>
      </c>
      <c r="Q362" s="34">
        <f t="shared" si="12"/>
        <v>28814720.462827962</v>
      </c>
      <c r="R362" s="138"/>
      <c r="S362" s="144">
        <f t="shared" si="10"/>
        <v>26463743.641827967</v>
      </c>
      <c r="T362" s="26"/>
      <c r="U362" s="26"/>
      <c r="V362" s="26"/>
    </row>
    <row r="363" spans="1:22" ht="19.5" hidden="1" customHeight="1" x14ac:dyDescent="0.2">
      <c r="A363" s="109" t="s">
        <v>62</v>
      </c>
      <c r="B363" s="34">
        <v>37836.841999999997</v>
      </c>
      <c r="C363" s="34">
        <v>230246.09707659998</v>
      </c>
      <c r="D363" s="34">
        <v>1160.605</v>
      </c>
      <c r="E363" s="34"/>
      <c r="F363" s="82">
        <v>269243.54407659994</v>
      </c>
      <c r="G363" s="82">
        <f t="shared" si="6"/>
        <v>1538871.99</v>
      </c>
      <c r="H363" s="34">
        <f t="shared" si="7"/>
        <v>23321847.733076598</v>
      </c>
      <c r="I363" s="34">
        <f t="shared" si="8"/>
        <v>225152.266</v>
      </c>
      <c r="J363" s="34">
        <f t="shared" si="9"/>
        <v>68528.615999999995</v>
      </c>
      <c r="K363" s="91">
        <f t="shared" si="11"/>
        <v>25154400.605076596</v>
      </c>
      <c r="L363" s="82">
        <v>34738</v>
      </c>
      <c r="M363" s="34">
        <v>1531799</v>
      </c>
      <c r="N363" s="34">
        <v>938.3674698795196</v>
      </c>
      <c r="O363" s="98"/>
      <c r="P363" s="98">
        <v>1567475.3674698796</v>
      </c>
      <c r="Q363" s="34">
        <f t="shared" si="12"/>
        <v>28892908.61754648</v>
      </c>
      <c r="R363" s="138"/>
      <c r="S363" s="144">
        <f t="shared" si="10"/>
        <v>26721875.972546477</v>
      </c>
      <c r="T363" s="26"/>
      <c r="U363" s="26"/>
      <c r="V363" s="26"/>
    </row>
    <row r="364" spans="1:22" ht="19.5" hidden="1" customHeight="1" x14ac:dyDescent="0.2">
      <c r="A364" s="109" t="s">
        <v>63</v>
      </c>
      <c r="B364" s="34">
        <v>43622.068999999996</v>
      </c>
      <c r="C364" s="34">
        <v>167235.25236429999</v>
      </c>
      <c r="D364" s="34">
        <v>1162.135</v>
      </c>
      <c r="E364" s="34"/>
      <c r="F364" s="82">
        <v>212019.45636429999</v>
      </c>
      <c r="G364" s="82">
        <f t="shared" si="6"/>
        <v>1463824.9909999997</v>
      </c>
      <c r="H364" s="34">
        <f t="shared" si="7"/>
        <v>23508490.069364302</v>
      </c>
      <c r="I364" s="34">
        <f t="shared" si="8"/>
        <v>237400.671</v>
      </c>
      <c r="J364" s="34">
        <f t="shared" si="9"/>
        <v>103034.534</v>
      </c>
      <c r="K364" s="91">
        <f t="shared" si="11"/>
        <v>25312750.265364304</v>
      </c>
      <c r="L364" s="82">
        <v>39611</v>
      </c>
      <c r="M364" s="34">
        <v>1593840</v>
      </c>
      <c r="N364" s="34">
        <v>939.60542168674851</v>
      </c>
      <c r="O364" s="98"/>
      <c r="P364" s="98">
        <v>1634390.6054216868</v>
      </c>
      <c r="Q364" s="34">
        <f t="shared" si="12"/>
        <v>29235402.340785991</v>
      </c>
      <c r="R364" s="138"/>
      <c r="S364" s="144">
        <f t="shared" si="10"/>
        <v>26947140.870785993</v>
      </c>
      <c r="T364" s="26"/>
      <c r="U364" s="26"/>
      <c r="V364" s="26"/>
    </row>
    <row r="365" spans="1:22" ht="19.5" hidden="1" customHeight="1" x14ac:dyDescent="0.2">
      <c r="A365" s="109" t="s">
        <v>35</v>
      </c>
      <c r="B365" s="34">
        <v>37063.222999999998</v>
      </c>
      <c r="C365" s="34">
        <v>150471.49593970002</v>
      </c>
      <c r="D365" s="34">
        <v>1205.194</v>
      </c>
      <c r="E365" s="34"/>
      <c r="F365" s="82">
        <v>188739.91293970001</v>
      </c>
      <c r="G365" s="82">
        <f t="shared" si="6"/>
        <v>1585259.821</v>
      </c>
      <c r="H365" s="34">
        <f t="shared" si="7"/>
        <v>23977262.7559397</v>
      </c>
      <c r="I365" s="34">
        <f t="shared" si="8"/>
        <v>242550.40699999998</v>
      </c>
      <c r="J365" s="34">
        <f t="shared" si="9"/>
        <v>93766.467000000004</v>
      </c>
      <c r="K365" s="91">
        <f t="shared" si="11"/>
        <v>25898839.4509397</v>
      </c>
      <c r="L365" s="82">
        <v>42249</v>
      </c>
      <c r="M365" s="34">
        <v>1594137</v>
      </c>
      <c r="N365" s="34">
        <v>942.08132530120645</v>
      </c>
      <c r="O365" s="98"/>
      <c r="P365" s="98">
        <v>1637328.0813253012</v>
      </c>
      <c r="Q365" s="34">
        <f t="shared" si="12"/>
        <v>29881256.540264998</v>
      </c>
      <c r="R365" s="138"/>
      <c r="S365" s="144">
        <f t="shared" si="10"/>
        <v>27536167.532265</v>
      </c>
      <c r="T365" s="26"/>
      <c r="U365" s="26"/>
      <c r="V365" s="26"/>
    </row>
    <row r="366" spans="1:22" ht="19.5" hidden="1" customHeight="1" x14ac:dyDescent="0.2">
      <c r="A366" s="109" t="s">
        <v>42</v>
      </c>
      <c r="B366" s="34">
        <v>44275.094999999994</v>
      </c>
      <c r="C366" s="34">
        <v>166782.27891640001</v>
      </c>
      <c r="D366" s="34">
        <v>1205.221</v>
      </c>
      <c r="E366" s="34"/>
      <c r="F366" s="82">
        <v>212262.5949164</v>
      </c>
      <c r="G366" s="82">
        <f t="shared" si="6"/>
        <v>1739701.1769999999</v>
      </c>
      <c r="H366" s="34">
        <f t="shared" si="7"/>
        <v>24213403.6669164</v>
      </c>
      <c r="I366" s="34">
        <f t="shared" si="8"/>
        <v>232087.005</v>
      </c>
      <c r="J366" s="34">
        <f t="shared" si="9"/>
        <v>106460.454</v>
      </c>
      <c r="K366" s="91">
        <f t="shared" si="11"/>
        <v>26291652.3029164</v>
      </c>
      <c r="L366" s="82">
        <v>40311</v>
      </c>
      <c r="M366" s="34">
        <v>1576798</v>
      </c>
      <c r="N366" s="34">
        <v>945.79518072289306</v>
      </c>
      <c r="O366" s="98"/>
      <c r="P366" s="98">
        <v>1618054.7951807228</v>
      </c>
      <c r="Q366" s="34">
        <f t="shared" si="12"/>
        <v>30298852.976097126</v>
      </c>
      <c r="R366" s="138"/>
      <c r="S366" s="144">
        <f t="shared" si="10"/>
        <v>27909707.098097123</v>
      </c>
      <c r="T366" s="26"/>
      <c r="U366" s="26"/>
      <c r="V366" s="26"/>
    </row>
    <row r="367" spans="1:22" ht="19.5" hidden="1" customHeight="1" x14ac:dyDescent="0.2">
      <c r="A367" s="109" t="s">
        <v>30</v>
      </c>
      <c r="B367" s="34">
        <v>40255.543000000005</v>
      </c>
      <c r="C367" s="34">
        <v>175981.63459670002</v>
      </c>
      <c r="D367" s="34">
        <v>1194.1199999999999</v>
      </c>
      <c r="E367" s="34"/>
      <c r="F367" s="82">
        <v>217431.29759670002</v>
      </c>
      <c r="G367" s="82">
        <f t="shared" si="6"/>
        <v>1817689.514</v>
      </c>
      <c r="H367" s="34">
        <f t="shared" si="7"/>
        <v>24780201.128596704</v>
      </c>
      <c r="I367" s="34">
        <f t="shared" si="8"/>
        <v>208999.04800000001</v>
      </c>
      <c r="J367" s="34">
        <f t="shared" si="9"/>
        <v>62491.332999999999</v>
      </c>
      <c r="K367" s="91">
        <f t="shared" si="11"/>
        <v>26869381.023596704</v>
      </c>
      <c r="L367" s="82">
        <v>39407</v>
      </c>
      <c r="M367" s="34">
        <v>1498259</v>
      </c>
      <c r="N367" s="34">
        <v>949.50903614457991</v>
      </c>
      <c r="O367" s="98"/>
      <c r="P367" s="98">
        <v>1538615.5090361445</v>
      </c>
      <c r="Q367" s="34">
        <f t="shared" si="12"/>
        <v>30857228.487632848</v>
      </c>
      <c r="R367" s="138"/>
      <c r="S367" s="144">
        <f t="shared" si="10"/>
        <v>28407996.53263285</v>
      </c>
      <c r="T367" s="26"/>
      <c r="U367" s="26"/>
      <c r="V367" s="26"/>
    </row>
    <row r="368" spans="1:22" ht="19.5" hidden="1" customHeight="1" x14ac:dyDescent="0.2">
      <c r="A368" s="109" t="s">
        <v>31</v>
      </c>
      <c r="B368" s="34">
        <v>38129.381000000001</v>
      </c>
      <c r="C368" s="34">
        <v>166190.0161413</v>
      </c>
      <c r="D368" s="34">
        <v>1199.817</v>
      </c>
      <c r="E368" s="34"/>
      <c r="F368" s="82">
        <v>205519.21414130001</v>
      </c>
      <c r="G368" s="82">
        <f t="shared" si="6"/>
        <v>1748294.1620000002</v>
      </c>
      <c r="H368" s="34">
        <f t="shared" si="7"/>
        <v>25049506.621141303</v>
      </c>
      <c r="I368" s="34">
        <f t="shared" si="8"/>
        <v>204377.666</v>
      </c>
      <c r="J368" s="34">
        <f t="shared" si="9"/>
        <v>55321.572</v>
      </c>
      <c r="K368" s="91">
        <f t="shared" si="11"/>
        <v>27057500.021141306</v>
      </c>
      <c r="L368" s="82">
        <v>41862</v>
      </c>
      <c r="M368" s="34">
        <v>1632009</v>
      </c>
      <c r="N368" s="34">
        <v>954.46084337349555</v>
      </c>
      <c r="O368" s="98"/>
      <c r="P368" s="98">
        <v>1674825.4608433736</v>
      </c>
      <c r="Q368" s="34">
        <f t="shared" si="12"/>
        <v>31201552.631984677</v>
      </c>
      <c r="R368" s="138"/>
      <c r="S368" s="144">
        <f t="shared" si="10"/>
        <v>28732325.481984679</v>
      </c>
      <c r="T368" s="26"/>
      <c r="U368" s="26"/>
      <c r="V368" s="26"/>
    </row>
    <row r="369" spans="1:22" ht="19.5" hidden="1" customHeight="1" x14ac:dyDescent="0.2">
      <c r="A369" s="109" t="s">
        <v>32</v>
      </c>
      <c r="B369" s="34">
        <v>56750.413</v>
      </c>
      <c r="C369" s="34">
        <v>227958.34956190002</v>
      </c>
      <c r="D369" s="34">
        <v>1198.33</v>
      </c>
      <c r="E369" s="34"/>
      <c r="F369" s="82">
        <v>285907.09256190003</v>
      </c>
      <c r="G369" s="82">
        <f t="shared" si="6"/>
        <v>1791892.209</v>
      </c>
      <c r="H369" s="34">
        <f t="shared" si="7"/>
        <v>25329571.314561896</v>
      </c>
      <c r="I369" s="34">
        <f t="shared" si="8"/>
        <v>143307.34599999999</v>
      </c>
      <c r="J369" s="34">
        <f t="shared" si="9"/>
        <v>70546.423999999999</v>
      </c>
      <c r="K369" s="91">
        <f t="shared" si="11"/>
        <v>27335317.293561894</v>
      </c>
      <c r="L369" s="82">
        <v>41300</v>
      </c>
      <c r="M369" s="34">
        <v>1806572</v>
      </c>
      <c r="N369" s="34">
        <v>957</v>
      </c>
      <c r="O369" s="98"/>
      <c r="P369" s="98">
        <v>1848829</v>
      </c>
      <c r="Q369" s="34">
        <f t="shared" si="12"/>
        <v>31635131.687561899</v>
      </c>
      <c r="R369" s="138"/>
      <c r="S369" s="144">
        <f t="shared" si="10"/>
        <v>29184146.293561894</v>
      </c>
      <c r="T369" s="26"/>
      <c r="U369" s="26"/>
      <c r="V369" s="26"/>
    </row>
    <row r="370" spans="1:22" ht="19.5" hidden="1" customHeight="1" x14ac:dyDescent="0.2">
      <c r="A370" s="109" t="s">
        <v>33</v>
      </c>
      <c r="B370" s="34">
        <v>44839.309000000001</v>
      </c>
      <c r="C370" s="34">
        <v>176450.6289825</v>
      </c>
      <c r="D370" s="34">
        <v>1202.454</v>
      </c>
      <c r="E370" s="34"/>
      <c r="F370" s="82">
        <v>222492.3919825</v>
      </c>
      <c r="G370" s="82">
        <f t="shared" si="6"/>
        <v>1779025.7539999997</v>
      </c>
      <c r="H370" s="34">
        <f t="shared" si="7"/>
        <v>23802613.800982498</v>
      </c>
      <c r="I370" s="34">
        <f t="shared" si="8"/>
        <v>134092.834</v>
      </c>
      <c r="J370" s="34">
        <f t="shared" si="9"/>
        <v>70749.475999999995</v>
      </c>
      <c r="K370" s="91">
        <f t="shared" si="11"/>
        <v>25786481.864982497</v>
      </c>
      <c r="L370" s="82">
        <v>38480</v>
      </c>
      <c r="M370" s="34">
        <v>1789128</v>
      </c>
      <c r="N370" s="34">
        <v>959.4760672703751</v>
      </c>
      <c r="O370" s="98"/>
      <c r="P370" s="98">
        <v>1828567.4760672704</v>
      </c>
      <c r="Q370" s="34">
        <f t="shared" si="12"/>
        <v>30238785.038049772</v>
      </c>
      <c r="R370" s="138"/>
      <c r="S370" s="144">
        <f t="shared" si="10"/>
        <v>27615049.341049768</v>
      </c>
      <c r="T370" s="26"/>
      <c r="U370" s="26"/>
      <c r="V370" s="26"/>
    </row>
    <row r="371" spans="1:22" ht="19.5" hidden="1" customHeight="1" x14ac:dyDescent="0.2">
      <c r="A371" s="109" t="s">
        <v>34</v>
      </c>
      <c r="B371" s="34">
        <v>52119.750999999997</v>
      </c>
      <c r="C371" s="34">
        <v>185985.15599869998</v>
      </c>
      <c r="D371" s="34">
        <v>1209.6590000000001</v>
      </c>
      <c r="E371" s="34"/>
      <c r="F371" s="82">
        <v>239314.56599869998</v>
      </c>
      <c r="G371" s="82">
        <f t="shared" si="6"/>
        <v>1812491.0009999999</v>
      </c>
      <c r="H371" s="34">
        <f t="shared" si="7"/>
        <v>23982759.340998702</v>
      </c>
      <c r="I371" s="34">
        <f t="shared" si="8"/>
        <v>129830.516</v>
      </c>
      <c r="J371" s="34">
        <f t="shared" si="9"/>
        <v>63187.553</v>
      </c>
      <c r="K371" s="91">
        <f t="shared" si="11"/>
        <v>25988268.410998698</v>
      </c>
      <c r="L371" s="82">
        <v>41210</v>
      </c>
      <c r="M371" s="34">
        <v>1875314</v>
      </c>
      <c r="N371" s="34">
        <v>961.95213454075019</v>
      </c>
      <c r="O371" s="98"/>
      <c r="P371" s="98">
        <v>1917485.9521345408</v>
      </c>
      <c r="Q371" s="34">
        <f t="shared" si="12"/>
        <v>30552051.461133238</v>
      </c>
      <c r="R371" s="138"/>
      <c r="S371" s="144">
        <f t="shared" si="10"/>
        <v>27905754.36313324</v>
      </c>
      <c r="T371" s="26"/>
      <c r="U371" s="26"/>
      <c r="V371" s="26"/>
    </row>
    <row r="372" spans="1:22" ht="19.5" hidden="1" customHeight="1" x14ac:dyDescent="0.2">
      <c r="A372" s="111">
        <v>2003</v>
      </c>
      <c r="B372" s="34">
        <v>52142.370999999999</v>
      </c>
      <c r="C372" s="34">
        <v>152838.6135758</v>
      </c>
      <c r="D372" s="34">
        <v>1215.5920000000001</v>
      </c>
      <c r="E372" s="34"/>
      <c r="F372" s="82">
        <v>206196.57657580002</v>
      </c>
      <c r="G372" s="82">
        <f t="shared" si="6"/>
        <v>1979170.8670000001</v>
      </c>
      <c r="H372" s="34">
        <f t="shared" si="7"/>
        <v>24573605.487575799</v>
      </c>
      <c r="I372" s="34">
        <f t="shared" si="8"/>
        <v>118430.53200000001</v>
      </c>
      <c r="J372" s="34">
        <f t="shared" si="9"/>
        <v>47305.411</v>
      </c>
      <c r="K372" s="91">
        <f t="shared" si="11"/>
        <v>26718512.297575798</v>
      </c>
      <c r="L372" s="82">
        <v>41766</v>
      </c>
      <c r="M372" s="34">
        <v>1877473</v>
      </c>
      <c r="N372" s="34">
        <v>992.9029754204397</v>
      </c>
      <c r="O372" s="98"/>
      <c r="P372" s="98">
        <v>1920231.9029754205</v>
      </c>
      <c r="Q372" s="34">
        <f t="shared" si="12"/>
        <v>31831779.324551221</v>
      </c>
      <c r="R372" s="138"/>
      <c r="S372" s="144">
        <f t="shared" si="10"/>
        <v>28638744.200551219</v>
      </c>
      <c r="T372" s="26"/>
      <c r="U372" s="26"/>
      <c r="V372" s="26"/>
    </row>
    <row r="373" spans="1:22" ht="19.5" hidden="1" customHeight="1" x14ac:dyDescent="0.2">
      <c r="A373" s="109"/>
      <c r="B373" s="34"/>
      <c r="C373" s="34"/>
      <c r="D373" s="34"/>
      <c r="E373" s="34"/>
      <c r="F373" s="82"/>
      <c r="G373" s="82">
        <f t="shared" si="6"/>
        <v>0</v>
      </c>
      <c r="H373" s="34">
        <f t="shared" si="7"/>
        <v>0</v>
      </c>
      <c r="I373" s="34">
        <f t="shared" si="8"/>
        <v>0</v>
      </c>
      <c r="J373" s="34">
        <f t="shared" si="9"/>
        <v>0</v>
      </c>
      <c r="K373" s="91">
        <f t="shared" si="11"/>
        <v>0</v>
      </c>
      <c r="L373" s="82"/>
      <c r="M373" s="34"/>
      <c r="N373" s="34"/>
      <c r="O373" s="98"/>
      <c r="P373" s="98"/>
      <c r="Q373" s="34"/>
      <c r="R373" s="138"/>
      <c r="S373" s="144">
        <f t="shared" si="10"/>
        <v>0</v>
      </c>
      <c r="T373" s="26"/>
      <c r="U373" s="26"/>
      <c r="V373" s="26"/>
    </row>
    <row r="374" spans="1:22" ht="19.5" hidden="1" customHeight="1" x14ac:dyDescent="0.2">
      <c r="A374" s="111">
        <v>2004</v>
      </c>
      <c r="B374" s="34"/>
      <c r="C374" s="34"/>
      <c r="D374" s="34"/>
      <c r="E374" s="34"/>
      <c r="F374" s="82"/>
      <c r="G374" s="82">
        <f t="shared" si="6"/>
        <v>0</v>
      </c>
      <c r="H374" s="34">
        <f t="shared" si="7"/>
        <v>0</v>
      </c>
      <c r="I374" s="34">
        <f t="shared" si="8"/>
        <v>0</v>
      </c>
      <c r="J374" s="34">
        <f t="shared" si="9"/>
        <v>0</v>
      </c>
      <c r="K374" s="91">
        <f t="shared" si="11"/>
        <v>0</v>
      </c>
      <c r="L374" s="82"/>
      <c r="M374" s="34"/>
      <c r="N374" s="34"/>
      <c r="O374" s="98"/>
      <c r="P374" s="98"/>
      <c r="Q374" s="34"/>
      <c r="R374" s="138"/>
      <c r="S374" s="144">
        <f t="shared" si="10"/>
        <v>0</v>
      </c>
      <c r="T374" s="26"/>
      <c r="U374" s="26"/>
      <c r="V374" s="26"/>
    </row>
    <row r="375" spans="1:22" ht="19.5" hidden="1" customHeight="1" x14ac:dyDescent="0.2">
      <c r="A375" s="109" t="s">
        <v>94</v>
      </c>
      <c r="B375" s="34">
        <v>37325.029580000002</v>
      </c>
      <c r="C375" s="34">
        <v>193728.30871960003</v>
      </c>
      <c r="D375" s="34">
        <v>1208.1535199999998</v>
      </c>
      <c r="E375" s="34"/>
      <c r="F375" s="82">
        <v>232261.49181960002</v>
      </c>
      <c r="G375" s="82">
        <f t="shared" si="6"/>
        <v>1728164.4147000001</v>
      </c>
      <c r="H375" s="34">
        <f t="shared" si="7"/>
        <v>24753166.357119601</v>
      </c>
      <c r="I375" s="34">
        <f t="shared" si="8"/>
        <v>101803.09221</v>
      </c>
      <c r="J375" s="34">
        <f t="shared" si="9"/>
        <v>16225.325999999999</v>
      </c>
      <c r="K375" s="91">
        <f t="shared" si="11"/>
        <v>26599359.190029602</v>
      </c>
      <c r="L375" s="82">
        <v>40075</v>
      </c>
      <c r="M375" s="34">
        <v>1980071</v>
      </c>
      <c r="N375" s="34">
        <v>995.4423692194689</v>
      </c>
      <c r="O375" s="98"/>
      <c r="P375" s="98">
        <v>2021141.4423692194</v>
      </c>
      <c r="Q375" s="34">
        <f t="shared" ref="Q375:Q386" si="13">+D107+I107+N107+S107+F375+P375</f>
        <v>31310687.14261882</v>
      </c>
      <c r="R375" s="138"/>
      <c r="S375" s="144">
        <f t="shared" si="10"/>
        <v>28620500.632398821</v>
      </c>
      <c r="T375" s="26"/>
      <c r="U375" s="26"/>
      <c r="V375" s="26"/>
    </row>
    <row r="376" spans="1:22" ht="19.5" hidden="1" customHeight="1" x14ac:dyDescent="0.2">
      <c r="A376" s="109" t="s">
        <v>59</v>
      </c>
      <c r="B376" s="34">
        <v>40298.788999999997</v>
      </c>
      <c r="C376" s="34">
        <v>185183.04431</v>
      </c>
      <c r="D376" s="34">
        <v>1209.037</v>
      </c>
      <c r="E376" s="34"/>
      <c r="F376" s="82">
        <v>226690.87031</v>
      </c>
      <c r="G376" s="82">
        <f t="shared" si="6"/>
        <v>1800609.4670000002</v>
      </c>
      <c r="H376" s="34">
        <f t="shared" si="7"/>
        <v>23938181.893309999</v>
      </c>
      <c r="I376" s="34">
        <f t="shared" si="8"/>
        <v>94913.362999999998</v>
      </c>
      <c r="J376" s="34">
        <f t="shared" si="9"/>
        <v>16913.14</v>
      </c>
      <c r="K376" s="91">
        <f t="shared" si="11"/>
        <v>25850617.863310002</v>
      </c>
      <c r="L376" s="82">
        <v>47035</v>
      </c>
      <c r="M376" s="34">
        <v>2037781</v>
      </c>
      <c r="N376" s="34">
        <v>996.71206611898344</v>
      </c>
      <c r="O376" s="98"/>
      <c r="P376" s="98">
        <v>2085812.7120661191</v>
      </c>
      <c r="Q376" s="34">
        <f t="shared" si="13"/>
        <v>30638669.387376118</v>
      </c>
      <c r="R376" s="138"/>
      <c r="S376" s="144">
        <f t="shared" si="10"/>
        <v>27936430.575376119</v>
      </c>
      <c r="T376" s="26"/>
      <c r="U376" s="26"/>
      <c r="V376" s="26"/>
    </row>
    <row r="377" spans="1:22" ht="19.5" hidden="1" customHeight="1" x14ac:dyDescent="0.2">
      <c r="A377" s="109" t="s">
        <v>62</v>
      </c>
      <c r="B377" s="34">
        <v>37015.892</v>
      </c>
      <c r="C377" s="34">
        <v>178229.21660799999</v>
      </c>
      <c r="D377" s="34">
        <v>1212.223</v>
      </c>
      <c r="E377" s="34"/>
      <c r="F377" s="82">
        <v>216457.33160799998</v>
      </c>
      <c r="G377" s="82">
        <f t="shared" si="6"/>
        <v>1720888.07</v>
      </c>
      <c r="H377" s="34">
        <f t="shared" si="7"/>
        <v>23806202.033608001</v>
      </c>
      <c r="I377" s="34">
        <f t="shared" si="8"/>
        <v>84949.391000000003</v>
      </c>
      <c r="J377" s="34">
        <f t="shared" si="9"/>
        <v>706.45600000000002</v>
      </c>
      <c r="K377" s="91">
        <f t="shared" si="11"/>
        <v>25612745.950608</v>
      </c>
      <c r="L377" s="82">
        <v>47767</v>
      </c>
      <c r="M377" s="34">
        <v>2070241</v>
      </c>
      <c r="N377" s="34">
        <v>1000.5211568175274</v>
      </c>
      <c r="O377" s="98"/>
      <c r="P377" s="98">
        <v>2119008.5211568177</v>
      </c>
      <c r="Q377" s="34">
        <f t="shared" si="13"/>
        <v>30226133.408764821</v>
      </c>
      <c r="R377" s="138"/>
      <c r="S377" s="144">
        <f t="shared" si="10"/>
        <v>27731754.471764818</v>
      </c>
      <c r="T377" s="26"/>
      <c r="U377" s="26"/>
      <c r="V377" s="26"/>
    </row>
    <row r="378" spans="1:22" ht="19.5" hidden="1" customHeight="1" x14ac:dyDescent="0.2">
      <c r="A378" s="109" t="s">
        <v>63</v>
      </c>
      <c r="B378" s="34">
        <v>34319.194000000003</v>
      </c>
      <c r="C378" s="34">
        <v>184540.22237399998</v>
      </c>
      <c r="D378" s="34">
        <v>1214.538</v>
      </c>
      <c r="E378" s="34"/>
      <c r="F378" s="82">
        <v>220073.95437399996</v>
      </c>
      <c r="G378" s="82">
        <f t="shared" si="6"/>
        <v>1664050.4240000001</v>
      </c>
      <c r="H378" s="34">
        <f t="shared" si="7"/>
        <v>23007404.338374</v>
      </c>
      <c r="I378" s="34">
        <f t="shared" si="8"/>
        <v>74596.835999999996</v>
      </c>
      <c r="J378" s="34">
        <f t="shared" si="9"/>
        <v>10515.268</v>
      </c>
      <c r="K378" s="91">
        <f t="shared" si="11"/>
        <v>24756566.866373997</v>
      </c>
      <c r="L378" s="82">
        <v>45670</v>
      </c>
      <c r="M378" s="34">
        <v>2033253</v>
      </c>
      <c r="N378" s="34">
        <v>1001.790853717042</v>
      </c>
      <c r="O378" s="98"/>
      <c r="P378" s="98">
        <v>2079924.7908537171</v>
      </c>
      <c r="Q378" s="34">
        <f t="shared" si="13"/>
        <v>29508875.459227718</v>
      </c>
      <c r="R378" s="138"/>
      <c r="S378" s="144">
        <f t="shared" si="10"/>
        <v>26836491.657227714</v>
      </c>
      <c r="T378" s="26"/>
      <c r="U378" s="26"/>
      <c r="V378" s="26"/>
    </row>
    <row r="379" spans="1:22" ht="19.5" hidden="1" customHeight="1" x14ac:dyDescent="0.2">
      <c r="A379" s="109" t="s">
        <v>67</v>
      </c>
      <c r="B379" s="34">
        <v>54913.578000000001</v>
      </c>
      <c r="C379" s="34">
        <v>159453.89814</v>
      </c>
      <c r="D379" s="34">
        <v>1221.68</v>
      </c>
      <c r="E379" s="34"/>
      <c r="F379" s="82">
        <v>215589.15614000001</v>
      </c>
      <c r="G379" s="82">
        <f t="shared" si="6"/>
        <v>1804925.0540000002</v>
      </c>
      <c r="H379" s="34">
        <f t="shared" si="7"/>
        <v>23367566.484140001</v>
      </c>
      <c r="I379" s="34">
        <f t="shared" si="8"/>
        <v>72697.941999999995</v>
      </c>
      <c r="J379" s="34">
        <f t="shared" si="9"/>
        <v>70847.692999999999</v>
      </c>
      <c r="K379" s="91">
        <f t="shared" si="11"/>
        <v>25316037.173140004</v>
      </c>
      <c r="L379" s="82">
        <v>45665</v>
      </c>
      <c r="M379" s="34">
        <v>1974977</v>
      </c>
      <c r="N379" s="34">
        <v>1003.0605506165567</v>
      </c>
      <c r="O379" s="98"/>
      <c r="P379" s="98">
        <v>2021645.0605506166</v>
      </c>
      <c r="Q379" s="34">
        <f t="shared" si="13"/>
        <v>29945036.926690616</v>
      </c>
      <c r="R379" s="138"/>
      <c r="S379" s="144">
        <f t="shared" si="10"/>
        <v>27337682.233690619</v>
      </c>
      <c r="T379" s="26"/>
      <c r="U379" s="26"/>
      <c r="V379" s="26"/>
    </row>
    <row r="380" spans="1:22" ht="19.5" hidden="1" customHeight="1" x14ac:dyDescent="0.2">
      <c r="A380" s="109" t="s">
        <v>68</v>
      </c>
      <c r="B380" s="34">
        <v>43015.824999999997</v>
      </c>
      <c r="C380" s="34">
        <v>184172.80867199998</v>
      </c>
      <c r="D380" s="34">
        <v>1222.9970000000001</v>
      </c>
      <c r="E380" s="34"/>
      <c r="F380" s="82">
        <v>228411.63067199997</v>
      </c>
      <c r="G380" s="82">
        <f t="shared" si="6"/>
        <v>2013376.942</v>
      </c>
      <c r="H380" s="34">
        <f t="shared" si="7"/>
        <v>22053722.705672</v>
      </c>
      <c r="I380" s="34">
        <f t="shared" si="8"/>
        <v>59449.144</v>
      </c>
      <c r="J380" s="34">
        <f t="shared" si="9"/>
        <v>68287.33</v>
      </c>
      <c r="K380" s="91">
        <f t="shared" si="11"/>
        <v>24194836.121672001</v>
      </c>
      <c r="L380" s="82">
        <v>47769</v>
      </c>
      <c r="M380" s="34">
        <v>2052713</v>
      </c>
      <c r="N380" s="34">
        <v>1005.5999444155859</v>
      </c>
      <c r="O380" s="98"/>
      <c r="P380" s="98">
        <v>2101487.5999444155</v>
      </c>
      <c r="Q380" s="34">
        <f t="shared" si="13"/>
        <v>29073386.815616418</v>
      </c>
      <c r="R380" s="138"/>
      <c r="S380" s="144">
        <f t="shared" si="10"/>
        <v>26296323.721616417</v>
      </c>
      <c r="T380" s="26"/>
      <c r="U380" s="26"/>
      <c r="V380" s="26"/>
    </row>
    <row r="381" spans="1:22" ht="19.5" hidden="1" customHeight="1" x14ac:dyDescent="0.2">
      <c r="A381" s="109" t="s">
        <v>69</v>
      </c>
      <c r="B381" s="34">
        <v>42441.504999999997</v>
      </c>
      <c r="C381" s="34">
        <v>167751.469438</v>
      </c>
      <c r="D381" s="34">
        <v>1221.0889999999999</v>
      </c>
      <c r="E381" s="34"/>
      <c r="F381" s="82">
        <v>211414.06343800001</v>
      </c>
      <c r="G381" s="82">
        <f t="shared" si="6"/>
        <v>2128346.3054899997</v>
      </c>
      <c r="H381" s="34">
        <f t="shared" si="7"/>
        <v>22016235.760237999</v>
      </c>
      <c r="I381" s="34">
        <f t="shared" si="8"/>
        <v>90098.554000000004</v>
      </c>
      <c r="J381" s="34">
        <f t="shared" si="9"/>
        <v>109728.88199999998</v>
      </c>
      <c r="K381" s="91">
        <f t="shared" si="11"/>
        <v>24344409.501727998</v>
      </c>
      <c r="L381" s="82">
        <v>49392</v>
      </c>
      <c r="M381" s="34">
        <v>2065860</v>
      </c>
      <c r="N381" s="34">
        <v>1006.8696413151005</v>
      </c>
      <c r="O381" s="98"/>
      <c r="P381" s="98">
        <v>2116258.8696413152</v>
      </c>
      <c r="Q381" s="34">
        <f t="shared" si="13"/>
        <v>29430216.255369317</v>
      </c>
      <c r="R381" s="138"/>
      <c r="S381" s="144">
        <f t="shared" si="10"/>
        <v>26460668.371369313</v>
      </c>
      <c r="T381" s="26"/>
      <c r="U381" s="26"/>
      <c r="V381" s="26"/>
    </row>
    <row r="382" spans="1:22" ht="19.5" hidden="1" customHeight="1" x14ac:dyDescent="0.2">
      <c r="A382" s="109" t="s">
        <v>70</v>
      </c>
      <c r="B382" s="34">
        <v>45800.57</v>
      </c>
      <c r="C382" s="34">
        <v>195822.70173599999</v>
      </c>
      <c r="D382" s="34">
        <v>1225.1300000000001</v>
      </c>
      <c r="E382" s="34"/>
      <c r="F382" s="82">
        <v>242848.401736</v>
      </c>
      <c r="G382" s="82">
        <f t="shared" si="6"/>
        <v>2187076.3909999998</v>
      </c>
      <c r="H382" s="34">
        <f t="shared" si="7"/>
        <v>22461346.007736001</v>
      </c>
      <c r="I382" s="34">
        <f t="shared" si="8"/>
        <v>95117.986000000004</v>
      </c>
      <c r="J382" s="34">
        <f t="shared" si="9"/>
        <v>179783.81599999999</v>
      </c>
      <c r="K382" s="91">
        <f t="shared" si="11"/>
        <v>24923324.200736001</v>
      </c>
      <c r="L382" s="82">
        <v>45789</v>
      </c>
      <c r="M382" s="34">
        <v>2118522</v>
      </c>
      <c r="N382" s="34">
        <v>1010.6787320136444</v>
      </c>
      <c r="O382" s="98"/>
      <c r="P382" s="98">
        <v>2165321.6787320138</v>
      </c>
      <c r="Q382" s="34">
        <f t="shared" si="13"/>
        <v>30042207.074468013</v>
      </c>
      <c r="R382" s="138"/>
      <c r="S382" s="144">
        <f t="shared" si="10"/>
        <v>27088645.879468016</v>
      </c>
      <c r="T382" s="26"/>
      <c r="U382" s="26"/>
      <c r="V382" s="26"/>
    </row>
    <row r="383" spans="1:22" ht="19.5" hidden="1" customHeight="1" x14ac:dyDescent="0.2">
      <c r="A383" s="109" t="s">
        <v>71</v>
      </c>
      <c r="B383" s="34">
        <v>47377.252</v>
      </c>
      <c r="C383" s="34">
        <v>187822.66826799998</v>
      </c>
      <c r="D383" s="34">
        <v>1213.6110000000001</v>
      </c>
      <c r="E383" s="34"/>
      <c r="F383" s="82">
        <v>236413.53126799999</v>
      </c>
      <c r="G383" s="82">
        <f t="shared" si="6"/>
        <v>2278066.4330000002</v>
      </c>
      <c r="H383" s="34">
        <f t="shared" si="7"/>
        <v>22672725.035267998</v>
      </c>
      <c r="I383" s="34">
        <f t="shared" si="8"/>
        <v>130051.289</v>
      </c>
      <c r="J383" s="34">
        <f t="shared" si="9"/>
        <v>232469.54399999999</v>
      </c>
      <c r="K383" s="91">
        <f t="shared" si="11"/>
        <v>25313312.301268</v>
      </c>
      <c r="L383" s="82">
        <v>43196</v>
      </c>
      <c r="M383" s="34">
        <v>2266097</v>
      </c>
      <c r="N383" s="34">
        <v>1013.2181258126737</v>
      </c>
      <c r="O383" s="98"/>
      <c r="P383" s="98">
        <v>2310306.2181258127</v>
      </c>
      <c r="Q383" s="34">
        <f t="shared" si="13"/>
        <v>30619563.247393817</v>
      </c>
      <c r="R383" s="138"/>
      <c r="S383" s="144">
        <f t="shared" si="10"/>
        <v>27623618.519393813</v>
      </c>
      <c r="T383" s="26"/>
      <c r="U383" s="26"/>
      <c r="V383" s="26"/>
    </row>
    <row r="384" spans="1:22" ht="19.5" hidden="1" customHeight="1" x14ac:dyDescent="0.2">
      <c r="A384" s="109" t="s">
        <v>72</v>
      </c>
      <c r="B384" s="34">
        <v>55221.35</v>
      </c>
      <c r="C384" s="34">
        <v>174399.150566</v>
      </c>
      <c r="D384" s="34">
        <v>1216.0709999999999</v>
      </c>
      <c r="E384" s="34"/>
      <c r="F384" s="82">
        <v>230836.571566</v>
      </c>
      <c r="G384" s="82">
        <f t="shared" si="6"/>
        <v>2308057.37</v>
      </c>
      <c r="H384" s="34">
        <f t="shared" si="7"/>
        <v>22726313.850566</v>
      </c>
      <c r="I384" s="34">
        <f t="shared" si="8"/>
        <v>228006.70899999997</v>
      </c>
      <c r="J384" s="34">
        <f t="shared" si="9"/>
        <v>215440.71899999998</v>
      </c>
      <c r="K384" s="91">
        <f t="shared" si="11"/>
        <v>25477818.648566</v>
      </c>
      <c r="L384" s="82">
        <v>44941</v>
      </c>
      <c r="M384" s="34">
        <v>2433663</v>
      </c>
      <c r="N384" s="34">
        <v>1017.0272165112176</v>
      </c>
      <c r="O384" s="98"/>
      <c r="P384" s="98">
        <v>2479621.0272165113</v>
      </c>
      <c r="Q384" s="34">
        <f t="shared" si="13"/>
        <v>31075796.458782513</v>
      </c>
      <c r="R384" s="138"/>
      <c r="S384" s="144">
        <f t="shared" si="10"/>
        <v>27957439.675782513</v>
      </c>
      <c r="T384" s="26"/>
      <c r="U384" s="26"/>
      <c r="V384" s="26"/>
    </row>
    <row r="385" spans="1:22" ht="19.5" hidden="1" customHeight="1" x14ac:dyDescent="0.2">
      <c r="A385" s="109" t="s">
        <v>73</v>
      </c>
      <c r="B385" s="34">
        <v>66419.298999999999</v>
      </c>
      <c r="C385" s="34">
        <v>172057.910332</v>
      </c>
      <c r="D385" s="34">
        <v>1220.3219999999999</v>
      </c>
      <c r="E385" s="34"/>
      <c r="F385" s="82">
        <v>239697.53133199998</v>
      </c>
      <c r="G385" s="82">
        <f t="shared" si="6"/>
        <v>2384834.8390000002</v>
      </c>
      <c r="H385" s="34">
        <f t="shared" si="7"/>
        <v>22839676.515332002</v>
      </c>
      <c r="I385" s="34">
        <f t="shared" si="8"/>
        <v>227973.48799999995</v>
      </c>
      <c r="J385" s="34">
        <f t="shared" si="9"/>
        <v>219308.25200000001</v>
      </c>
      <c r="K385" s="91">
        <f t="shared" si="11"/>
        <v>25671793.094332006</v>
      </c>
      <c r="L385" s="82">
        <v>44218</v>
      </c>
      <c r="M385" s="34">
        <v>2499185</v>
      </c>
      <c r="N385" s="34">
        <v>1018.2969134107321</v>
      </c>
      <c r="O385" s="98"/>
      <c r="P385" s="98">
        <v>2544421.2969134105</v>
      </c>
      <c r="Q385" s="34">
        <f t="shared" si="13"/>
        <v>31326152.783245411</v>
      </c>
      <c r="R385" s="138"/>
      <c r="S385" s="144">
        <f t="shared" si="10"/>
        <v>28216214.391245417</v>
      </c>
      <c r="T385" s="26"/>
      <c r="U385" s="26"/>
      <c r="V385" s="26"/>
    </row>
    <row r="386" spans="1:22" ht="19.5" hidden="1" customHeight="1" x14ac:dyDescent="0.2">
      <c r="A386" s="111">
        <v>2004</v>
      </c>
      <c r="B386" s="34">
        <v>41210.839999999997</v>
      </c>
      <c r="C386" s="34">
        <v>177920.08586399999</v>
      </c>
      <c r="D386" s="34">
        <v>1223.1310000000001</v>
      </c>
      <c r="E386" s="34"/>
      <c r="F386" s="82">
        <v>220354.05686399998</v>
      </c>
      <c r="G386" s="82">
        <f t="shared" si="6"/>
        <v>2641255.5920000002</v>
      </c>
      <c r="H386" s="34">
        <f t="shared" si="7"/>
        <v>23192842.007863998</v>
      </c>
      <c r="I386" s="34">
        <f t="shared" si="8"/>
        <v>237285.59700000001</v>
      </c>
      <c r="J386" s="34">
        <f t="shared" si="9"/>
        <v>257087.05499999999</v>
      </c>
      <c r="K386" s="91">
        <f t="shared" si="11"/>
        <v>26328470.251863997</v>
      </c>
      <c r="L386" s="82">
        <v>74165</v>
      </c>
      <c r="M386" s="34">
        <v>2477711</v>
      </c>
      <c r="N386" s="34">
        <v>1020.8363072097613</v>
      </c>
      <c r="O386" s="98"/>
      <c r="P386" s="98">
        <v>2552896.8363072099</v>
      </c>
      <c r="Q386" s="34">
        <f t="shared" si="13"/>
        <v>32746748.524171211</v>
      </c>
      <c r="R386" s="138"/>
      <c r="S386" s="144">
        <f t="shared" si="10"/>
        <v>28881367.088171206</v>
      </c>
      <c r="T386" s="26"/>
      <c r="U386" s="26"/>
      <c r="V386" s="26"/>
    </row>
    <row r="387" spans="1:22" ht="19.5" hidden="1" customHeight="1" x14ac:dyDescent="0.2">
      <c r="A387" s="109"/>
      <c r="B387" s="34"/>
      <c r="C387" s="34"/>
      <c r="D387" s="34"/>
      <c r="E387" s="34"/>
      <c r="F387" s="82"/>
      <c r="G387" s="82">
        <f t="shared" si="6"/>
        <v>0</v>
      </c>
      <c r="H387" s="34">
        <f t="shared" si="7"/>
        <v>0</v>
      </c>
      <c r="I387" s="34">
        <f t="shared" si="8"/>
        <v>0</v>
      </c>
      <c r="J387" s="34">
        <f t="shared" si="9"/>
        <v>0</v>
      </c>
      <c r="K387" s="91">
        <f t="shared" si="11"/>
        <v>0</v>
      </c>
      <c r="L387" s="82"/>
      <c r="M387" s="34"/>
      <c r="N387" s="34"/>
      <c r="O387" s="98"/>
      <c r="P387" s="98"/>
      <c r="Q387" s="34"/>
      <c r="R387" s="138"/>
      <c r="S387" s="130"/>
      <c r="T387" s="26"/>
      <c r="U387" s="26"/>
      <c r="V387" s="26"/>
    </row>
    <row r="388" spans="1:22" ht="19.5" hidden="1" customHeight="1" x14ac:dyDescent="0.2">
      <c r="A388" s="111">
        <v>2005</v>
      </c>
      <c r="B388" s="34"/>
      <c r="C388" s="34"/>
      <c r="D388" s="34"/>
      <c r="E388" s="34"/>
      <c r="F388" s="82"/>
      <c r="G388" s="82">
        <f t="shared" si="6"/>
        <v>0</v>
      </c>
      <c r="H388" s="34">
        <f t="shared" si="7"/>
        <v>0</v>
      </c>
      <c r="I388" s="34">
        <f t="shared" si="8"/>
        <v>0</v>
      </c>
      <c r="J388" s="34">
        <f t="shared" si="9"/>
        <v>0</v>
      </c>
      <c r="K388" s="91">
        <f t="shared" si="11"/>
        <v>0</v>
      </c>
      <c r="L388" s="82"/>
      <c r="M388" s="34"/>
      <c r="N388" s="34"/>
      <c r="O388" s="98"/>
      <c r="P388" s="98"/>
      <c r="Q388" s="34"/>
      <c r="R388" s="138"/>
      <c r="S388" s="130"/>
      <c r="T388" s="26"/>
      <c r="U388" s="26"/>
      <c r="V388" s="26"/>
    </row>
    <row r="389" spans="1:22" ht="19.5" hidden="1" customHeight="1" x14ac:dyDescent="0.2">
      <c r="A389" s="109" t="s">
        <v>94</v>
      </c>
      <c r="B389" s="34">
        <v>45012.17</v>
      </c>
      <c r="C389" s="34">
        <v>187632.69662999999</v>
      </c>
      <c r="D389" s="34">
        <v>1221.49</v>
      </c>
      <c r="E389" s="34"/>
      <c r="F389" s="82">
        <v>233866.35662999999</v>
      </c>
      <c r="G389" s="82">
        <f t="shared" si="6"/>
        <v>2506548.4999999995</v>
      </c>
      <c r="H389" s="34">
        <f t="shared" si="7"/>
        <v>23335156.776629999</v>
      </c>
      <c r="I389" s="34">
        <f t="shared" si="8"/>
        <v>241195.70999999996</v>
      </c>
      <c r="J389" s="34">
        <f t="shared" si="9"/>
        <v>303564.34999999998</v>
      </c>
      <c r="K389" s="91">
        <f t="shared" si="11"/>
        <v>26386465.336630002</v>
      </c>
      <c r="L389" s="82">
        <v>64209</v>
      </c>
      <c r="M389" s="34">
        <v>2364527</v>
      </c>
      <c r="N389" s="34">
        <v>1022.1060041092762</v>
      </c>
      <c r="O389" s="98"/>
      <c r="P389" s="98">
        <v>2429758.1060041091</v>
      </c>
      <c r="Q389" s="34">
        <f t="shared" ref="Q389:Q400" si="14">+D121+I121+N121+S121+F389+P389</f>
        <v>32136748.32363411</v>
      </c>
      <c r="R389" s="138"/>
      <c r="S389" s="130"/>
      <c r="T389" s="26"/>
      <c r="U389" s="26"/>
      <c r="V389" s="26"/>
    </row>
    <row r="390" spans="1:22" ht="19.5" hidden="1" customHeight="1" x14ac:dyDescent="0.2">
      <c r="A390" s="109" t="s">
        <v>59</v>
      </c>
      <c r="B390" s="34">
        <v>50116.263069999994</v>
      </c>
      <c r="C390" s="34">
        <v>211237.65873600001</v>
      </c>
      <c r="D390" s="34">
        <v>1223.0361700000001</v>
      </c>
      <c r="E390" s="34">
        <v>37.015050000000002</v>
      </c>
      <c r="F390" s="82">
        <v>262613.97302599996</v>
      </c>
      <c r="G390" s="82">
        <f t="shared" ref="G390:G421" si="15">+E122+J122+O122+B390</f>
        <v>2559999.6256699995</v>
      </c>
      <c r="H390" s="34">
        <f t="shared" ref="H390:H421" si="16">+F122+K122+P122+C390</f>
        <v>23416109.212946001</v>
      </c>
      <c r="I390" s="34">
        <f t="shared" ref="I390:I421" si="17">+G122+L122+Q122+D390</f>
        <v>256629.15890000001</v>
      </c>
      <c r="J390" s="34">
        <f t="shared" ref="J390:J421" si="18">+H122+M122+R122+E390</f>
        <v>301821.56638999999</v>
      </c>
      <c r="K390" s="91">
        <f t="shared" si="11"/>
        <v>26534559.563906003</v>
      </c>
      <c r="L390" s="82">
        <v>59655</v>
      </c>
      <c r="M390" s="34">
        <v>2399890</v>
      </c>
      <c r="N390" s="34">
        <v>1023.3757010087908</v>
      </c>
      <c r="O390" s="98"/>
      <c r="P390" s="98">
        <v>2460568.3757010088</v>
      </c>
      <c r="Q390" s="34">
        <f t="shared" si="14"/>
        <v>32267335.478827011</v>
      </c>
      <c r="R390" s="138"/>
      <c r="S390" s="130"/>
      <c r="T390" s="26"/>
      <c r="U390" s="26"/>
      <c r="V390" s="26"/>
    </row>
    <row r="391" spans="1:22" ht="19.5" hidden="1" customHeight="1" x14ac:dyDescent="0.2">
      <c r="A391" s="109" t="s">
        <v>62</v>
      </c>
      <c r="B391" s="34">
        <v>63325.063849999999</v>
      </c>
      <c r="C391" s="34">
        <v>194108.80008799996</v>
      </c>
      <c r="D391" s="34">
        <v>1222.1385499999999</v>
      </c>
      <c r="E391" s="34">
        <v>40.84675</v>
      </c>
      <c r="F391" s="82">
        <v>258696.84923799997</v>
      </c>
      <c r="G391" s="82">
        <f t="shared" si="15"/>
        <v>2500630.4762400002</v>
      </c>
      <c r="H391" s="34">
        <f t="shared" si="16"/>
        <v>23334733.117667999</v>
      </c>
      <c r="I391" s="34">
        <f t="shared" si="17"/>
        <v>254493.90881000002</v>
      </c>
      <c r="J391" s="34">
        <f t="shared" si="18"/>
        <v>311194.49431000004</v>
      </c>
      <c r="K391" s="91">
        <f t="shared" si="11"/>
        <v>26401051.997028001</v>
      </c>
      <c r="L391" s="82">
        <v>87289</v>
      </c>
      <c r="M391" s="34">
        <v>2332316</v>
      </c>
      <c r="N391" s="34">
        <v>1025.91509480782</v>
      </c>
      <c r="O391" s="98"/>
      <c r="P391" s="98">
        <v>2420630.9150948077</v>
      </c>
      <c r="Q391" s="34">
        <f t="shared" si="14"/>
        <v>32036360.313022807</v>
      </c>
      <c r="R391" s="138"/>
      <c r="S391" s="130"/>
      <c r="T391" s="26"/>
      <c r="U391" s="26"/>
      <c r="V391" s="26"/>
    </row>
    <row r="392" spans="1:22" ht="19.5" hidden="1" customHeight="1" x14ac:dyDescent="0.2">
      <c r="A392" s="109" t="s">
        <v>63</v>
      </c>
      <c r="B392" s="34">
        <v>70231.844900000011</v>
      </c>
      <c r="C392" s="34">
        <v>178032.85735799995</v>
      </c>
      <c r="D392" s="34">
        <v>1220.3524500000001</v>
      </c>
      <c r="E392" s="34">
        <v>44.26596</v>
      </c>
      <c r="F392" s="82">
        <v>249529.32066799997</v>
      </c>
      <c r="G392" s="82">
        <f t="shared" si="15"/>
        <v>2539375.6712700003</v>
      </c>
      <c r="H392" s="34">
        <f t="shared" si="16"/>
        <v>24288761.704168003</v>
      </c>
      <c r="I392" s="34">
        <f t="shared" si="17"/>
        <v>264315.00032000005</v>
      </c>
      <c r="J392" s="34">
        <f t="shared" si="18"/>
        <v>342191.27634999994</v>
      </c>
      <c r="K392" s="91">
        <f t="shared" si="11"/>
        <v>27434643.652108002</v>
      </c>
      <c r="L392" s="82">
        <v>88054</v>
      </c>
      <c r="M392" s="34">
        <v>2410135</v>
      </c>
      <c r="N392" s="34">
        <v>1025.91509480782</v>
      </c>
      <c r="O392" s="98"/>
      <c r="P392" s="98">
        <v>2499214.9150948077</v>
      </c>
      <c r="Q392" s="34">
        <f t="shared" si="14"/>
        <v>33490320.083582811</v>
      </c>
      <c r="R392" s="138"/>
      <c r="S392" s="130"/>
      <c r="T392" s="26"/>
      <c r="U392" s="26"/>
      <c r="V392" s="26"/>
    </row>
    <row r="393" spans="1:22" ht="19.5" hidden="1" customHeight="1" x14ac:dyDescent="0.2">
      <c r="A393" s="109" t="s">
        <v>67</v>
      </c>
      <c r="B393" s="34">
        <v>49930.346340000004</v>
      </c>
      <c r="C393" s="34">
        <v>183966.39748800002</v>
      </c>
      <c r="D393" s="34">
        <v>1238.75396</v>
      </c>
      <c r="E393" s="34">
        <v>53.334589999999999</v>
      </c>
      <c r="F393" s="82">
        <v>235188.83237800005</v>
      </c>
      <c r="G393" s="82">
        <f t="shared" si="15"/>
        <v>2550413.3939999999</v>
      </c>
      <c r="H393" s="34">
        <f t="shared" si="16"/>
        <v>24404921.523768</v>
      </c>
      <c r="I393" s="34">
        <f t="shared" si="17"/>
        <v>209067.5986</v>
      </c>
      <c r="J393" s="34">
        <f t="shared" si="18"/>
        <v>464002.33874000004</v>
      </c>
      <c r="K393" s="91">
        <f t="shared" si="11"/>
        <v>27628404.855108</v>
      </c>
      <c r="L393" s="82">
        <v>95940</v>
      </c>
      <c r="M393" s="34">
        <v>2385927</v>
      </c>
      <c r="N393" s="34">
        <v>1025.91509480782</v>
      </c>
      <c r="O393" s="98"/>
      <c r="P393" s="98">
        <v>2482892.9150948077</v>
      </c>
      <c r="Q393" s="34">
        <f t="shared" si="14"/>
        <v>33663732.694472805</v>
      </c>
      <c r="R393" s="138"/>
      <c r="S393" s="130"/>
      <c r="T393" s="26"/>
      <c r="U393" s="26"/>
      <c r="V393" s="26"/>
    </row>
    <row r="394" spans="1:22" ht="20.25" hidden="1" customHeight="1" x14ac:dyDescent="0.2">
      <c r="A394" s="109" t="s">
        <v>68</v>
      </c>
      <c r="B394" s="34">
        <v>45462.81856</v>
      </c>
      <c r="C394" s="34">
        <v>182068.03164119998</v>
      </c>
      <c r="D394" s="34">
        <v>1235.8404800000001</v>
      </c>
      <c r="E394" s="34">
        <v>58.912109999999998</v>
      </c>
      <c r="F394" s="82">
        <v>228825.60279120001</v>
      </c>
      <c r="G394" s="82">
        <f t="shared" si="15"/>
        <v>2595422.1557899998</v>
      </c>
      <c r="H394" s="34">
        <f t="shared" si="16"/>
        <v>24089394.881101198</v>
      </c>
      <c r="I394" s="34">
        <f t="shared" si="17"/>
        <v>175968.89900999999</v>
      </c>
      <c r="J394" s="34">
        <f t="shared" si="18"/>
        <v>485849.38136999996</v>
      </c>
      <c r="K394" s="91">
        <f t="shared" si="11"/>
        <v>27346635.317271199</v>
      </c>
      <c r="L394" s="82">
        <v>107545</v>
      </c>
      <c r="M394" s="34">
        <v>2303123</v>
      </c>
      <c r="N394" s="34">
        <v>1025.91509480782</v>
      </c>
      <c r="O394" s="98"/>
      <c r="P394" s="98">
        <v>2411693.9150948077</v>
      </c>
      <c r="Q394" s="34">
        <f t="shared" si="14"/>
        <v>33428361.317956008</v>
      </c>
      <c r="R394" s="138"/>
      <c r="S394" s="130"/>
      <c r="T394" s="26"/>
      <c r="U394" s="26"/>
      <c r="V394" s="26"/>
    </row>
    <row r="395" spans="1:22" ht="20.25" hidden="1" customHeight="1" x14ac:dyDescent="0.2">
      <c r="A395" s="109" t="s">
        <v>69</v>
      </c>
      <c r="B395" s="34">
        <v>54976.267610000003</v>
      </c>
      <c r="C395" s="34">
        <v>181560.561487</v>
      </c>
      <c r="D395" s="34">
        <v>1226.4741900000001</v>
      </c>
      <c r="E395" s="34">
        <v>54.774360000000001</v>
      </c>
      <c r="F395" s="82">
        <v>237818.07764700003</v>
      </c>
      <c r="G395" s="82">
        <f t="shared" si="15"/>
        <v>2818842.4779300001</v>
      </c>
      <c r="H395" s="34">
        <f t="shared" si="16"/>
        <v>24214723.266906999</v>
      </c>
      <c r="I395" s="34">
        <f t="shared" si="17"/>
        <v>146449.99279000002</v>
      </c>
      <c r="J395" s="34">
        <f t="shared" si="18"/>
        <v>492070.42421999993</v>
      </c>
      <c r="K395" s="91">
        <f t="shared" si="11"/>
        <v>27672086.161846999</v>
      </c>
      <c r="L395" s="82">
        <v>114790</v>
      </c>
      <c r="M395" s="34">
        <v>2297583</v>
      </c>
      <c r="N395" s="34">
        <v>1022.1060041092762</v>
      </c>
      <c r="O395" s="98"/>
      <c r="P395" s="98">
        <v>2413395.1060041091</v>
      </c>
      <c r="Q395" s="34">
        <f t="shared" si="14"/>
        <v>33934343.078541115</v>
      </c>
      <c r="R395" s="138"/>
      <c r="S395" s="130"/>
      <c r="T395" s="26"/>
      <c r="U395" s="26"/>
      <c r="V395" s="26"/>
    </row>
    <row r="396" spans="1:22" ht="20.25" hidden="1" customHeight="1" x14ac:dyDescent="0.2">
      <c r="A396" s="109" t="s">
        <v>70</v>
      </c>
      <c r="B396" s="34">
        <v>51766.356009999996</v>
      </c>
      <c r="C396" s="34">
        <v>201332.97613420003</v>
      </c>
      <c r="D396" s="34">
        <v>1222.7557899999999</v>
      </c>
      <c r="E396" s="34">
        <v>68.537899999999993</v>
      </c>
      <c r="F396" s="82">
        <v>254390.62583420001</v>
      </c>
      <c r="G396" s="82">
        <f t="shared" si="15"/>
        <v>3040516.8459299998</v>
      </c>
      <c r="H396" s="34">
        <f t="shared" si="16"/>
        <v>24659327.482624199</v>
      </c>
      <c r="I396" s="34">
        <f t="shared" si="17"/>
        <v>197633.79</v>
      </c>
      <c r="J396" s="34">
        <f t="shared" si="18"/>
        <v>518196.92245000001</v>
      </c>
      <c r="K396" s="91">
        <f t="shared" si="11"/>
        <v>28415675.041004196</v>
      </c>
      <c r="L396" s="82">
        <v>102705</v>
      </c>
      <c r="M396" s="34">
        <v>2124537.5</v>
      </c>
      <c r="N396" s="34">
        <v>1019.5666103102468</v>
      </c>
      <c r="O396" s="98"/>
      <c r="P396" s="98">
        <v>2228262.0666103102</v>
      </c>
      <c r="Q396" s="34">
        <f t="shared" si="14"/>
        <v>34675183.817134514</v>
      </c>
      <c r="R396" s="138"/>
      <c r="S396" s="130"/>
      <c r="T396" s="26"/>
      <c r="U396" s="26"/>
      <c r="V396" s="26"/>
    </row>
    <row r="397" spans="1:22" ht="20.25" hidden="1" customHeight="1" x14ac:dyDescent="0.2">
      <c r="A397" s="109" t="s">
        <v>71</v>
      </c>
      <c r="B397" s="34">
        <v>50096.692590000006</v>
      </c>
      <c r="C397" s="34">
        <v>178198.51833279998</v>
      </c>
      <c r="D397" s="34">
        <v>1216.4379900000001</v>
      </c>
      <c r="E397" s="34">
        <v>57.399730000000005</v>
      </c>
      <c r="F397" s="82">
        <v>229569.04864280001</v>
      </c>
      <c r="G397" s="82">
        <f t="shared" si="15"/>
        <v>3218046.3637400004</v>
      </c>
      <c r="H397" s="34">
        <f t="shared" si="16"/>
        <v>24672412.164252803</v>
      </c>
      <c r="I397" s="34">
        <f t="shared" si="17"/>
        <v>172523.05781999999</v>
      </c>
      <c r="J397" s="34">
        <f t="shared" si="18"/>
        <v>512111.61449000001</v>
      </c>
      <c r="K397" s="91">
        <f t="shared" si="11"/>
        <v>28575093.200302802</v>
      </c>
      <c r="L397" s="82">
        <v>89688</v>
      </c>
      <c r="M397" s="34">
        <v>1916299</v>
      </c>
      <c r="N397" s="34">
        <v>1018.2969134107321</v>
      </c>
      <c r="O397" s="98"/>
      <c r="P397" s="98">
        <v>2007005.2969134108</v>
      </c>
      <c r="Q397" s="34">
        <f t="shared" si="14"/>
        <v>34837214.855586208</v>
      </c>
      <c r="R397" s="138"/>
      <c r="S397" s="130"/>
      <c r="T397" s="26"/>
      <c r="U397" s="26"/>
      <c r="V397" s="26"/>
    </row>
    <row r="398" spans="1:22" ht="20.25" hidden="1" customHeight="1" x14ac:dyDescent="0.2">
      <c r="A398" s="109" t="s">
        <v>72</v>
      </c>
      <c r="B398" s="34">
        <v>63688.144250000012</v>
      </c>
      <c r="C398" s="34">
        <v>200456.56512000001</v>
      </c>
      <c r="D398" s="34">
        <v>1226.9558099999999</v>
      </c>
      <c r="E398" s="34">
        <v>55.625730000000004</v>
      </c>
      <c r="F398" s="82">
        <v>265427.2909100001</v>
      </c>
      <c r="G398" s="82">
        <f t="shared" si="15"/>
        <v>3693181.9229199998</v>
      </c>
      <c r="H398" s="34">
        <f t="shared" si="16"/>
        <v>24780828.125679996</v>
      </c>
      <c r="I398" s="34">
        <f t="shared" si="17"/>
        <v>172109.15244000003</v>
      </c>
      <c r="J398" s="34">
        <f t="shared" si="18"/>
        <v>523589.53883000003</v>
      </c>
      <c r="K398" s="91">
        <f t="shared" si="11"/>
        <v>29169708.739869997</v>
      </c>
      <c r="L398" s="82">
        <v>115608</v>
      </c>
      <c r="M398" s="34">
        <v>1902136</v>
      </c>
      <c r="N398" s="34">
        <v>1015.7575196117029</v>
      </c>
      <c r="O398" s="98"/>
      <c r="P398" s="98">
        <v>2018759.7575196116</v>
      </c>
      <c r="Q398" s="34">
        <f t="shared" si="14"/>
        <v>35594482.062839605</v>
      </c>
      <c r="R398" s="138"/>
      <c r="S398" s="130"/>
      <c r="T398" s="26"/>
      <c r="U398" s="26"/>
      <c r="V398" s="26"/>
    </row>
    <row r="399" spans="1:22" ht="20.25" hidden="1" customHeight="1" x14ac:dyDescent="0.2">
      <c r="A399" s="109" t="s">
        <v>73</v>
      </c>
      <c r="B399" s="34">
        <v>60085.288200000003</v>
      </c>
      <c r="C399" s="34">
        <v>198896.68556000001</v>
      </c>
      <c r="D399" s="34">
        <v>1225.3198899999998</v>
      </c>
      <c r="E399" s="34">
        <v>58.636760000000002</v>
      </c>
      <c r="F399" s="82">
        <v>260265.93041000003</v>
      </c>
      <c r="G399" s="82">
        <f t="shared" si="15"/>
        <v>4159244.3863499989</v>
      </c>
      <c r="H399" s="34">
        <f t="shared" si="16"/>
        <v>24936043.95315</v>
      </c>
      <c r="I399" s="34">
        <f t="shared" si="17"/>
        <v>164797.30012000003</v>
      </c>
      <c r="J399" s="34">
        <f t="shared" si="18"/>
        <v>568269.63144000003</v>
      </c>
      <c r="K399" s="91">
        <f t="shared" si="11"/>
        <v>29828355.271059997</v>
      </c>
      <c r="L399" s="82">
        <v>105398</v>
      </c>
      <c r="M399" s="34">
        <v>1876744</v>
      </c>
      <c r="N399" s="34">
        <v>1015.7575196117</v>
      </c>
      <c r="O399" s="98"/>
      <c r="P399" s="98">
        <v>1983157.7575196116</v>
      </c>
      <c r="Q399" s="34">
        <f t="shared" si="14"/>
        <v>36316145.720279612</v>
      </c>
      <c r="R399" s="138"/>
      <c r="S399" s="130"/>
      <c r="T399" s="26"/>
      <c r="U399" s="26"/>
      <c r="V399" s="26"/>
    </row>
    <row r="400" spans="1:22" ht="20.25" hidden="1" customHeight="1" x14ac:dyDescent="0.2">
      <c r="A400" s="111">
        <v>2005</v>
      </c>
      <c r="B400" s="34">
        <v>63328.808869999993</v>
      </c>
      <c r="C400" s="34">
        <v>199626.94347</v>
      </c>
      <c r="D400" s="34">
        <v>1220.7606899999998</v>
      </c>
      <c r="E400" s="34">
        <v>52.758580000000002</v>
      </c>
      <c r="F400" s="82">
        <v>264229.27161000005</v>
      </c>
      <c r="G400" s="82">
        <f t="shared" si="15"/>
        <v>3860557.86387</v>
      </c>
      <c r="H400" s="34">
        <f t="shared" si="16"/>
        <v>23964703.055420004</v>
      </c>
      <c r="I400" s="34">
        <f t="shared" si="17"/>
        <v>142758.8504</v>
      </c>
      <c r="J400" s="34">
        <f t="shared" si="18"/>
        <v>750733.82041000004</v>
      </c>
      <c r="K400" s="91">
        <f t="shared" si="11"/>
        <v>28718753.590100002</v>
      </c>
      <c r="L400" s="82">
        <v>83207</v>
      </c>
      <c r="M400" s="34">
        <v>1804712</v>
      </c>
      <c r="N400" s="34">
        <v>1015.7575196117</v>
      </c>
      <c r="O400" s="98"/>
      <c r="P400" s="98">
        <v>1888934.7575196116</v>
      </c>
      <c r="Q400" s="34">
        <f t="shared" si="14"/>
        <v>36201889.421129614</v>
      </c>
      <c r="R400" s="83"/>
      <c r="S400" s="91">
        <f>+K400+P400+R400</f>
        <v>30607688.347619612</v>
      </c>
      <c r="T400" s="26"/>
      <c r="U400" s="26"/>
      <c r="V400" s="26"/>
    </row>
    <row r="401" spans="1:22" ht="20.25" hidden="1" customHeight="1" x14ac:dyDescent="0.2">
      <c r="A401" s="109"/>
      <c r="B401" s="34"/>
      <c r="C401" s="34"/>
      <c r="D401" s="34"/>
      <c r="E401" s="34"/>
      <c r="F401" s="82"/>
      <c r="G401" s="82">
        <f t="shared" si="15"/>
        <v>0</v>
      </c>
      <c r="H401" s="34">
        <f t="shared" si="16"/>
        <v>0</v>
      </c>
      <c r="I401" s="34">
        <f t="shared" si="17"/>
        <v>0</v>
      </c>
      <c r="J401" s="34">
        <f t="shared" si="18"/>
        <v>0</v>
      </c>
      <c r="K401" s="91">
        <f t="shared" si="11"/>
        <v>0</v>
      </c>
      <c r="L401" s="82"/>
      <c r="M401" s="34"/>
      <c r="N401" s="34"/>
      <c r="O401" s="98"/>
      <c r="P401" s="98"/>
      <c r="Q401" s="34"/>
      <c r="R401" s="138"/>
      <c r="S401" s="91">
        <f t="shared" ref="S401:S413" si="19">+K401+R401</f>
        <v>0</v>
      </c>
      <c r="T401" s="26"/>
      <c r="U401" s="26"/>
      <c r="V401" s="26"/>
    </row>
    <row r="402" spans="1:22" ht="20.25" hidden="1" customHeight="1" x14ac:dyDescent="0.2">
      <c r="A402" s="111">
        <v>2006</v>
      </c>
      <c r="B402" s="34"/>
      <c r="C402" s="34"/>
      <c r="D402" s="34"/>
      <c r="E402" s="34"/>
      <c r="F402" s="82"/>
      <c r="G402" s="82">
        <f t="shared" si="15"/>
        <v>0</v>
      </c>
      <c r="H402" s="34">
        <f t="shared" si="16"/>
        <v>0</v>
      </c>
      <c r="I402" s="34">
        <f t="shared" si="17"/>
        <v>0</v>
      </c>
      <c r="J402" s="34">
        <f t="shared" si="18"/>
        <v>0</v>
      </c>
      <c r="K402" s="91">
        <f t="shared" si="11"/>
        <v>0</v>
      </c>
      <c r="L402" s="82"/>
      <c r="M402" s="34"/>
      <c r="N402" s="34"/>
      <c r="O402" s="98"/>
      <c r="P402" s="98"/>
      <c r="Q402" s="34"/>
      <c r="R402" s="138"/>
      <c r="S402" s="91">
        <f t="shared" si="19"/>
        <v>0</v>
      </c>
      <c r="T402" s="26"/>
      <c r="U402" s="26"/>
      <c r="V402" s="26"/>
    </row>
    <row r="403" spans="1:22" ht="20.25" hidden="1" customHeight="1" x14ac:dyDescent="0.2">
      <c r="A403" s="109" t="s">
        <v>94</v>
      </c>
      <c r="B403" s="34">
        <v>64266.926140000003</v>
      </c>
      <c r="C403" s="34">
        <v>189902.7022</v>
      </c>
      <c r="D403" s="34">
        <v>1217.6814899999999</v>
      </c>
      <c r="E403" s="34">
        <v>50.60604</v>
      </c>
      <c r="F403" s="82">
        <v>255437.91587</v>
      </c>
      <c r="G403" s="82">
        <f t="shared" si="15"/>
        <v>3912498.9374699998</v>
      </c>
      <c r="H403" s="34">
        <f t="shared" si="16"/>
        <v>23624617.971559998</v>
      </c>
      <c r="I403" s="34">
        <f t="shared" si="17"/>
        <v>133033.07029999999</v>
      </c>
      <c r="J403" s="34">
        <f t="shared" si="18"/>
        <v>735638.7620300001</v>
      </c>
      <c r="K403" s="91">
        <f t="shared" si="11"/>
        <v>28405788.741360001</v>
      </c>
      <c r="L403" s="82">
        <v>82989</v>
      </c>
      <c r="M403" s="34">
        <v>1021680.6</v>
      </c>
      <c r="N403" s="34">
        <v>1015.7575196117</v>
      </c>
      <c r="O403" s="98">
        <v>278073.64367000002</v>
      </c>
      <c r="P403" s="98">
        <v>1383759.0011896119</v>
      </c>
      <c r="Q403" s="34">
        <f t="shared" ref="Q403:Q414" si="20">+D135+I135+N135+S135+F403+P403</f>
        <v>34876276.232489616</v>
      </c>
      <c r="R403" s="138"/>
      <c r="S403" s="91">
        <f t="shared" si="19"/>
        <v>28405788.741360001</v>
      </c>
      <c r="T403" s="26"/>
      <c r="U403" s="26"/>
      <c r="V403" s="26"/>
    </row>
    <row r="404" spans="1:22" ht="20.25" hidden="1" customHeight="1" x14ac:dyDescent="0.2">
      <c r="A404" s="109" t="s">
        <v>59</v>
      </c>
      <c r="B404" s="34">
        <v>70944.576679999998</v>
      </c>
      <c r="C404" s="34">
        <v>194881.78341860001</v>
      </c>
      <c r="D404" s="34">
        <v>1215.0388699999999</v>
      </c>
      <c r="E404" s="34">
        <v>48.544410000000006</v>
      </c>
      <c r="F404" s="82">
        <v>267089.9433786</v>
      </c>
      <c r="G404" s="82">
        <f t="shared" si="15"/>
        <v>3809948.7568299999</v>
      </c>
      <c r="H404" s="34">
        <f t="shared" si="16"/>
        <v>23821347.510298599</v>
      </c>
      <c r="I404" s="34">
        <f t="shared" si="17"/>
        <v>104737.67228000001</v>
      </c>
      <c r="J404" s="34">
        <f t="shared" si="18"/>
        <v>839131.11288999999</v>
      </c>
      <c r="K404" s="91">
        <f t="shared" si="11"/>
        <v>28575165.052298598</v>
      </c>
      <c r="L404" s="82">
        <v>106324</v>
      </c>
      <c r="M404" s="34">
        <v>976226.3</v>
      </c>
      <c r="N404" s="34">
        <v>1014.4878227121854</v>
      </c>
      <c r="O404" s="98">
        <v>356379.34155999997</v>
      </c>
      <c r="P404" s="98">
        <v>1439944.1293827123</v>
      </c>
      <c r="Q404" s="34">
        <f t="shared" si="20"/>
        <v>35135950.226391315</v>
      </c>
      <c r="R404" s="138"/>
      <c r="S404" s="91">
        <f t="shared" si="19"/>
        <v>28575165.052298598</v>
      </c>
      <c r="T404" s="26"/>
      <c r="U404" s="26"/>
      <c r="V404" s="26"/>
    </row>
    <row r="405" spans="1:22" ht="20.25" hidden="1" customHeight="1" x14ac:dyDescent="0.2">
      <c r="A405" s="109" t="s">
        <v>62</v>
      </c>
      <c r="B405" s="34">
        <v>50558.117290000002</v>
      </c>
      <c r="C405" s="34">
        <v>173622.41696579999</v>
      </c>
      <c r="D405" s="34">
        <v>1207.9551800000002</v>
      </c>
      <c r="E405" s="34">
        <v>56.824479999999994</v>
      </c>
      <c r="F405" s="82">
        <v>225445.31391579998</v>
      </c>
      <c r="G405" s="82">
        <f t="shared" si="15"/>
        <v>3803849.6850000001</v>
      </c>
      <c r="H405" s="34">
        <f t="shared" si="16"/>
        <v>23706460.768095795</v>
      </c>
      <c r="I405" s="34">
        <f t="shared" si="17"/>
        <v>138091.21148999999</v>
      </c>
      <c r="J405" s="34">
        <f t="shared" si="18"/>
        <v>1006464.9630899999</v>
      </c>
      <c r="K405" s="91">
        <f t="shared" si="11"/>
        <v>28654866.627675794</v>
      </c>
      <c r="L405" s="82">
        <v>130275</v>
      </c>
      <c r="M405" s="34">
        <v>943879.6</v>
      </c>
      <c r="N405" s="34">
        <v>1011.9484289131561</v>
      </c>
      <c r="O405" s="98">
        <v>439324.25791999995</v>
      </c>
      <c r="P405" s="98">
        <v>1514490.8063489133</v>
      </c>
      <c r="Q405" s="34">
        <f t="shared" si="20"/>
        <v>35178477.473544709</v>
      </c>
      <c r="R405" s="138"/>
      <c r="S405" s="91">
        <f t="shared" si="19"/>
        <v>28654866.627675794</v>
      </c>
      <c r="T405" s="26"/>
      <c r="U405" s="26"/>
      <c r="V405" s="26"/>
    </row>
    <row r="406" spans="1:22" ht="20.25" hidden="1" customHeight="1" x14ac:dyDescent="0.2">
      <c r="A406" s="109" t="s">
        <v>63</v>
      </c>
      <c r="B406" s="34">
        <v>75760.779579999988</v>
      </c>
      <c r="C406" s="34">
        <v>187962.97818440004</v>
      </c>
      <c r="D406" s="34">
        <v>1201.6244100000001</v>
      </c>
      <c r="E406" s="34">
        <v>38.613169999999997</v>
      </c>
      <c r="F406" s="82">
        <v>264963.99534440006</v>
      </c>
      <c r="G406" s="82">
        <f t="shared" si="15"/>
        <v>3857256.3364700004</v>
      </c>
      <c r="H406" s="34">
        <f t="shared" si="16"/>
        <v>23612291.552834395</v>
      </c>
      <c r="I406" s="34">
        <f t="shared" si="17"/>
        <v>122525.15199</v>
      </c>
      <c r="J406" s="34">
        <f t="shared" si="18"/>
        <v>1098166.6266500002</v>
      </c>
      <c r="K406" s="91">
        <f t="shared" si="11"/>
        <v>28690239.667944398</v>
      </c>
      <c r="L406" s="82">
        <v>119455</v>
      </c>
      <c r="M406" s="34">
        <v>926568.2</v>
      </c>
      <c r="N406" s="34">
        <v>1010.6787320136415</v>
      </c>
      <c r="O406" s="98">
        <v>546007.42692000011</v>
      </c>
      <c r="P406" s="98">
        <v>1593041.3056520137</v>
      </c>
      <c r="Q406" s="34">
        <f t="shared" si="20"/>
        <v>35563188.068396412</v>
      </c>
      <c r="R406" s="138"/>
      <c r="S406" s="91">
        <f t="shared" si="19"/>
        <v>28690239.667944398</v>
      </c>
      <c r="T406" s="26"/>
      <c r="U406" s="26"/>
      <c r="V406" s="26"/>
    </row>
    <row r="407" spans="1:22" ht="20.25" hidden="1" customHeight="1" x14ac:dyDescent="0.2">
      <c r="A407" s="109" t="s">
        <v>67</v>
      </c>
      <c r="B407" s="34">
        <v>62799.819060000009</v>
      </c>
      <c r="C407" s="34">
        <v>199560.50770440005</v>
      </c>
      <c r="D407" s="34">
        <v>1217.9707900000001</v>
      </c>
      <c r="E407" s="34">
        <v>36.97289</v>
      </c>
      <c r="F407" s="82">
        <v>263615.27044440003</v>
      </c>
      <c r="G407" s="82">
        <f t="shared" si="15"/>
        <v>4113104.7779000001</v>
      </c>
      <c r="H407" s="34">
        <f t="shared" si="16"/>
        <v>22978082.728644401</v>
      </c>
      <c r="I407" s="34">
        <f t="shared" si="17"/>
        <v>88261.148960000006</v>
      </c>
      <c r="J407" s="34">
        <f t="shared" si="18"/>
        <v>1271292.1838800001</v>
      </c>
      <c r="K407" s="91">
        <f t="shared" si="11"/>
        <v>28450740.839384403</v>
      </c>
      <c r="L407" s="82">
        <v>127093</v>
      </c>
      <c r="M407" s="34">
        <v>937314.3</v>
      </c>
      <c r="N407" s="34">
        <v>1010.6787320136415</v>
      </c>
      <c r="O407" s="98">
        <v>622545.47219999996</v>
      </c>
      <c r="P407" s="98">
        <v>1687963.4509320136</v>
      </c>
      <c r="Q407" s="34">
        <f t="shared" si="20"/>
        <v>35592914.037336417</v>
      </c>
      <c r="R407" s="138"/>
      <c r="S407" s="91">
        <f t="shared" si="19"/>
        <v>28450740.839384403</v>
      </c>
      <c r="T407" s="26"/>
      <c r="U407" s="26"/>
      <c r="V407" s="26"/>
    </row>
    <row r="408" spans="1:22" ht="20.25" hidden="1" customHeight="1" x14ac:dyDescent="0.2">
      <c r="A408" s="109" t="s">
        <v>68</v>
      </c>
      <c r="B408" s="34">
        <v>92514.55296999999</v>
      </c>
      <c r="C408" s="34">
        <v>194759.80630440003</v>
      </c>
      <c r="D408" s="34">
        <v>1213.8351400000001</v>
      </c>
      <c r="E408" s="34">
        <v>34.749699999999997</v>
      </c>
      <c r="F408" s="82">
        <v>288522.94411440002</v>
      </c>
      <c r="G408" s="82">
        <f t="shared" si="15"/>
        <v>4467606.3153600004</v>
      </c>
      <c r="H408" s="34">
        <f t="shared" si="16"/>
        <v>22452522.452624399</v>
      </c>
      <c r="I408" s="34">
        <f t="shared" si="17"/>
        <v>216487.17985000001</v>
      </c>
      <c r="J408" s="34">
        <f t="shared" si="18"/>
        <v>1266591.8354200001</v>
      </c>
      <c r="K408" s="91">
        <f t="shared" si="11"/>
        <v>28403207.7832544</v>
      </c>
      <c r="L408" s="82">
        <v>186229</v>
      </c>
      <c r="M408" s="34">
        <v>964951.28</v>
      </c>
      <c r="N408" s="34">
        <v>1010.6787320136415</v>
      </c>
      <c r="O408" s="98">
        <v>725125.83750000002</v>
      </c>
      <c r="P408" s="98">
        <v>1877316.7962320135</v>
      </c>
      <c r="Q408" s="34">
        <f t="shared" si="20"/>
        <v>36106181.568986416</v>
      </c>
      <c r="R408" s="138"/>
      <c r="S408" s="91">
        <f t="shared" si="19"/>
        <v>28403207.7832544</v>
      </c>
      <c r="T408" s="26"/>
      <c r="U408" s="26"/>
      <c r="V408" s="26"/>
    </row>
    <row r="409" spans="1:22" ht="20.25" hidden="1" customHeight="1" x14ac:dyDescent="0.2">
      <c r="A409" s="109" t="s">
        <v>69</v>
      </c>
      <c r="B409" s="34">
        <v>94163.794399999999</v>
      </c>
      <c r="C409" s="34">
        <v>179637.65694439999</v>
      </c>
      <c r="D409" s="34">
        <v>1209.9788900000001</v>
      </c>
      <c r="E409" s="34">
        <v>33.014989999999997</v>
      </c>
      <c r="F409" s="82">
        <v>275044.44522440003</v>
      </c>
      <c r="G409" s="82">
        <f t="shared" si="15"/>
        <v>4853676.4491100004</v>
      </c>
      <c r="H409" s="34">
        <f t="shared" si="16"/>
        <v>22557360.277664401</v>
      </c>
      <c r="I409" s="34">
        <f t="shared" si="17"/>
        <v>70400.319240000012</v>
      </c>
      <c r="J409" s="34">
        <f t="shared" si="18"/>
        <v>1140269.0447400003</v>
      </c>
      <c r="K409" s="91">
        <f t="shared" si="11"/>
        <v>28621706.090754401</v>
      </c>
      <c r="L409" s="82">
        <v>193620</v>
      </c>
      <c r="M409" s="34">
        <v>945895</v>
      </c>
      <c r="N409" s="34">
        <v>1010.6787320136415</v>
      </c>
      <c r="O409" s="98">
        <v>841833.04095000005</v>
      </c>
      <c r="P409" s="98">
        <v>1982358.7196820136</v>
      </c>
      <c r="Q409" s="34">
        <f t="shared" si="20"/>
        <v>36682377.661376409</v>
      </c>
      <c r="R409" s="138"/>
      <c r="S409" s="91">
        <f t="shared" si="19"/>
        <v>28621706.090754401</v>
      </c>
      <c r="T409" s="26"/>
      <c r="U409" s="26"/>
      <c r="V409" s="26"/>
    </row>
    <row r="410" spans="1:22" ht="20.25" hidden="1" customHeight="1" x14ac:dyDescent="0.2">
      <c r="A410" s="109" t="s">
        <v>70</v>
      </c>
      <c r="B410" s="34">
        <v>97192.976490000001</v>
      </c>
      <c r="C410" s="34">
        <v>185101.79328299998</v>
      </c>
      <c r="D410" s="34">
        <v>1205.64597</v>
      </c>
      <c r="E410" s="34">
        <v>27.099970000000003</v>
      </c>
      <c r="F410" s="82">
        <v>283527.51571299997</v>
      </c>
      <c r="G410" s="82">
        <f t="shared" si="15"/>
        <v>4982893.2470500004</v>
      </c>
      <c r="H410" s="34">
        <f t="shared" si="16"/>
        <v>23087172.587703001</v>
      </c>
      <c r="I410" s="34">
        <f t="shared" si="17"/>
        <v>52590.900880000001</v>
      </c>
      <c r="J410" s="34">
        <f t="shared" si="18"/>
        <v>1230472.5477100001</v>
      </c>
      <c r="K410" s="91">
        <f t="shared" si="11"/>
        <v>29353129.283343002</v>
      </c>
      <c r="L410" s="82">
        <v>241195</v>
      </c>
      <c r="M410" s="34">
        <v>932758.09</v>
      </c>
      <c r="N410" s="34">
        <v>1009.4090351141269</v>
      </c>
      <c r="O410" s="98">
        <v>901368.84186000004</v>
      </c>
      <c r="P410" s="98">
        <v>2076331.340895114</v>
      </c>
      <c r="Q410" s="34">
        <f t="shared" si="20"/>
        <v>37574695.784798115</v>
      </c>
      <c r="R410" s="138"/>
      <c r="S410" s="91">
        <f t="shared" si="19"/>
        <v>29353129.283343002</v>
      </c>
      <c r="T410" s="26"/>
      <c r="U410" s="26"/>
      <c r="V410" s="26"/>
    </row>
    <row r="411" spans="1:22" ht="20.25" hidden="1" customHeight="1" x14ac:dyDescent="0.2">
      <c r="A411" s="109" t="s">
        <v>71</v>
      </c>
      <c r="B411" s="34">
        <v>94194.432830000005</v>
      </c>
      <c r="C411" s="34">
        <v>188557.93881299999</v>
      </c>
      <c r="D411" s="34">
        <v>1201.10411</v>
      </c>
      <c r="E411" s="34">
        <v>26.35013</v>
      </c>
      <c r="F411" s="82">
        <v>283979.82588299998</v>
      </c>
      <c r="G411" s="82">
        <f t="shared" si="15"/>
        <v>5190905.53553</v>
      </c>
      <c r="H411" s="34">
        <f t="shared" si="16"/>
        <v>23375483.411293</v>
      </c>
      <c r="I411" s="34">
        <f t="shared" si="17"/>
        <v>58712.54939</v>
      </c>
      <c r="J411" s="34">
        <f t="shared" si="18"/>
        <v>1210653.9436599999</v>
      </c>
      <c r="K411" s="91">
        <f t="shared" si="11"/>
        <v>29835755.439872999</v>
      </c>
      <c r="L411" s="82">
        <v>250843</v>
      </c>
      <c r="M411" s="34">
        <v>893389.78</v>
      </c>
      <c r="N411" s="34">
        <v>1009.4090351141269</v>
      </c>
      <c r="O411" s="98">
        <v>961584.9267200001</v>
      </c>
      <c r="P411" s="98">
        <v>2106827.1157551142</v>
      </c>
      <c r="Q411" s="34">
        <f t="shared" si="20"/>
        <v>38280706.561478108</v>
      </c>
      <c r="R411" s="138"/>
      <c r="S411" s="91">
        <f t="shared" si="19"/>
        <v>29835755.439872999</v>
      </c>
      <c r="T411" s="26"/>
      <c r="U411" s="26"/>
      <c r="V411" s="26"/>
    </row>
    <row r="412" spans="1:22" ht="20.25" hidden="1" customHeight="1" x14ac:dyDescent="0.2">
      <c r="A412" s="109" t="s">
        <v>72</v>
      </c>
      <c r="B412" s="34">
        <v>124669.50169</v>
      </c>
      <c r="C412" s="34">
        <v>196300.69169299997</v>
      </c>
      <c r="D412" s="34">
        <v>1210.4634900000001</v>
      </c>
      <c r="E412" s="34">
        <v>24.373090000000001</v>
      </c>
      <c r="F412" s="82">
        <v>322205.02996299998</v>
      </c>
      <c r="G412" s="82">
        <f t="shared" si="15"/>
        <v>5223547.2096499996</v>
      </c>
      <c r="H412" s="34">
        <f t="shared" si="16"/>
        <v>23708538.013873003</v>
      </c>
      <c r="I412" s="34">
        <f t="shared" si="17"/>
        <v>41268.583050000001</v>
      </c>
      <c r="J412" s="34">
        <f t="shared" si="18"/>
        <v>1258467.9349099998</v>
      </c>
      <c r="K412" s="91">
        <f t="shared" si="11"/>
        <v>30231821.741483003</v>
      </c>
      <c r="L412" s="82">
        <v>244872</v>
      </c>
      <c r="M412" s="34">
        <v>825233.84</v>
      </c>
      <c r="N412" s="34">
        <v>1009.4090351141269</v>
      </c>
      <c r="O412" s="98">
        <v>967477.34159999993</v>
      </c>
      <c r="P412" s="98">
        <v>2038592.5906351139</v>
      </c>
      <c r="Q412" s="34">
        <f t="shared" si="20"/>
        <v>38724166.281748116</v>
      </c>
      <c r="R412" s="138"/>
      <c r="S412" s="91">
        <f t="shared" si="19"/>
        <v>30231821.741483003</v>
      </c>
      <c r="T412" s="26"/>
      <c r="U412" s="26"/>
      <c r="V412" s="26"/>
    </row>
    <row r="413" spans="1:22" ht="20.25" hidden="1" customHeight="1" x14ac:dyDescent="0.2">
      <c r="A413" s="109" t="s">
        <v>73</v>
      </c>
      <c r="B413" s="34">
        <v>112302.84324999999</v>
      </c>
      <c r="C413" s="34">
        <v>217530.86557299999</v>
      </c>
      <c r="D413" s="34">
        <v>1209.6382000000001</v>
      </c>
      <c r="E413" s="34">
        <v>19.289300000000001</v>
      </c>
      <c r="F413" s="82">
        <v>331062.63632299996</v>
      </c>
      <c r="G413" s="82">
        <f t="shared" si="15"/>
        <v>5680002.6896900013</v>
      </c>
      <c r="H413" s="34">
        <f t="shared" si="16"/>
        <v>24284618.585062999</v>
      </c>
      <c r="I413" s="34">
        <f t="shared" si="17"/>
        <v>43468.946620000002</v>
      </c>
      <c r="J413" s="34">
        <f t="shared" si="18"/>
        <v>1443826.2252700001</v>
      </c>
      <c r="K413" s="91">
        <f t="shared" si="11"/>
        <v>31451916.446642999</v>
      </c>
      <c r="L413" s="82">
        <v>279620</v>
      </c>
      <c r="M413" s="34">
        <v>797750.72</v>
      </c>
      <c r="N413" s="34">
        <v>1009.4090351141269</v>
      </c>
      <c r="O413" s="98">
        <v>974782.3746000001</v>
      </c>
      <c r="P413" s="98">
        <v>2053162.5036351141</v>
      </c>
      <c r="Q413" s="34">
        <f t="shared" si="20"/>
        <v>40248549.482288115</v>
      </c>
      <c r="R413" s="138"/>
      <c r="S413" s="91">
        <f t="shared" si="19"/>
        <v>31451916.446642999</v>
      </c>
      <c r="T413" s="26"/>
      <c r="U413" s="26"/>
      <c r="V413" s="26"/>
    </row>
    <row r="414" spans="1:22" ht="20.25" hidden="1" customHeight="1" x14ac:dyDescent="0.2">
      <c r="A414" s="111">
        <v>2006</v>
      </c>
      <c r="B414" s="34">
        <v>99919.376309999992</v>
      </c>
      <c r="C414" s="34">
        <v>183219.39686020001</v>
      </c>
      <c r="D414" s="34">
        <v>1204.6796299999999</v>
      </c>
      <c r="E414" s="34">
        <v>20.528480000000002</v>
      </c>
      <c r="F414" s="82">
        <v>284363.98128020001</v>
      </c>
      <c r="G414" s="82">
        <f t="shared" si="15"/>
        <v>6437735.5839200011</v>
      </c>
      <c r="H414" s="34">
        <f t="shared" si="16"/>
        <v>24690556.545800198</v>
      </c>
      <c r="I414" s="34">
        <f t="shared" si="17"/>
        <v>44605.726040000001</v>
      </c>
      <c r="J414" s="34">
        <f t="shared" si="18"/>
        <v>1333618.14977</v>
      </c>
      <c r="K414" s="91">
        <f t="shared" si="11"/>
        <v>32506516.005530197</v>
      </c>
      <c r="L414" s="82">
        <v>332358</v>
      </c>
      <c r="M414" s="34">
        <v>761026.58</v>
      </c>
      <c r="N414" s="34">
        <v>1006.8696413150976</v>
      </c>
      <c r="O414" s="98">
        <v>983050.22692000004</v>
      </c>
      <c r="P414" s="98">
        <v>2077441.6765613153</v>
      </c>
      <c r="Q414" s="34">
        <f t="shared" si="20"/>
        <v>42595988.516121514</v>
      </c>
      <c r="R414" s="83"/>
      <c r="S414" s="91">
        <f t="shared" ref="S414:S445" si="21">+K414+P414+R414</f>
        <v>34583957.682091512</v>
      </c>
      <c r="T414" s="26"/>
      <c r="U414" s="26"/>
      <c r="V414" s="26"/>
    </row>
    <row r="415" spans="1:22" ht="20.25" hidden="1" customHeight="1" x14ac:dyDescent="0.2">
      <c r="A415" s="109"/>
      <c r="B415" s="34"/>
      <c r="C415" s="34"/>
      <c r="D415" s="34"/>
      <c r="E415" s="34"/>
      <c r="F415" s="82"/>
      <c r="G415" s="82">
        <f t="shared" si="15"/>
        <v>0</v>
      </c>
      <c r="H415" s="34">
        <f t="shared" si="16"/>
        <v>0</v>
      </c>
      <c r="I415" s="34">
        <f t="shared" si="17"/>
        <v>0</v>
      </c>
      <c r="J415" s="34">
        <f t="shared" si="18"/>
        <v>0</v>
      </c>
      <c r="K415" s="91">
        <f t="shared" si="11"/>
        <v>0</v>
      </c>
      <c r="L415" s="82"/>
      <c r="M415" s="34"/>
      <c r="N415" s="34"/>
      <c r="O415" s="98"/>
      <c r="P415" s="98"/>
      <c r="Q415" s="34"/>
      <c r="R415" s="83"/>
      <c r="S415" s="91">
        <f t="shared" si="21"/>
        <v>0</v>
      </c>
      <c r="T415" s="26"/>
      <c r="U415" s="26"/>
      <c r="V415" s="26"/>
    </row>
    <row r="416" spans="1:22" ht="20.25" hidden="1" customHeight="1" x14ac:dyDescent="0.2">
      <c r="A416" s="111">
        <v>2007</v>
      </c>
      <c r="B416" s="34"/>
      <c r="C416" s="34"/>
      <c r="D416" s="34"/>
      <c r="E416" s="34"/>
      <c r="F416" s="82"/>
      <c r="G416" s="82">
        <f t="shared" si="15"/>
        <v>0</v>
      </c>
      <c r="H416" s="34">
        <f t="shared" si="16"/>
        <v>0</v>
      </c>
      <c r="I416" s="34">
        <f t="shared" si="17"/>
        <v>0</v>
      </c>
      <c r="J416" s="34">
        <f t="shared" si="18"/>
        <v>0</v>
      </c>
      <c r="K416" s="91">
        <f t="shared" si="11"/>
        <v>0</v>
      </c>
      <c r="L416" s="82"/>
      <c r="M416" s="34"/>
      <c r="N416" s="34"/>
      <c r="O416" s="98"/>
      <c r="P416" s="98"/>
      <c r="Q416" s="34"/>
      <c r="R416" s="83"/>
      <c r="S416" s="91">
        <f t="shared" si="21"/>
        <v>0</v>
      </c>
      <c r="T416" s="26"/>
      <c r="U416" s="26"/>
      <c r="V416" s="26"/>
    </row>
    <row r="417" spans="1:22" ht="20.25" hidden="1" customHeight="1" x14ac:dyDescent="0.2">
      <c r="A417" s="109" t="s">
        <v>94</v>
      </c>
      <c r="B417" s="34">
        <v>89353.570139999996</v>
      </c>
      <c r="C417" s="34">
        <v>178433.5969074</v>
      </c>
      <c r="D417" s="34">
        <v>1172.35159</v>
      </c>
      <c r="E417" s="34">
        <v>17.30247</v>
      </c>
      <c r="F417" s="82">
        <v>268976.8211074</v>
      </c>
      <c r="G417" s="82">
        <f t="shared" si="15"/>
        <v>6569900.0916900001</v>
      </c>
      <c r="H417" s="34">
        <f t="shared" si="16"/>
        <v>25164640.085517399</v>
      </c>
      <c r="I417" s="34">
        <f t="shared" si="17"/>
        <v>55253.163329999996</v>
      </c>
      <c r="J417" s="34">
        <f t="shared" si="18"/>
        <v>1467151.4608200002</v>
      </c>
      <c r="K417" s="91">
        <f t="shared" si="11"/>
        <v>33256944.8013574</v>
      </c>
      <c r="L417" s="82">
        <v>366854</v>
      </c>
      <c r="M417" s="34">
        <v>749417.41</v>
      </c>
      <c r="N417" s="34">
        <v>1004.3302475160684</v>
      </c>
      <c r="O417" s="98">
        <v>947486.70655999996</v>
      </c>
      <c r="P417" s="98">
        <v>2064762.4468075163</v>
      </c>
      <c r="Q417" s="34">
        <f t="shared" ref="Q417:Q428" si="22">+D149+I149+N149+S149+F417+P417</f>
        <v>42770923.564224929</v>
      </c>
      <c r="R417" s="83"/>
      <c r="S417" s="91">
        <f t="shared" si="21"/>
        <v>35321707.248164915</v>
      </c>
      <c r="T417" s="26"/>
      <c r="U417" s="26"/>
      <c r="V417" s="26"/>
    </row>
    <row r="418" spans="1:22" ht="20.25" hidden="1" customHeight="1" x14ac:dyDescent="0.2">
      <c r="A418" s="109" t="s">
        <v>76</v>
      </c>
      <c r="B418" s="34">
        <v>104436.66226</v>
      </c>
      <c r="C418" s="34">
        <v>166914.50049460001</v>
      </c>
      <c r="D418" s="34">
        <v>1169.38744</v>
      </c>
      <c r="E418" s="34">
        <v>17.151919999999997</v>
      </c>
      <c r="F418" s="82">
        <v>272537.70211459999</v>
      </c>
      <c r="G418" s="82">
        <f t="shared" si="15"/>
        <v>6657307.1302000014</v>
      </c>
      <c r="H418" s="34">
        <f t="shared" si="16"/>
        <v>25628254.413204595</v>
      </c>
      <c r="I418" s="34">
        <f t="shared" si="17"/>
        <v>40830.504729999993</v>
      </c>
      <c r="J418" s="34">
        <f t="shared" si="18"/>
        <v>1623885.0089799999</v>
      </c>
      <c r="K418" s="91">
        <f t="shared" si="11"/>
        <v>33950277.057114601</v>
      </c>
      <c r="L418" s="82">
        <v>438414</v>
      </c>
      <c r="M418" s="34">
        <v>680149.8</v>
      </c>
      <c r="N418" s="34">
        <v>1001.7908537170391</v>
      </c>
      <c r="O418" s="98">
        <v>970801.98345000006</v>
      </c>
      <c r="P418" s="98">
        <v>2090367.5743037174</v>
      </c>
      <c r="Q418" s="34">
        <f t="shared" si="22"/>
        <v>43555354.36742831</v>
      </c>
      <c r="R418" s="83"/>
      <c r="S418" s="91">
        <f t="shared" si="21"/>
        <v>36040644.631418318</v>
      </c>
      <c r="T418" s="26"/>
      <c r="U418" s="26"/>
      <c r="V418" s="26"/>
    </row>
    <row r="419" spans="1:22" ht="20.25" hidden="1" customHeight="1" x14ac:dyDescent="0.2">
      <c r="A419" s="109" t="s">
        <v>77</v>
      </c>
      <c r="B419" s="34">
        <v>78461.855199999991</v>
      </c>
      <c r="C419" s="34">
        <v>191530.49633460003</v>
      </c>
      <c r="D419" s="34">
        <v>1169.38744</v>
      </c>
      <c r="E419" s="34">
        <v>17.597930000000002</v>
      </c>
      <c r="F419" s="82">
        <v>271179.33690460003</v>
      </c>
      <c r="G419" s="82">
        <f t="shared" si="15"/>
        <v>6795178.5642599994</v>
      </c>
      <c r="H419" s="34">
        <f t="shared" si="16"/>
        <v>26222488.346584599</v>
      </c>
      <c r="I419" s="34">
        <f t="shared" si="17"/>
        <v>35965.319109999997</v>
      </c>
      <c r="J419" s="34">
        <f t="shared" si="18"/>
        <v>1719798.6021999998</v>
      </c>
      <c r="K419" s="91">
        <f t="shared" si="11"/>
        <v>34773430.832154594</v>
      </c>
      <c r="L419" s="82">
        <v>509242</v>
      </c>
      <c r="M419" s="34">
        <v>617179.84</v>
      </c>
      <c r="N419" s="34">
        <v>1001.7908537170391</v>
      </c>
      <c r="O419" s="98">
        <v>968271.3380799999</v>
      </c>
      <c r="P419" s="98">
        <v>2095694.9689337171</v>
      </c>
      <c r="Q419" s="34">
        <f t="shared" si="22"/>
        <v>44615842.646978319</v>
      </c>
      <c r="R419" s="83"/>
      <c r="S419" s="91">
        <f t="shared" si="21"/>
        <v>36869125.801088311</v>
      </c>
      <c r="T419" s="26"/>
      <c r="U419" s="26"/>
      <c r="V419" s="26"/>
    </row>
    <row r="420" spans="1:22" ht="20.25" hidden="1" customHeight="1" x14ac:dyDescent="0.2">
      <c r="A420" s="109" t="s">
        <v>78</v>
      </c>
      <c r="B420" s="34">
        <v>96137.414140000008</v>
      </c>
      <c r="C420" s="34">
        <v>222844.97520459999</v>
      </c>
      <c r="D420" s="34">
        <v>1169.38744</v>
      </c>
      <c r="E420" s="34">
        <v>17.658189999999998</v>
      </c>
      <c r="F420" s="82">
        <v>320169.43497460004</v>
      </c>
      <c r="G420" s="82">
        <f t="shared" si="15"/>
        <v>6664936.7381499996</v>
      </c>
      <c r="H420" s="34">
        <f t="shared" si="16"/>
        <v>26207358.013334595</v>
      </c>
      <c r="I420" s="34">
        <f t="shared" si="17"/>
        <v>29205.167419999998</v>
      </c>
      <c r="J420" s="34">
        <f t="shared" si="18"/>
        <v>1764301.9787100002</v>
      </c>
      <c r="K420" s="91">
        <f t="shared" si="11"/>
        <v>34665801.897614598</v>
      </c>
      <c r="L420" s="82">
        <v>445157</v>
      </c>
      <c r="M420" s="34">
        <v>643098.59</v>
      </c>
      <c r="N420" s="34">
        <v>1001.7908537170391</v>
      </c>
      <c r="O420" s="98">
        <v>1166322.43707</v>
      </c>
      <c r="P420" s="98">
        <v>2255579.8179237172</v>
      </c>
      <c r="Q420" s="34">
        <f t="shared" si="22"/>
        <v>44994445.949228317</v>
      </c>
      <c r="R420" s="83"/>
      <c r="S420" s="91">
        <f t="shared" si="21"/>
        <v>36921381.715538315</v>
      </c>
      <c r="T420" s="26"/>
      <c r="U420" s="26"/>
      <c r="V420" s="26"/>
    </row>
    <row r="421" spans="1:22" ht="20.25" hidden="1" customHeight="1" x14ac:dyDescent="0.2">
      <c r="A421" s="109" t="s">
        <v>79</v>
      </c>
      <c r="B421" s="34">
        <v>88517.684999999998</v>
      </c>
      <c r="C421" s="34">
        <v>178534.75302179999</v>
      </c>
      <c r="D421" s="34">
        <v>1166.42319</v>
      </c>
      <c r="E421" s="34">
        <v>17.71968</v>
      </c>
      <c r="F421" s="82">
        <v>268236.5808918</v>
      </c>
      <c r="G421" s="82">
        <f t="shared" si="15"/>
        <v>7327889.8346899999</v>
      </c>
      <c r="H421" s="34">
        <f t="shared" si="16"/>
        <v>26849352.142641798</v>
      </c>
      <c r="I421" s="34">
        <f t="shared" si="17"/>
        <v>25374.699100000002</v>
      </c>
      <c r="J421" s="34">
        <f t="shared" si="18"/>
        <v>1716249.63313</v>
      </c>
      <c r="K421" s="91">
        <f t="shared" si="11"/>
        <v>35918866.309561796</v>
      </c>
      <c r="L421" s="82">
        <v>467124</v>
      </c>
      <c r="M421" s="34">
        <v>632221.1</v>
      </c>
      <c r="N421" s="34">
        <v>999.25145991800991</v>
      </c>
      <c r="O421" s="98">
        <v>1336180.8963900001</v>
      </c>
      <c r="P421" s="98">
        <v>2436525.247849918</v>
      </c>
      <c r="Q421" s="34">
        <f t="shared" si="22"/>
        <v>46637115.610321715</v>
      </c>
      <c r="R421" s="83"/>
      <c r="S421" s="91">
        <f t="shared" si="21"/>
        <v>38355391.557411715</v>
      </c>
      <c r="T421" s="26"/>
      <c r="U421" s="26"/>
      <c r="V421" s="26"/>
    </row>
    <row r="422" spans="1:22" ht="20.25" hidden="1" customHeight="1" x14ac:dyDescent="0.2">
      <c r="A422" s="109" t="s">
        <v>80</v>
      </c>
      <c r="B422" s="34">
        <v>88953.019109999994</v>
      </c>
      <c r="C422" s="34">
        <v>190869.13842900001</v>
      </c>
      <c r="D422" s="34">
        <v>1163.4589599999999</v>
      </c>
      <c r="E422" s="34">
        <v>18.087790000000002</v>
      </c>
      <c r="F422" s="82">
        <v>281003.70428900007</v>
      </c>
      <c r="G422" s="82">
        <f t="shared" ref="G422:G442" si="23">+E154+J154+O154+B422</f>
        <v>7868552.0969799999</v>
      </c>
      <c r="H422" s="34">
        <f t="shared" ref="H422:H442" si="24">+F154+K154+P154+C422</f>
        <v>27302411.397588998</v>
      </c>
      <c r="I422" s="34">
        <f t="shared" ref="I422:I442" si="25">+G154+L154+Q154+D422</f>
        <v>25651.962940000001</v>
      </c>
      <c r="J422" s="34">
        <f t="shared" ref="J422:J442" si="26">+H154+M154+R154+E422</f>
        <v>1658541.4430199999</v>
      </c>
      <c r="K422" s="91">
        <f t="shared" si="11"/>
        <v>36855156.900528997</v>
      </c>
      <c r="L422" s="82">
        <v>413909</v>
      </c>
      <c r="M422" s="34">
        <v>579659.48</v>
      </c>
      <c r="N422" s="34">
        <v>996.7120661189806</v>
      </c>
      <c r="O422" s="98">
        <v>1484169.8312400002</v>
      </c>
      <c r="P422" s="98">
        <v>2478735.0233061193</v>
      </c>
      <c r="Q422" s="34">
        <f t="shared" si="22"/>
        <v>48072164.974055111</v>
      </c>
      <c r="R422" s="83"/>
      <c r="S422" s="91">
        <f t="shared" si="21"/>
        <v>39333891.923835114</v>
      </c>
      <c r="T422" s="26"/>
      <c r="U422" s="26"/>
      <c r="V422" s="26"/>
    </row>
    <row r="423" spans="1:22" ht="20.25" hidden="1" customHeight="1" x14ac:dyDescent="0.2">
      <c r="A423" s="109" t="s">
        <v>81</v>
      </c>
      <c r="B423" s="34">
        <v>153402.06805</v>
      </c>
      <c r="C423" s="34">
        <v>190307.29158779999</v>
      </c>
      <c r="D423" s="34">
        <v>1151.6023599999999</v>
      </c>
      <c r="E423" s="34">
        <v>18.243089999999999</v>
      </c>
      <c r="F423" s="82">
        <v>344879.20508780004</v>
      </c>
      <c r="G423" s="82">
        <f t="shared" si="23"/>
        <v>8358272.8001699997</v>
      </c>
      <c r="H423" s="34">
        <f t="shared" si="24"/>
        <v>26901605.864177797</v>
      </c>
      <c r="I423" s="34">
        <f t="shared" si="25"/>
        <v>23731.808630000003</v>
      </c>
      <c r="J423" s="34">
        <f t="shared" si="26"/>
        <v>1635615.0937899998</v>
      </c>
      <c r="K423" s="91">
        <f t="shared" ref="K423:K447" si="27">SUM(G423:J423)</f>
        <v>36919225.566767797</v>
      </c>
      <c r="L423" s="82">
        <v>473417</v>
      </c>
      <c r="M423" s="34">
        <v>522679.87</v>
      </c>
      <c r="N423" s="34">
        <v>986.55449092286358</v>
      </c>
      <c r="O423" s="98">
        <v>1537002.9506699999</v>
      </c>
      <c r="P423" s="98">
        <v>2534086.3751609228</v>
      </c>
      <c r="Q423" s="34">
        <f t="shared" si="22"/>
        <v>48713533.520348728</v>
      </c>
      <c r="R423" s="83"/>
      <c r="S423" s="91">
        <f t="shared" si="21"/>
        <v>39453311.941928722</v>
      </c>
      <c r="T423" s="26"/>
      <c r="U423" s="26"/>
      <c r="V423" s="26"/>
    </row>
    <row r="424" spans="1:22" ht="20.25" hidden="1" customHeight="1" x14ac:dyDescent="0.2">
      <c r="A424" s="109" t="s">
        <v>82</v>
      </c>
      <c r="B424" s="34">
        <v>73744.944740000006</v>
      </c>
      <c r="C424" s="34">
        <v>192527.29459939999</v>
      </c>
      <c r="D424" s="34">
        <v>1142.7096799999999</v>
      </c>
      <c r="E424" s="34">
        <v>1.85066</v>
      </c>
      <c r="F424" s="82">
        <v>267416.79967939993</v>
      </c>
      <c r="G424" s="82">
        <f t="shared" si="23"/>
        <v>9408132.6153599992</v>
      </c>
      <c r="H424" s="34">
        <f t="shared" si="24"/>
        <v>26187840.628719404</v>
      </c>
      <c r="I424" s="34">
        <f t="shared" si="25"/>
        <v>23497.813569999998</v>
      </c>
      <c r="J424" s="34">
        <f t="shared" si="26"/>
        <v>1738893.07274</v>
      </c>
      <c r="K424" s="91">
        <f t="shared" si="27"/>
        <v>37358364.130389407</v>
      </c>
      <c r="L424" s="82">
        <v>602563</v>
      </c>
      <c r="M424" s="34">
        <v>425206.78</v>
      </c>
      <c r="N424" s="34">
        <v>978.93630952577587</v>
      </c>
      <c r="O424" s="98">
        <v>1507292.1068799999</v>
      </c>
      <c r="P424" s="98">
        <v>2536040.8231895259</v>
      </c>
      <c r="Q424" s="34">
        <f t="shared" si="22"/>
        <v>49866310.479638934</v>
      </c>
      <c r="R424" s="83"/>
      <c r="S424" s="91">
        <f t="shared" si="21"/>
        <v>39894404.953578934</v>
      </c>
      <c r="T424" s="26"/>
      <c r="U424" s="26"/>
      <c r="V424" s="26"/>
    </row>
    <row r="425" spans="1:22" ht="20.25" hidden="1" customHeight="1" x14ac:dyDescent="0.2">
      <c r="A425" s="109" t="s">
        <v>83</v>
      </c>
      <c r="B425" s="34">
        <v>75818.942109999989</v>
      </c>
      <c r="C425" s="34">
        <v>176574.01467940002</v>
      </c>
      <c r="D425" s="34">
        <v>1142.7096799999999</v>
      </c>
      <c r="E425" s="34">
        <v>2.1517200000000001</v>
      </c>
      <c r="F425" s="82">
        <v>253537.81818940002</v>
      </c>
      <c r="G425" s="82">
        <f t="shared" si="23"/>
        <v>9858525.1617499981</v>
      </c>
      <c r="H425" s="34">
        <f t="shared" si="24"/>
        <v>26189618.110159401</v>
      </c>
      <c r="I425" s="34">
        <f t="shared" si="25"/>
        <v>22959.03786</v>
      </c>
      <c r="J425" s="34">
        <f t="shared" si="26"/>
        <v>1819217.2339699999</v>
      </c>
      <c r="K425" s="91">
        <f t="shared" si="27"/>
        <v>37890319.543739401</v>
      </c>
      <c r="L425" s="82">
        <v>693019</v>
      </c>
      <c r="M425" s="34">
        <v>401768.13</v>
      </c>
      <c r="N425" s="34">
        <v>978.93630952577587</v>
      </c>
      <c r="O425" s="98">
        <v>1682782.85509</v>
      </c>
      <c r="P425" s="98">
        <v>2778548.9213995254</v>
      </c>
      <c r="Q425" s="34">
        <f t="shared" si="22"/>
        <v>51118739.115918927</v>
      </c>
      <c r="R425" s="83"/>
      <c r="S425" s="91">
        <f t="shared" si="21"/>
        <v>40668868.465138927</v>
      </c>
      <c r="T425" s="26"/>
      <c r="U425" s="26"/>
      <c r="V425" s="26"/>
    </row>
    <row r="426" spans="1:22" ht="20.25" hidden="1" customHeight="1" x14ac:dyDescent="0.2">
      <c r="A426" s="109" t="s">
        <v>84</v>
      </c>
      <c r="B426" s="34">
        <v>77517.712070000009</v>
      </c>
      <c r="C426" s="34">
        <v>172757.68295379999</v>
      </c>
      <c r="D426" s="34">
        <v>1136.7812200000001</v>
      </c>
      <c r="E426" s="34">
        <v>1.9867600000000001</v>
      </c>
      <c r="F426" s="82">
        <v>251414.1630038</v>
      </c>
      <c r="G426" s="82">
        <f t="shared" si="23"/>
        <v>10199100.945320001</v>
      </c>
      <c r="H426" s="34">
        <f t="shared" si="24"/>
        <v>26099935.0245938</v>
      </c>
      <c r="I426" s="34">
        <f t="shared" si="25"/>
        <v>22416.778160000005</v>
      </c>
      <c r="J426" s="34">
        <f t="shared" si="26"/>
        <v>2115938.9735900001</v>
      </c>
      <c r="K426" s="91">
        <f t="shared" si="27"/>
        <v>38437391.721663803</v>
      </c>
      <c r="L426" s="82">
        <v>707752.75991000002</v>
      </c>
      <c r="M426" s="34">
        <v>354975.09</v>
      </c>
      <c r="N426" s="34">
        <v>973.85752192771736</v>
      </c>
      <c r="O426" s="98">
        <v>1866632.1328975328</v>
      </c>
      <c r="P426" s="98">
        <v>2930333.8403294608</v>
      </c>
      <c r="Q426" s="34">
        <f t="shared" si="22"/>
        <v>52017068.936153263</v>
      </c>
      <c r="R426" s="83"/>
      <c r="S426" s="91">
        <f t="shared" si="21"/>
        <v>41367725.561993264</v>
      </c>
      <c r="T426" s="26"/>
      <c r="U426" s="26"/>
      <c r="V426" s="26"/>
    </row>
    <row r="427" spans="1:22" ht="20.25" hidden="1" customHeight="1" x14ac:dyDescent="0.2">
      <c r="A427" s="109" t="s">
        <v>85</v>
      </c>
      <c r="B427" s="34">
        <v>85150.446129999997</v>
      </c>
      <c r="C427" s="34">
        <v>226921.7256182</v>
      </c>
      <c r="D427" s="34">
        <v>1118.4980799999998</v>
      </c>
      <c r="E427" s="34">
        <v>1.5796299999999999</v>
      </c>
      <c r="F427" s="82">
        <v>313192.24945819995</v>
      </c>
      <c r="G427" s="82">
        <f t="shared" si="23"/>
        <v>10447977.970139999</v>
      </c>
      <c r="H427" s="34">
        <f t="shared" si="24"/>
        <v>25521393.262808196</v>
      </c>
      <c r="I427" s="34">
        <f t="shared" si="25"/>
        <v>22512.846970000002</v>
      </c>
      <c r="J427" s="34">
        <f t="shared" si="26"/>
        <v>2407501.6642400003</v>
      </c>
      <c r="K427" s="91">
        <f t="shared" si="27"/>
        <v>38399385.744158201</v>
      </c>
      <c r="L427" s="82">
        <v>697559.76263999997</v>
      </c>
      <c r="M427" s="34">
        <v>319742.57</v>
      </c>
      <c r="N427" s="34">
        <v>968.77873432965885</v>
      </c>
      <c r="O427" s="98">
        <v>2009198.2183691887</v>
      </c>
      <c r="P427" s="98">
        <v>3027469.329743518</v>
      </c>
      <c r="Q427" s="34">
        <f t="shared" si="22"/>
        <v>52750031.807721712</v>
      </c>
      <c r="R427" s="83"/>
      <c r="S427" s="91">
        <f t="shared" si="21"/>
        <v>41426855.07390172</v>
      </c>
      <c r="T427" s="26"/>
      <c r="U427" s="26"/>
      <c r="V427" s="26"/>
    </row>
    <row r="428" spans="1:22" ht="20.25" hidden="1" customHeight="1" x14ac:dyDescent="0.2">
      <c r="A428" s="111">
        <v>2007</v>
      </c>
      <c r="B428" s="34">
        <v>122063.45247000002</v>
      </c>
      <c r="C428" s="34">
        <v>211191.79364980001</v>
      </c>
      <c r="D428" s="34">
        <v>1109.70255</v>
      </c>
      <c r="E428" s="34">
        <v>1.9297899999999999</v>
      </c>
      <c r="F428" s="82">
        <v>334366.87845980003</v>
      </c>
      <c r="G428" s="82">
        <f t="shared" si="23"/>
        <v>11622043.5447</v>
      </c>
      <c r="H428" s="34">
        <f t="shared" si="24"/>
        <v>24853957.440739803</v>
      </c>
      <c r="I428" s="34">
        <f t="shared" si="25"/>
        <v>22265.14</v>
      </c>
      <c r="J428" s="34">
        <f t="shared" si="26"/>
        <v>2624557.7703900002</v>
      </c>
      <c r="K428" s="91">
        <f t="shared" si="27"/>
        <v>39122823.895829812</v>
      </c>
      <c r="L428" s="82">
        <v>597394.95070000004</v>
      </c>
      <c r="M428" s="34">
        <v>294836.24</v>
      </c>
      <c r="N428" s="34">
        <v>961.16055293257114</v>
      </c>
      <c r="O428" s="98">
        <v>2114015.6671291669</v>
      </c>
      <c r="P428" s="98">
        <v>3007208.0183820995</v>
      </c>
      <c r="Q428" s="34">
        <f t="shared" si="22"/>
        <v>55247491.112881899</v>
      </c>
      <c r="R428" s="83"/>
      <c r="S428" s="91">
        <f t="shared" si="21"/>
        <v>42130031.914211914</v>
      </c>
      <c r="T428" s="26"/>
      <c r="U428" s="26"/>
      <c r="V428" s="26"/>
    </row>
    <row r="429" spans="1:22" ht="20.25" hidden="1" customHeight="1" x14ac:dyDescent="0.2">
      <c r="A429" s="109"/>
      <c r="B429" s="34"/>
      <c r="C429" s="34"/>
      <c r="D429" s="34"/>
      <c r="E429" s="34"/>
      <c r="F429" s="82"/>
      <c r="G429" s="82">
        <f t="shared" si="23"/>
        <v>0</v>
      </c>
      <c r="H429" s="34">
        <f t="shared" si="24"/>
        <v>0</v>
      </c>
      <c r="I429" s="34">
        <f t="shared" si="25"/>
        <v>0</v>
      </c>
      <c r="J429" s="34">
        <f t="shared" si="26"/>
        <v>0</v>
      </c>
      <c r="K429" s="91">
        <f t="shared" si="27"/>
        <v>0</v>
      </c>
      <c r="L429" s="82"/>
      <c r="M429" s="34"/>
      <c r="N429" s="34"/>
      <c r="O429" s="98"/>
      <c r="P429" s="98"/>
      <c r="Q429" s="34"/>
      <c r="R429" s="83"/>
      <c r="S429" s="91">
        <f t="shared" si="21"/>
        <v>0</v>
      </c>
      <c r="T429" s="26"/>
      <c r="U429" s="26"/>
      <c r="V429" s="26"/>
    </row>
    <row r="430" spans="1:22" ht="20.25" hidden="1" customHeight="1" x14ac:dyDescent="0.2">
      <c r="A430" s="111">
        <v>2008</v>
      </c>
      <c r="B430" s="34"/>
      <c r="C430" s="34"/>
      <c r="D430" s="34"/>
      <c r="E430" s="34"/>
      <c r="F430" s="82"/>
      <c r="G430" s="82">
        <f t="shared" si="23"/>
        <v>0</v>
      </c>
      <c r="H430" s="34">
        <f t="shared" si="24"/>
        <v>0</v>
      </c>
      <c r="I430" s="34">
        <f t="shared" si="25"/>
        <v>0</v>
      </c>
      <c r="J430" s="34">
        <f t="shared" si="26"/>
        <v>0</v>
      </c>
      <c r="K430" s="91">
        <f t="shared" si="27"/>
        <v>0</v>
      </c>
      <c r="L430" s="82"/>
      <c r="M430" s="34"/>
      <c r="N430" s="34"/>
      <c r="O430" s="98"/>
      <c r="P430" s="98"/>
      <c r="Q430" s="34"/>
      <c r="R430" s="83"/>
      <c r="S430" s="91">
        <f t="shared" si="21"/>
        <v>0</v>
      </c>
      <c r="T430" s="26"/>
      <c r="U430" s="26"/>
      <c r="V430" s="26"/>
    </row>
    <row r="431" spans="1:22" ht="20.25" hidden="1" customHeight="1" x14ac:dyDescent="0.2">
      <c r="A431" s="109" t="s">
        <v>94</v>
      </c>
      <c r="B431" s="34">
        <v>90783.678420000011</v>
      </c>
      <c r="C431" s="34">
        <v>185411.7923342</v>
      </c>
      <c r="D431" s="34">
        <v>1103.83887</v>
      </c>
      <c r="E431" s="34">
        <v>1.76935</v>
      </c>
      <c r="F431" s="82">
        <v>277301.07897420001</v>
      </c>
      <c r="G431" s="82">
        <f t="shared" si="23"/>
        <v>11871136.467530001</v>
      </c>
      <c r="H431" s="34">
        <f t="shared" si="24"/>
        <v>25161506.233554199</v>
      </c>
      <c r="I431" s="34">
        <f t="shared" si="25"/>
        <v>21938.628489999996</v>
      </c>
      <c r="J431" s="34">
        <f t="shared" si="26"/>
        <v>3198149.9104200001</v>
      </c>
      <c r="K431" s="91">
        <f t="shared" si="27"/>
        <v>40252731.239994198</v>
      </c>
      <c r="L431" s="82">
        <v>596300.82871000003</v>
      </c>
      <c r="M431" s="34">
        <v>293293.59999999998</v>
      </c>
      <c r="N431" s="34">
        <v>956.08176533451262</v>
      </c>
      <c r="O431" s="98">
        <v>2428417.2344255713</v>
      </c>
      <c r="P431" s="98">
        <v>3318967.7449009055</v>
      </c>
      <c r="Q431" s="34">
        <f t="shared" ref="Q431:Q442" si="28">+D163+I163+N163+S163+F431+P431</f>
        <v>56087985.424965113</v>
      </c>
      <c r="R431" s="83"/>
      <c r="S431" s="91">
        <f t="shared" si="21"/>
        <v>43571698.984895103</v>
      </c>
      <c r="T431" s="26"/>
      <c r="U431" s="26"/>
      <c r="V431" s="26"/>
    </row>
    <row r="432" spans="1:22" ht="20.25" hidden="1" customHeight="1" x14ac:dyDescent="0.2">
      <c r="A432" s="109" t="s">
        <v>76</v>
      </c>
      <c r="B432" s="34">
        <v>84180.135030000005</v>
      </c>
      <c r="C432" s="34">
        <v>197789.86910860002</v>
      </c>
      <c r="D432" s="34">
        <v>1097.9751799999999</v>
      </c>
      <c r="E432" s="34">
        <v>1.54078</v>
      </c>
      <c r="F432" s="82">
        <v>283069.52009860001</v>
      </c>
      <c r="G432" s="82">
        <f t="shared" si="23"/>
        <v>12412045.172050001</v>
      </c>
      <c r="H432" s="34">
        <f t="shared" si="24"/>
        <v>24995528.076988596</v>
      </c>
      <c r="I432" s="34">
        <f t="shared" si="25"/>
        <v>21494.092710000001</v>
      </c>
      <c r="J432" s="34">
        <f t="shared" si="26"/>
        <v>3893856.8568899999</v>
      </c>
      <c r="K432" s="91">
        <f t="shared" si="27"/>
        <v>41322924.198638603</v>
      </c>
      <c r="L432" s="82">
        <v>635387.56270000001</v>
      </c>
      <c r="M432" s="34">
        <v>313396.96999999997</v>
      </c>
      <c r="N432" s="34">
        <v>951.00297773645411</v>
      </c>
      <c r="O432" s="98">
        <v>2649635.9599899161</v>
      </c>
      <c r="P432" s="98">
        <v>3599371.4956676522</v>
      </c>
      <c r="Q432" s="34">
        <f t="shared" si="28"/>
        <v>57565885.793546245</v>
      </c>
      <c r="R432" s="83"/>
      <c r="S432" s="91">
        <f t="shared" si="21"/>
        <v>44922295.694306254</v>
      </c>
      <c r="T432" s="26"/>
      <c r="U432" s="26"/>
      <c r="V432" s="26"/>
    </row>
    <row r="433" spans="1:22" ht="20.25" hidden="1" customHeight="1" x14ac:dyDescent="0.2">
      <c r="A433" s="109" t="s">
        <v>77</v>
      </c>
      <c r="B433" s="34">
        <v>83880.222599999994</v>
      </c>
      <c r="C433" s="34">
        <v>179274.757786</v>
      </c>
      <c r="D433" s="34">
        <v>1084.78188</v>
      </c>
      <c r="E433" s="34">
        <v>1.1517999999999999</v>
      </c>
      <c r="F433" s="82">
        <v>264240.91406600003</v>
      </c>
      <c r="G433" s="82">
        <f t="shared" si="23"/>
        <v>12596424.44479</v>
      </c>
      <c r="H433" s="34">
        <f t="shared" si="24"/>
        <v>24602583.629265998</v>
      </c>
      <c r="I433" s="34">
        <f t="shared" si="25"/>
        <v>20973.907449999999</v>
      </c>
      <c r="J433" s="34">
        <f t="shared" si="26"/>
        <v>4365927.9725500001</v>
      </c>
      <c r="K433" s="91">
        <f t="shared" si="27"/>
        <v>41585909.954055995</v>
      </c>
      <c r="L433" s="82">
        <v>558264.22886000003</v>
      </c>
      <c r="M433" s="34">
        <v>301157.78000000003</v>
      </c>
      <c r="N433" s="34">
        <v>939.57570564082255</v>
      </c>
      <c r="O433" s="98">
        <v>2853882.6227764268</v>
      </c>
      <c r="P433" s="98">
        <v>3714244.2073420677</v>
      </c>
      <c r="Q433" s="34">
        <f t="shared" si="28"/>
        <v>57980179.138258062</v>
      </c>
      <c r="R433" s="83"/>
      <c r="S433" s="91">
        <f t="shared" si="21"/>
        <v>45300154.161398061</v>
      </c>
      <c r="T433" s="26"/>
      <c r="U433" s="26"/>
      <c r="V433" s="26"/>
    </row>
    <row r="434" spans="1:22" ht="20.25" hidden="1" customHeight="1" x14ac:dyDescent="0.2">
      <c r="A434" s="109" t="s">
        <v>78</v>
      </c>
      <c r="B434" s="34">
        <v>177832.38134999998</v>
      </c>
      <c r="C434" s="34">
        <v>176660.322812</v>
      </c>
      <c r="D434" s="34">
        <v>1070.1226900000001</v>
      </c>
      <c r="E434" s="34">
        <v>1.8146900000000001</v>
      </c>
      <c r="F434" s="82">
        <v>355564.641542</v>
      </c>
      <c r="G434" s="82">
        <f t="shared" si="23"/>
        <v>13114787.984899998</v>
      </c>
      <c r="H434" s="34">
        <f t="shared" si="24"/>
        <v>24138927.962412</v>
      </c>
      <c r="I434" s="34">
        <f t="shared" si="25"/>
        <v>20640.319589999999</v>
      </c>
      <c r="J434" s="34">
        <f t="shared" si="26"/>
        <v>4966319.5931799999</v>
      </c>
      <c r="K434" s="91">
        <f t="shared" si="27"/>
        <v>42240675.860082</v>
      </c>
      <c r="L434" s="82">
        <v>586638.16313999996</v>
      </c>
      <c r="M434" s="34">
        <v>287197.09999999998</v>
      </c>
      <c r="N434" s="34">
        <v>926.87873664567621</v>
      </c>
      <c r="O434" s="98">
        <v>3048516.0260354974</v>
      </c>
      <c r="P434" s="98">
        <v>3923278.1679121433</v>
      </c>
      <c r="Q434" s="34">
        <f t="shared" si="28"/>
        <v>59546976.133394137</v>
      </c>
      <c r="R434" s="83"/>
      <c r="S434" s="91">
        <f t="shared" si="21"/>
        <v>46163954.027994141</v>
      </c>
      <c r="T434" s="26"/>
      <c r="U434" s="26"/>
      <c r="V434" s="26"/>
    </row>
    <row r="435" spans="1:22" ht="20.25" hidden="1" customHeight="1" x14ac:dyDescent="0.2">
      <c r="A435" s="109" t="s">
        <v>79</v>
      </c>
      <c r="B435" s="34">
        <v>128736.09984000001</v>
      </c>
      <c r="C435" s="34">
        <v>172512.94813940002</v>
      </c>
      <c r="D435" s="34">
        <v>1056.9294</v>
      </c>
      <c r="E435" s="34">
        <v>2.6765300000000001</v>
      </c>
      <c r="F435" s="82">
        <v>302308.65390940005</v>
      </c>
      <c r="G435" s="82">
        <f t="shared" si="23"/>
        <v>13829737.163130002</v>
      </c>
      <c r="H435" s="34">
        <f t="shared" si="24"/>
        <v>24061369.6319994</v>
      </c>
      <c r="I435" s="34">
        <f t="shared" si="25"/>
        <v>20323.917669999999</v>
      </c>
      <c r="J435" s="34">
        <f t="shared" si="26"/>
        <v>5375525.12512</v>
      </c>
      <c r="K435" s="91">
        <f t="shared" si="27"/>
        <v>43286955.837919399</v>
      </c>
      <c r="L435" s="82">
        <v>670330.96640000003</v>
      </c>
      <c r="M435" s="34">
        <v>281117.77</v>
      </c>
      <c r="N435" s="34">
        <v>915.45146455004465</v>
      </c>
      <c r="O435" s="98">
        <v>3113757.570572834</v>
      </c>
      <c r="P435" s="98">
        <v>4066121.7584373839</v>
      </c>
      <c r="Q435" s="34">
        <f t="shared" si="28"/>
        <v>61416672.776616782</v>
      </c>
      <c r="R435" s="83"/>
      <c r="S435" s="91">
        <f t="shared" si="21"/>
        <v>47353077.596356779</v>
      </c>
      <c r="T435" s="26"/>
      <c r="U435" s="26"/>
      <c r="V435" s="26"/>
    </row>
    <row r="436" spans="1:22" ht="20.25" hidden="1" customHeight="1" x14ac:dyDescent="0.2">
      <c r="A436" s="109" t="s">
        <v>80</v>
      </c>
      <c r="B436" s="34">
        <v>91786.528839999999</v>
      </c>
      <c r="C436" s="34">
        <v>159431.79945680001</v>
      </c>
      <c r="D436" s="34">
        <v>1043.7360600000002</v>
      </c>
      <c r="E436" s="34">
        <v>3.4866100000000002</v>
      </c>
      <c r="F436" s="82">
        <v>252265.55096680002</v>
      </c>
      <c r="G436" s="82">
        <f t="shared" si="23"/>
        <v>14150901.7205</v>
      </c>
      <c r="H436" s="34">
        <f t="shared" si="24"/>
        <v>23019416.974126801</v>
      </c>
      <c r="I436" s="34">
        <f t="shared" si="25"/>
        <v>20107.232489999999</v>
      </c>
      <c r="J436" s="34">
        <f t="shared" si="26"/>
        <v>5898952.9420599993</v>
      </c>
      <c r="K436" s="91">
        <f t="shared" si="27"/>
        <v>43089378.869176805</v>
      </c>
      <c r="L436" s="82">
        <v>733720.66157999996</v>
      </c>
      <c r="M436" s="34">
        <v>278704.82</v>
      </c>
      <c r="N436" s="34">
        <v>904.02419245441297</v>
      </c>
      <c r="O436" s="98">
        <v>3496669.9135890063</v>
      </c>
      <c r="P436" s="98">
        <v>4509999.419361461</v>
      </c>
      <c r="Q436" s="34">
        <f t="shared" si="28"/>
        <v>62121224.66355826</v>
      </c>
      <c r="R436" s="83"/>
      <c r="S436" s="91">
        <f t="shared" si="21"/>
        <v>47599378.288538262</v>
      </c>
      <c r="T436" s="26"/>
      <c r="U436" s="26"/>
      <c r="V436" s="26"/>
    </row>
    <row r="437" spans="1:22" ht="20.25" hidden="1" customHeight="1" x14ac:dyDescent="0.2">
      <c r="A437" s="109" t="s">
        <v>81</v>
      </c>
      <c r="B437" s="34">
        <v>98132.754320000007</v>
      </c>
      <c r="C437" s="34">
        <v>168871.40012559996</v>
      </c>
      <c r="D437" s="34">
        <v>1032.0087000000001</v>
      </c>
      <c r="E437" s="34">
        <v>4.3309000000000006</v>
      </c>
      <c r="F437" s="82">
        <v>268040.4940456</v>
      </c>
      <c r="G437" s="82">
        <f t="shared" si="23"/>
        <v>14726797.379889997</v>
      </c>
      <c r="H437" s="34">
        <f t="shared" si="24"/>
        <v>22879037.062555604</v>
      </c>
      <c r="I437" s="34">
        <f t="shared" si="25"/>
        <v>19906.123109999997</v>
      </c>
      <c r="J437" s="34">
        <f t="shared" si="26"/>
        <v>6575632.3947100006</v>
      </c>
      <c r="K437" s="91">
        <f t="shared" si="27"/>
        <v>44201372.960265592</v>
      </c>
      <c r="L437" s="82">
        <v>762795.60566</v>
      </c>
      <c r="M437" s="34">
        <v>273454.93999999901</v>
      </c>
      <c r="N437" s="34">
        <v>893.86661725829595</v>
      </c>
      <c r="O437" s="98">
        <v>3728713.8252408286</v>
      </c>
      <c r="P437" s="98">
        <v>4765858.2375180861</v>
      </c>
      <c r="Q437" s="34">
        <f t="shared" si="28"/>
        <v>63976637.784963682</v>
      </c>
      <c r="R437" s="83"/>
      <c r="S437" s="91">
        <f t="shared" si="21"/>
        <v>48967231.197783679</v>
      </c>
      <c r="T437" s="26"/>
      <c r="U437" s="26"/>
      <c r="V437" s="26"/>
    </row>
    <row r="438" spans="1:22" ht="20.25" hidden="1" customHeight="1" x14ac:dyDescent="0.2">
      <c r="A438" s="109" t="s">
        <v>82</v>
      </c>
      <c r="B438" s="34">
        <v>105236.85262999998</v>
      </c>
      <c r="C438" s="34">
        <v>232979.37015139998</v>
      </c>
      <c r="D438" s="34">
        <v>1027.61094</v>
      </c>
      <c r="E438" s="34">
        <v>4.9528100000000004</v>
      </c>
      <c r="F438" s="82">
        <v>339248.78653139994</v>
      </c>
      <c r="G438" s="82">
        <f t="shared" si="23"/>
        <v>15283123.754460001</v>
      </c>
      <c r="H438" s="34">
        <f t="shared" si="24"/>
        <v>22187576.584101398</v>
      </c>
      <c r="I438" s="34">
        <f t="shared" si="25"/>
        <v>19847.20552</v>
      </c>
      <c r="J438" s="34">
        <f t="shared" si="26"/>
        <v>6618473.9847399993</v>
      </c>
      <c r="K438" s="91">
        <f t="shared" si="27"/>
        <v>44109021.528821394</v>
      </c>
      <c r="L438" s="82">
        <v>657117.75450000004</v>
      </c>
      <c r="M438" s="34">
        <v>269654.01599999983</v>
      </c>
      <c r="N438" s="34">
        <v>890.05752655975209</v>
      </c>
      <c r="O438" s="98">
        <v>3922696.921259705</v>
      </c>
      <c r="P438" s="98">
        <v>4850358.7492862642</v>
      </c>
      <c r="Q438" s="34">
        <f t="shared" si="28"/>
        <v>64356569.239067659</v>
      </c>
      <c r="R438" s="83"/>
      <c r="S438" s="91">
        <f t="shared" si="21"/>
        <v>48959380.278107658</v>
      </c>
      <c r="T438" s="26"/>
      <c r="U438" s="26"/>
      <c r="V438" s="26"/>
    </row>
    <row r="439" spans="1:22" ht="20.25" hidden="1" customHeight="1" x14ac:dyDescent="0.2">
      <c r="A439" s="109" t="s">
        <v>83</v>
      </c>
      <c r="B439" s="34">
        <v>138471.08906999999</v>
      </c>
      <c r="C439" s="34">
        <v>227901.26585859997</v>
      </c>
      <c r="D439" s="34">
        <v>1024.6791000000001</v>
      </c>
      <c r="E439" s="34">
        <v>7.5261500000000003</v>
      </c>
      <c r="F439" s="82">
        <v>367404.56017859996</v>
      </c>
      <c r="G439" s="82">
        <f t="shared" si="23"/>
        <v>15978400.95143</v>
      </c>
      <c r="H439" s="34">
        <f t="shared" si="24"/>
        <v>22277986.812138602</v>
      </c>
      <c r="I439" s="34">
        <f t="shared" si="25"/>
        <v>19867.485670000002</v>
      </c>
      <c r="J439" s="34">
        <f t="shared" si="26"/>
        <v>6541656.6220800001</v>
      </c>
      <c r="K439" s="91">
        <f t="shared" si="27"/>
        <v>44817911.871318601</v>
      </c>
      <c r="L439" s="82">
        <v>805319.70678000001</v>
      </c>
      <c r="M439" s="34">
        <v>240536.3</v>
      </c>
      <c r="N439" s="34">
        <v>887.51813276072289</v>
      </c>
      <c r="O439" s="98">
        <v>4040912.027814222</v>
      </c>
      <c r="P439" s="98">
        <v>5087655.5527269831</v>
      </c>
      <c r="Q439" s="34">
        <f t="shared" si="28"/>
        <v>65420208.864815585</v>
      </c>
      <c r="R439" s="83"/>
      <c r="S439" s="91">
        <f t="shared" si="21"/>
        <v>49905567.424045585</v>
      </c>
      <c r="T439" s="26"/>
      <c r="U439" s="26"/>
      <c r="V439" s="26"/>
    </row>
    <row r="440" spans="1:22" ht="20.25" hidden="1" customHeight="1" x14ac:dyDescent="0.2">
      <c r="A440" s="109" t="s">
        <v>84</v>
      </c>
      <c r="B440" s="34">
        <v>106594.14627000003</v>
      </c>
      <c r="C440" s="34">
        <v>318704.70961580001</v>
      </c>
      <c r="D440" s="34">
        <v>1021.7472599999999</v>
      </c>
      <c r="E440" s="34">
        <v>10.040749999999999</v>
      </c>
      <c r="F440" s="82">
        <v>426330.64389579999</v>
      </c>
      <c r="G440" s="82">
        <f t="shared" si="23"/>
        <v>15441003.737209998</v>
      </c>
      <c r="H440" s="34">
        <f t="shared" si="24"/>
        <v>22938451.019935798</v>
      </c>
      <c r="I440" s="34">
        <f t="shared" si="25"/>
        <v>19635.523219999999</v>
      </c>
      <c r="J440" s="34">
        <f t="shared" si="26"/>
        <v>6253198.3983499995</v>
      </c>
      <c r="K440" s="91">
        <f t="shared" si="27"/>
        <v>44652288.678715795</v>
      </c>
      <c r="L440" s="82">
        <v>777451.00179000001</v>
      </c>
      <c r="M440" s="34">
        <v>216551.14</v>
      </c>
      <c r="N440" s="34">
        <v>884.97873896169358</v>
      </c>
      <c r="O440" s="98">
        <v>4012190.1181045789</v>
      </c>
      <c r="P440" s="98">
        <v>5007077.2386335405</v>
      </c>
      <c r="Q440" s="34">
        <f t="shared" si="28"/>
        <v>64627007.882389337</v>
      </c>
      <c r="R440" s="83"/>
      <c r="S440" s="91">
        <f t="shared" si="21"/>
        <v>49659365.917349339</v>
      </c>
      <c r="T440" s="26"/>
      <c r="U440" s="26"/>
      <c r="V440" s="26"/>
    </row>
    <row r="441" spans="1:22" ht="20.25" hidden="1" customHeight="1" x14ac:dyDescent="0.2">
      <c r="A441" s="109" t="s">
        <v>85</v>
      </c>
      <c r="B441" s="34">
        <v>109037.04156000001</v>
      </c>
      <c r="C441" s="34">
        <v>300981.20201580005</v>
      </c>
      <c r="D441" s="34">
        <v>1021.7472599999999</v>
      </c>
      <c r="E441" s="34">
        <v>11.578700000000001</v>
      </c>
      <c r="F441" s="82">
        <v>411051.56953580008</v>
      </c>
      <c r="G441" s="82">
        <f t="shared" si="23"/>
        <v>15180084.752439998</v>
      </c>
      <c r="H441" s="34">
        <f t="shared" si="24"/>
        <v>23777601.764535796</v>
      </c>
      <c r="I441" s="34">
        <f t="shared" si="25"/>
        <v>19626.312300000005</v>
      </c>
      <c r="J441" s="34">
        <f t="shared" si="26"/>
        <v>5999329.0610300004</v>
      </c>
      <c r="K441" s="91">
        <f t="shared" si="27"/>
        <v>44976641.890305787</v>
      </c>
      <c r="L441" s="82">
        <v>754424.06524999999</v>
      </c>
      <c r="M441" s="34">
        <v>141400.13</v>
      </c>
      <c r="N441" s="34">
        <v>884.97873896169358</v>
      </c>
      <c r="O441" s="98">
        <v>4027465.2589509781</v>
      </c>
      <c r="P441" s="98">
        <v>4924174.4329399401</v>
      </c>
      <c r="Q441" s="34">
        <f t="shared" si="28"/>
        <v>64663210.449365735</v>
      </c>
      <c r="R441" s="83"/>
      <c r="S441" s="91">
        <f t="shared" si="21"/>
        <v>49900816.323245727</v>
      </c>
      <c r="T441" s="26"/>
      <c r="U441" s="26"/>
      <c r="V441" s="26"/>
    </row>
    <row r="442" spans="1:22" ht="20.25" hidden="1" customHeight="1" x14ac:dyDescent="0.2">
      <c r="A442" s="111">
        <v>2008</v>
      </c>
      <c r="B442" s="34">
        <v>146795.37218999999</v>
      </c>
      <c r="C442" s="34">
        <v>348117.07105580001</v>
      </c>
      <c r="D442" s="34">
        <v>1039.4421299999999</v>
      </c>
      <c r="E442" s="34">
        <v>14.25225</v>
      </c>
      <c r="F442" s="82">
        <v>495966.13762579998</v>
      </c>
      <c r="G442" s="82">
        <f t="shared" si="23"/>
        <v>15895805.93114</v>
      </c>
      <c r="H442" s="34">
        <f t="shared" si="24"/>
        <v>24862148.939725801</v>
      </c>
      <c r="I442" s="34">
        <f t="shared" si="25"/>
        <v>19628.425230000001</v>
      </c>
      <c r="J442" s="34">
        <f t="shared" si="26"/>
        <v>6047807.169590001</v>
      </c>
      <c r="K442" s="91">
        <f t="shared" si="27"/>
        <v>46825390.4656858</v>
      </c>
      <c r="L442" s="82">
        <v>776114.79417000001</v>
      </c>
      <c r="M442" s="34">
        <v>137860.20000000001</v>
      </c>
      <c r="N442" s="34">
        <v>884.97873896169358</v>
      </c>
      <c r="O442" s="98">
        <v>4091067.15889032</v>
      </c>
      <c r="P442" s="98">
        <v>5005927.1317992816</v>
      </c>
      <c r="Q442" s="34">
        <f t="shared" si="28"/>
        <v>67638741.785825089</v>
      </c>
      <c r="R442" s="83"/>
      <c r="S442" s="91">
        <f t="shared" si="21"/>
        <v>51831317.59748508</v>
      </c>
      <c r="T442" s="26"/>
      <c r="U442" s="26"/>
      <c r="V442" s="26"/>
    </row>
    <row r="443" spans="1:22" ht="20.25" hidden="1" customHeight="1" outlineLevel="1" x14ac:dyDescent="0.2">
      <c r="A443" s="109"/>
      <c r="B443" s="34"/>
      <c r="C443" s="34"/>
      <c r="D443" s="34"/>
      <c r="E443" s="34"/>
      <c r="F443" s="82"/>
      <c r="G443" s="82"/>
      <c r="H443" s="34"/>
      <c r="I443" s="34"/>
      <c r="J443" s="34"/>
      <c r="K443" s="91"/>
      <c r="L443" s="82"/>
      <c r="M443" s="34"/>
      <c r="N443" s="34"/>
      <c r="O443" s="98"/>
      <c r="P443" s="98"/>
      <c r="Q443" s="34"/>
      <c r="R443" s="83"/>
      <c r="S443" s="91">
        <f t="shared" si="21"/>
        <v>0</v>
      </c>
      <c r="T443" s="26"/>
      <c r="U443" s="26"/>
      <c r="V443" s="26"/>
    </row>
    <row r="444" spans="1:22" ht="20.25" hidden="1" customHeight="1" outlineLevel="1" x14ac:dyDescent="0.2">
      <c r="A444" s="111">
        <v>2009</v>
      </c>
      <c r="B444" s="34"/>
      <c r="C444" s="34"/>
      <c r="D444" s="34"/>
      <c r="E444" s="34"/>
      <c r="F444" s="82"/>
      <c r="G444" s="82"/>
      <c r="H444" s="34"/>
      <c r="I444" s="34"/>
      <c r="J444" s="34"/>
      <c r="K444" s="91"/>
      <c r="L444" s="82"/>
      <c r="M444" s="34"/>
      <c r="N444" s="34"/>
      <c r="O444" s="98"/>
      <c r="P444" s="98"/>
      <c r="Q444" s="34"/>
      <c r="R444" s="83"/>
      <c r="S444" s="91">
        <f t="shared" si="21"/>
        <v>0</v>
      </c>
      <c r="T444" s="26"/>
      <c r="U444" s="26"/>
      <c r="V444" s="26"/>
    </row>
    <row r="445" spans="1:22" ht="20.25" hidden="1" customHeight="1" outlineLevel="1" x14ac:dyDescent="0.2">
      <c r="A445" s="109" t="s">
        <v>94</v>
      </c>
      <c r="B445" s="34">
        <v>131202.54996999999</v>
      </c>
      <c r="C445" s="34">
        <v>305528.81407580007</v>
      </c>
      <c r="D445" s="34">
        <v>1039.4421299999999</v>
      </c>
      <c r="E445" s="34">
        <v>15.9124</v>
      </c>
      <c r="F445" s="82">
        <v>437786.71857580001</v>
      </c>
      <c r="G445" s="82">
        <f t="shared" ref="G445:G456" si="29">+E177+J177+O177+B445</f>
        <v>16096400.078919997</v>
      </c>
      <c r="H445" s="34">
        <f t="shared" ref="H445:H456" si="30">+F177+K177+P177+C445</f>
        <v>25403018.749925803</v>
      </c>
      <c r="I445" s="34">
        <f t="shared" ref="I445:I456" si="31">+G177+L177+Q177+D445</f>
        <v>19631.855100000001</v>
      </c>
      <c r="J445" s="34">
        <f t="shared" ref="J445:J456" si="32">+H177+M177+R177+E445</f>
        <v>5844226.3632999994</v>
      </c>
      <c r="K445" s="91">
        <f t="shared" si="27"/>
        <v>47363277.0472458</v>
      </c>
      <c r="L445" s="82">
        <v>754128.74875999999</v>
      </c>
      <c r="M445" s="34">
        <v>140975.42000000001</v>
      </c>
      <c r="N445" s="34">
        <v>884.97873896169358</v>
      </c>
      <c r="O445" s="98">
        <v>4055767.6724546589</v>
      </c>
      <c r="P445" s="98">
        <v>4951756.8199536204</v>
      </c>
      <c r="Q445" s="34">
        <f t="shared" ref="Q445:Q456" si="33">+D177+I177+N177+S177+F445+P445</f>
        <v>66963994.731119417</v>
      </c>
      <c r="R445" s="83"/>
      <c r="S445" s="91">
        <f t="shared" si="21"/>
        <v>52315033.867199421</v>
      </c>
      <c r="T445" s="26"/>
      <c r="U445" s="26"/>
      <c r="V445" s="26"/>
    </row>
    <row r="446" spans="1:22" ht="20.25" hidden="1" customHeight="1" outlineLevel="1" x14ac:dyDescent="0.2">
      <c r="A446" s="109" t="s">
        <v>76</v>
      </c>
      <c r="B446" s="34">
        <v>134191.53617000001</v>
      </c>
      <c r="C446" s="34">
        <v>325946.50436580006</v>
      </c>
      <c r="D446" s="34">
        <v>1039.4421299999999</v>
      </c>
      <c r="E446" s="34">
        <v>17.436490000000003</v>
      </c>
      <c r="F446" s="82">
        <v>461194.91915580002</v>
      </c>
      <c r="G446" s="82">
        <f t="shared" si="29"/>
        <v>16443141.766430002</v>
      </c>
      <c r="H446" s="34">
        <f t="shared" si="30"/>
        <v>26068711.334045805</v>
      </c>
      <c r="I446" s="34">
        <f t="shared" si="31"/>
        <v>19591.150990000002</v>
      </c>
      <c r="J446" s="34">
        <f t="shared" si="32"/>
        <v>5562541.4703099998</v>
      </c>
      <c r="K446" s="91">
        <f t="shared" si="27"/>
        <v>48093985.721775807</v>
      </c>
      <c r="L446" s="82">
        <v>810172.70201999997</v>
      </c>
      <c r="M446" s="34">
        <v>118079</v>
      </c>
      <c r="N446" s="34">
        <v>884.97873896169358</v>
      </c>
      <c r="O446" s="98">
        <v>4041525.0647047739</v>
      </c>
      <c r="P446" s="98">
        <v>4970661.7454637354</v>
      </c>
      <c r="Q446" s="34">
        <f t="shared" si="33"/>
        <v>67253528.067659527</v>
      </c>
      <c r="R446" s="83"/>
      <c r="S446" s="91">
        <f t="shared" ref="S446:S477" si="34">+K446+P446+R446</f>
        <v>53064647.467239544</v>
      </c>
      <c r="T446" s="26"/>
      <c r="U446" s="26"/>
      <c r="V446" s="26"/>
    </row>
    <row r="447" spans="1:22" ht="20.25" hidden="1" customHeight="1" outlineLevel="1" x14ac:dyDescent="0.2">
      <c r="A447" s="109" t="s">
        <v>77</v>
      </c>
      <c r="B447" s="34">
        <v>104298.58544999998</v>
      </c>
      <c r="C447" s="34">
        <v>306715.05278580001</v>
      </c>
      <c r="D447" s="34">
        <v>1012.9562699999999</v>
      </c>
      <c r="E447" s="34">
        <v>18.82246</v>
      </c>
      <c r="F447" s="82">
        <v>412045.41696579999</v>
      </c>
      <c r="G447" s="82">
        <f t="shared" si="29"/>
        <v>16424947.771189999</v>
      </c>
      <c r="H447" s="34">
        <f t="shared" si="30"/>
        <v>27004868.4485058</v>
      </c>
      <c r="I447" s="34">
        <f t="shared" si="31"/>
        <v>19594.100549999999</v>
      </c>
      <c r="J447" s="34">
        <f t="shared" si="32"/>
        <v>5295942.9576500002</v>
      </c>
      <c r="K447" s="91">
        <f t="shared" si="27"/>
        <v>48745353.277895801</v>
      </c>
      <c r="L447" s="82">
        <v>1087349.3269</v>
      </c>
      <c r="M447" s="34">
        <v>100047.591</v>
      </c>
      <c r="N447" s="34">
        <v>884.97873896169358</v>
      </c>
      <c r="O447" s="98">
        <v>3898536.9757856764</v>
      </c>
      <c r="P447" s="98">
        <v>5086818.8724246379</v>
      </c>
      <c r="Q447" s="34">
        <f t="shared" si="33"/>
        <v>67545880.911030442</v>
      </c>
      <c r="R447" s="83"/>
      <c r="S447" s="91">
        <f t="shared" si="34"/>
        <v>53832172.150320441</v>
      </c>
      <c r="T447" s="26"/>
      <c r="U447" s="26"/>
      <c r="V447" s="26"/>
    </row>
    <row r="448" spans="1:22" ht="20.25" hidden="1" customHeight="1" outlineLevel="1" x14ac:dyDescent="0.2">
      <c r="A448" s="109" t="s">
        <v>78</v>
      </c>
      <c r="B448" s="34">
        <v>118239.46383000001</v>
      </c>
      <c r="C448" s="34">
        <v>283968.18101580004</v>
      </c>
      <c r="D448" s="34">
        <v>1012.9562799999999</v>
      </c>
      <c r="E448" s="34">
        <v>20.326750000000001</v>
      </c>
      <c r="F448" s="82">
        <v>403240.92787580006</v>
      </c>
      <c r="G448" s="82">
        <f t="shared" si="29"/>
        <v>16569865.42797</v>
      </c>
      <c r="H448" s="34">
        <f t="shared" si="30"/>
        <v>27602687.754285801</v>
      </c>
      <c r="I448" s="34">
        <f t="shared" si="31"/>
        <v>19594.79881</v>
      </c>
      <c r="J448" s="34">
        <f t="shared" si="32"/>
        <v>4950583.96961</v>
      </c>
      <c r="K448" s="91">
        <f t="shared" ref="K448:K456" si="35">SUM(G448:J448)</f>
        <v>49142731.9506758</v>
      </c>
      <c r="L448" s="82">
        <v>1179245.2395500001</v>
      </c>
      <c r="M448" s="34">
        <v>80880.100000000006</v>
      </c>
      <c r="N448" s="34">
        <v>884.97873896169358</v>
      </c>
      <c r="O448" s="98">
        <v>3829054.4539314611</v>
      </c>
      <c r="P448" s="98">
        <v>5090064.7722204234</v>
      </c>
      <c r="Q448" s="34">
        <f t="shared" si="33"/>
        <v>67928321.936976224</v>
      </c>
      <c r="R448" s="83"/>
      <c r="S448" s="91">
        <f t="shared" si="34"/>
        <v>54232796.722896226</v>
      </c>
      <c r="T448" s="26"/>
      <c r="U448" s="26"/>
      <c r="V448" s="26"/>
    </row>
    <row r="449" spans="1:22" ht="20.25" hidden="1" customHeight="1" outlineLevel="1" x14ac:dyDescent="0.2">
      <c r="A449" s="109" t="s">
        <v>79</v>
      </c>
      <c r="B449" s="34">
        <v>110759.59524</v>
      </c>
      <c r="C449" s="34">
        <v>324251.31971580005</v>
      </c>
      <c r="D449" s="34">
        <v>1012.9562799999999</v>
      </c>
      <c r="E449" s="34">
        <v>21.907910000000001</v>
      </c>
      <c r="F449" s="82">
        <v>436045.77914580004</v>
      </c>
      <c r="G449" s="82">
        <f t="shared" si="29"/>
        <v>16414106.931440001</v>
      </c>
      <c r="H449" s="34">
        <f t="shared" si="30"/>
        <v>28297024.283125803</v>
      </c>
      <c r="I449" s="34">
        <f t="shared" si="31"/>
        <v>19614.395530000002</v>
      </c>
      <c r="J449" s="34">
        <f t="shared" si="32"/>
        <v>4677551.6709600007</v>
      </c>
      <c r="K449" s="91">
        <f t="shared" si="35"/>
        <v>49408297.281055808</v>
      </c>
      <c r="L449" s="82">
        <v>950621.82129999995</v>
      </c>
      <c r="M449" s="34">
        <v>65204.25</v>
      </c>
      <c r="N449" s="34">
        <v>884.97873896169358</v>
      </c>
      <c r="O449" s="98">
        <v>3546234.8270211192</v>
      </c>
      <c r="P449" s="98">
        <v>4562945.8770600809</v>
      </c>
      <c r="Q449" s="34">
        <f t="shared" si="33"/>
        <v>67826074.373325884</v>
      </c>
      <c r="R449" s="83"/>
      <c r="S449" s="91">
        <f t="shared" si="34"/>
        <v>53971243.158115886</v>
      </c>
      <c r="T449" s="26"/>
      <c r="U449" s="26"/>
      <c r="V449" s="26"/>
    </row>
    <row r="450" spans="1:22" ht="20.25" hidden="1" customHeight="1" outlineLevel="1" x14ac:dyDescent="0.2">
      <c r="A450" s="109" t="s">
        <v>80</v>
      </c>
      <c r="B450" s="34">
        <v>178971.12216999999</v>
      </c>
      <c r="C450" s="34">
        <v>315605.45674580004</v>
      </c>
      <c r="D450" s="34">
        <v>1012.9562799999999</v>
      </c>
      <c r="E450" s="34">
        <v>23.535970000000002</v>
      </c>
      <c r="F450" s="82">
        <v>495613.07116580004</v>
      </c>
      <c r="G450" s="82">
        <f t="shared" si="29"/>
        <v>18455406.276799999</v>
      </c>
      <c r="H450" s="34">
        <f t="shared" si="30"/>
        <v>29022434.411245797</v>
      </c>
      <c r="I450" s="34">
        <f t="shared" si="31"/>
        <v>19622.975179999998</v>
      </c>
      <c r="J450" s="34">
        <f t="shared" si="32"/>
        <v>4228933.6982299993</v>
      </c>
      <c r="K450" s="91">
        <f t="shared" si="35"/>
        <v>51726397.361455798</v>
      </c>
      <c r="L450" s="82">
        <v>942306.32837</v>
      </c>
      <c r="M450" s="34">
        <v>42552.1</v>
      </c>
      <c r="N450" s="34">
        <v>884.97873896169358</v>
      </c>
      <c r="O450" s="98">
        <v>3473093.493054952</v>
      </c>
      <c r="P450" s="98">
        <v>4458836.9001639141</v>
      </c>
      <c r="Q450" s="34">
        <f t="shared" si="33"/>
        <v>70214956.567349717</v>
      </c>
      <c r="R450" s="83"/>
      <c r="S450" s="91">
        <f t="shared" si="34"/>
        <v>56185234.261619709</v>
      </c>
      <c r="T450" s="26"/>
      <c r="U450" s="26"/>
      <c r="V450" s="26"/>
    </row>
    <row r="451" spans="1:22" ht="20.25" hidden="1" customHeight="1" outlineLevel="1" x14ac:dyDescent="0.2">
      <c r="A451" s="109" t="s">
        <v>81</v>
      </c>
      <c r="B451" s="34">
        <v>168861.92853</v>
      </c>
      <c r="C451" s="34">
        <v>330591.33001580002</v>
      </c>
      <c r="D451" s="34">
        <v>1012.9562799999999</v>
      </c>
      <c r="E451" s="34">
        <v>24.907970000000002</v>
      </c>
      <c r="F451" s="82">
        <v>500491.12279579998</v>
      </c>
      <c r="G451" s="82">
        <f t="shared" si="29"/>
        <v>18908547.552850001</v>
      </c>
      <c r="H451" s="34">
        <f t="shared" si="30"/>
        <v>29105214.846825801</v>
      </c>
      <c r="I451" s="34">
        <f t="shared" si="31"/>
        <v>19639.347699999998</v>
      </c>
      <c r="J451" s="34">
        <f t="shared" si="32"/>
        <v>3756580.19557</v>
      </c>
      <c r="K451" s="91">
        <f t="shared" si="35"/>
        <v>51789981.942945801</v>
      </c>
      <c r="L451" s="82">
        <v>1197908.9442</v>
      </c>
      <c r="M451" s="34">
        <v>27998.7</v>
      </c>
      <c r="N451" s="34">
        <v>884.97873896169358</v>
      </c>
      <c r="O451" s="98">
        <v>3332003.1303826598</v>
      </c>
      <c r="P451" s="98">
        <v>4558795.7533216216</v>
      </c>
      <c r="Q451" s="34">
        <f t="shared" si="33"/>
        <v>70461403.132137418</v>
      </c>
      <c r="R451" s="83"/>
      <c r="S451" s="91">
        <f t="shared" si="34"/>
        <v>56348777.696267426</v>
      </c>
      <c r="T451" s="26"/>
      <c r="U451" s="26"/>
      <c r="V451" s="26"/>
    </row>
    <row r="452" spans="1:22" ht="20.25" hidden="1" customHeight="1" outlineLevel="1" x14ac:dyDescent="0.2">
      <c r="A452" s="109" t="s">
        <v>82</v>
      </c>
      <c r="B452" s="34">
        <v>127982.13935999997</v>
      </c>
      <c r="C452" s="34">
        <v>363388.9376458</v>
      </c>
      <c r="D452" s="34">
        <v>1012.9562799999999</v>
      </c>
      <c r="E452" s="34">
        <v>26.38822</v>
      </c>
      <c r="F452" s="82">
        <v>492410.42150579998</v>
      </c>
      <c r="G452" s="82">
        <f t="shared" si="29"/>
        <v>19516345.880589999</v>
      </c>
      <c r="H452" s="34">
        <f t="shared" si="30"/>
        <v>29780347.4703658</v>
      </c>
      <c r="I452" s="34">
        <f t="shared" si="31"/>
        <v>19668.534149999999</v>
      </c>
      <c r="J452" s="34">
        <f t="shared" si="32"/>
        <v>3515458.8780199997</v>
      </c>
      <c r="K452" s="91">
        <f t="shared" si="35"/>
        <v>52831820.763125792</v>
      </c>
      <c r="L452" s="82">
        <v>1175140.68539</v>
      </c>
      <c r="M452" s="34">
        <v>27566.5</v>
      </c>
      <c r="N452" s="34">
        <v>885</v>
      </c>
      <c r="O452" s="98">
        <v>3087970.2547344388</v>
      </c>
      <c r="P452" s="98">
        <v>4291562.4401244391</v>
      </c>
      <c r="Q452" s="34">
        <f t="shared" si="33"/>
        <v>71309144.87386024</v>
      </c>
      <c r="R452" s="83"/>
      <c r="S452" s="91">
        <f t="shared" si="34"/>
        <v>57123383.203250229</v>
      </c>
      <c r="T452" s="26"/>
      <c r="U452" s="26"/>
      <c r="V452" s="26"/>
    </row>
    <row r="453" spans="1:22" ht="20.25" hidden="1" customHeight="1" outlineLevel="1" x14ac:dyDescent="0.2">
      <c r="A453" s="109" t="s">
        <v>83</v>
      </c>
      <c r="B453" s="34">
        <v>206505.77582999997</v>
      </c>
      <c r="C453" s="34">
        <v>363903.59039580007</v>
      </c>
      <c r="D453" s="34">
        <v>1012.9562799999999</v>
      </c>
      <c r="E453" s="34">
        <v>27.8428</v>
      </c>
      <c r="F453" s="82">
        <v>571450.16530580004</v>
      </c>
      <c r="G453" s="82">
        <f t="shared" si="29"/>
        <v>21504199.906029999</v>
      </c>
      <c r="H453" s="34">
        <f t="shared" si="30"/>
        <v>30640424.492265806</v>
      </c>
      <c r="I453" s="34">
        <f t="shared" si="31"/>
        <v>19666.456010000002</v>
      </c>
      <c r="J453" s="34">
        <f t="shared" si="32"/>
        <v>3269619.9679200002</v>
      </c>
      <c r="K453" s="91">
        <f t="shared" si="35"/>
        <v>55433910.822225802</v>
      </c>
      <c r="L453" s="82">
        <v>1104755.7070899999</v>
      </c>
      <c r="M453" s="34">
        <v>24137</v>
      </c>
      <c r="N453" s="34">
        <v>885</v>
      </c>
      <c r="O453" s="98">
        <v>3125945.0398372621</v>
      </c>
      <c r="P453" s="98">
        <v>4255722.7469272623</v>
      </c>
      <c r="Q453" s="34">
        <f t="shared" si="33"/>
        <v>74010711.634853065</v>
      </c>
      <c r="R453" s="83"/>
      <c r="S453" s="91">
        <f t="shared" si="34"/>
        <v>59689633.569153063</v>
      </c>
      <c r="T453" s="26"/>
      <c r="U453" s="26"/>
      <c r="V453" s="26"/>
    </row>
    <row r="454" spans="1:22" ht="20.25" hidden="1" customHeight="1" outlineLevel="1" x14ac:dyDescent="0.2">
      <c r="A454" s="109" t="s">
        <v>84</v>
      </c>
      <c r="B454" s="34">
        <v>163526.00871999998</v>
      </c>
      <c r="C454" s="34">
        <v>345847.5458658</v>
      </c>
      <c r="D454" s="34">
        <v>1012.9562799999999</v>
      </c>
      <c r="E454" s="34">
        <v>29.281269999999999</v>
      </c>
      <c r="F454" s="82">
        <v>510415.79213579994</v>
      </c>
      <c r="G454" s="82">
        <f t="shared" si="29"/>
        <v>22636077.085820001</v>
      </c>
      <c r="H454" s="34">
        <f t="shared" si="30"/>
        <v>30567681.7098458</v>
      </c>
      <c r="I454" s="34">
        <f t="shared" si="31"/>
        <v>19687.310720000001</v>
      </c>
      <c r="J454" s="34">
        <f t="shared" si="32"/>
        <v>3060358.5236300002</v>
      </c>
      <c r="K454" s="91">
        <f t="shared" si="35"/>
        <v>56283804.630015798</v>
      </c>
      <c r="L454" s="82">
        <v>1088476.5347500001</v>
      </c>
      <c r="M454" s="34">
        <v>24144.27</v>
      </c>
      <c r="N454" s="34">
        <v>885</v>
      </c>
      <c r="O454" s="98">
        <v>3082239.2068877313</v>
      </c>
      <c r="P454" s="98">
        <v>4195745.0116377315</v>
      </c>
      <c r="Q454" s="34">
        <f t="shared" si="33"/>
        <v>75430442.361223534</v>
      </c>
      <c r="R454" s="83"/>
      <c r="S454" s="91">
        <f t="shared" si="34"/>
        <v>60479549.64165353</v>
      </c>
      <c r="T454" s="26"/>
      <c r="U454" s="26"/>
      <c r="V454" s="26"/>
    </row>
    <row r="455" spans="1:22" ht="20.25" hidden="1" customHeight="1" outlineLevel="1" x14ac:dyDescent="0.2">
      <c r="A455" s="109" t="s">
        <v>85</v>
      </c>
      <c r="B455" s="34">
        <v>222164.77671999999</v>
      </c>
      <c r="C455" s="34">
        <v>368358.90938580007</v>
      </c>
      <c r="D455" s="34">
        <v>1012.9562799999999</v>
      </c>
      <c r="E455" s="34">
        <v>30.724769999999999</v>
      </c>
      <c r="F455" s="82">
        <v>591567.36715580011</v>
      </c>
      <c r="G455" s="82">
        <f t="shared" si="29"/>
        <v>23212620.319819998</v>
      </c>
      <c r="H455" s="34">
        <f t="shared" si="30"/>
        <v>30212758.3992058</v>
      </c>
      <c r="I455" s="34">
        <f t="shared" si="31"/>
        <v>19610.863830000002</v>
      </c>
      <c r="J455" s="34">
        <f t="shared" si="32"/>
        <v>2957819.49235</v>
      </c>
      <c r="K455" s="91">
        <f t="shared" si="35"/>
        <v>56402809.075205795</v>
      </c>
      <c r="L455" s="82">
        <v>1336863.4377600001</v>
      </c>
      <c r="M455" s="34">
        <v>21489.27</v>
      </c>
      <c r="N455" s="34">
        <v>752</v>
      </c>
      <c r="O455" s="98">
        <v>3036289.7378211049</v>
      </c>
      <c r="P455" s="98">
        <v>4395394.4455811046</v>
      </c>
      <c r="Q455" s="34">
        <f t="shared" si="33"/>
        <v>75954438.694456905</v>
      </c>
      <c r="R455" s="83"/>
      <c r="S455" s="91">
        <f t="shared" si="34"/>
        <v>60798203.520786896</v>
      </c>
      <c r="T455" s="26"/>
      <c r="U455" s="26"/>
      <c r="V455" s="26"/>
    </row>
    <row r="456" spans="1:22" ht="20.25" hidden="1" customHeight="1" collapsed="1" x14ac:dyDescent="0.2">
      <c r="A456" s="111">
        <v>2009</v>
      </c>
      <c r="B456" s="34">
        <v>207219.52484</v>
      </c>
      <c r="C456" s="34">
        <v>414400.47860580008</v>
      </c>
      <c r="D456" s="34">
        <v>858.19459999999992</v>
      </c>
      <c r="E456" s="34">
        <v>32.582680000000003</v>
      </c>
      <c r="F456" s="82">
        <v>622510.78072580008</v>
      </c>
      <c r="G456" s="82">
        <f t="shared" si="29"/>
        <v>24860740.094430003</v>
      </c>
      <c r="H456" s="34">
        <f t="shared" si="30"/>
        <v>30154127.652585797</v>
      </c>
      <c r="I456" s="34">
        <f t="shared" si="31"/>
        <v>19650.435529999999</v>
      </c>
      <c r="J456" s="34">
        <f t="shared" si="32"/>
        <v>2870494.1303000003</v>
      </c>
      <c r="K456" s="91">
        <f t="shared" si="35"/>
        <v>57905012.312845804</v>
      </c>
      <c r="L456" s="82">
        <v>1309193.08409</v>
      </c>
      <c r="M456" s="34">
        <v>22341</v>
      </c>
      <c r="N456" s="34">
        <v>619</v>
      </c>
      <c r="O456" s="98">
        <v>2874280.7565754242</v>
      </c>
      <c r="P456" s="98">
        <v>4206433.8406654242</v>
      </c>
      <c r="Q456" s="34">
        <f t="shared" si="33"/>
        <v>79190983.616371244</v>
      </c>
      <c r="R456" s="83"/>
      <c r="S456" s="91">
        <f t="shared" si="34"/>
        <v>62111446.153511226</v>
      </c>
      <c r="T456" s="26"/>
      <c r="U456" s="26"/>
      <c r="V456" s="26"/>
    </row>
    <row r="457" spans="1:22" ht="20.25" hidden="1" customHeight="1" outlineLevel="1" x14ac:dyDescent="0.2">
      <c r="A457" s="109"/>
      <c r="B457" s="34"/>
      <c r="C457" s="34"/>
      <c r="D457" s="34"/>
      <c r="E457" s="34"/>
      <c r="F457" s="82"/>
      <c r="G457" s="82"/>
      <c r="H457" s="34"/>
      <c r="I457" s="34"/>
      <c r="J457" s="34"/>
      <c r="K457" s="91"/>
      <c r="L457" s="82"/>
      <c r="M457" s="34"/>
      <c r="N457" s="34"/>
      <c r="O457" s="98"/>
      <c r="P457" s="98"/>
      <c r="Q457" s="34"/>
      <c r="R457" s="83"/>
      <c r="S457" s="91">
        <f t="shared" si="34"/>
        <v>0</v>
      </c>
      <c r="T457" s="26"/>
      <c r="U457" s="26"/>
      <c r="V457" s="26"/>
    </row>
    <row r="458" spans="1:22" ht="20.25" hidden="1" customHeight="1" outlineLevel="1" x14ac:dyDescent="0.2">
      <c r="A458" s="111">
        <v>2010</v>
      </c>
      <c r="B458" s="34"/>
      <c r="C458" s="34"/>
      <c r="D458" s="34"/>
      <c r="E458" s="34"/>
      <c r="F458" s="82"/>
      <c r="G458" s="82"/>
      <c r="H458" s="34"/>
      <c r="I458" s="34"/>
      <c r="J458" s="34"/>
      <c r="K458" s="91"/>
      <c r="L458" s="82"/>
      <c r="M458" s="34"/>
      <c r="N458" s="34"/>
      <c r="O458" s="98"/>
      <c r="P458" s="98"/>
      <c r="Q458" s="34"/>
      <c r="R458" s="83"/>
      <c r="S458" s="91">
        <f t="shared" si="34"/>
        <v>0</v>
      </c>
      <c r="T458" s="26"/>
      <c r="U458" s="26"/>
      <c r="V458" s="26"/>
    </row>
    <row r="459" spans="1:22" ht="20.25" hidden="1" customHeight="1" outlineLevel="1" x14ac:dyDescent="0.2">
      <c r="A459" s="109" t="s">
        <v>94</v>
      </c>
      <c r="B459" s="34">
        <v>253572.14297000002</v>
      </c>
      <c r="C459" s="34">
        <v>363990.49911580002</v>
      </c>
      <c r="D459" s="34">
        <v>858.19459999999992</v>
      </c>
      <c r="E459" s="34">
        <v>33.180039999999991</v>
      </c>
      <c r="F459" s="82">
        <v>618454.01672580012</v>
      </c>
      <c r="G459" s="82">
        <f t="shared" ref="G459:G470" si="36">+E191+J191+O191+B459</f>
        <v>25877115.359000001</v>
      </c>
      <c r="H459" s="34">
        <f t="shared" ref="H459:H470" si="37">+F191+K191+P191+C459</f>
        <v>30218616.333765801</v>
      </c>
      <c r="I459" s="34">
        <f t="shared" ref="I459:I470" si="38">+G191+L191+Q191+D459</f>
        <v>20067.287059999999</v>
      </c>
      <c r="J459" s="34">
        <f t="shared" ref="J459:J470" si="39">+H191+M191+R191+E459</f>
        <v>2816408.5193500002</v>
      </c>
      <c r="K459" s="91">
        <f t="shared" ref="K459:K469" si="40">SUM(G459:J459)</f>
        <v>58932207.499175802</v>
      </c>
      <c r="L459" s="82">
        <v>1291099.6777900001</v>
      </c>
      <c r="M459" s="34">
        <v>21674</v>
      </c>
      <c r="N459" s="34">
        <v>588</v>
      </c>
      <c r="O459" s="98">
        <v>2726438.8256483399</v>
      </c>
      <c r="P459" s="98">
        <v>4039800.50343834</v>
      </c>
      <c r="Q459" s="34">
        <f t="shared" ref="Q459:Q470" si="41">+D191+I191+N191+S191+F459+P459</f>
        <v>79365519.089254141</v>
      </c>
      <c r="R459" s="83"/>
      <c r="S459" s="91">
        <f t="shared" si="34"/>
        <v>62972008.002614141</v>
      </c>
      <c r="T459" s="26"/>
      <c r="U459" s="26"/>
      <c r="V459" s="26"/>
    </row>
    <row r="460" spans="1:22" ht="20.25" hidden="1" customHeight="1" outlineLevel="1" x14ac:dyDescent="0.2">
      <c r="A460" s="109" t="s">
        <v>76</v>
      </c>
      <c r="B460" s="34">
        <v>205590.15403000001</v>
      </c>
      <c r="C460" s="34">
        <v>377526.88961580006</v>
      </c>
      <c r="D460" s="34">
        <v>858.19459999999992</v>
      </c>
      <c r="E460" s="34">
        <v>34.316009999999991</v>
      </c>
      <c r="F460" s="82">
        <v>584009.55425580009</v>
      </c>
      <c r="G460" s="82">
        <f t="shared" si="36"/>
        <v>26492083.318469997</v>
      </c>
      <c r="H460" s="34">
        <f t="shared" si="37"/>
        <v>30509584.359005801</v>
      </c>
      <c r="I460" s="34">
        <f t="shared" si="38"/>
        <v>19377.800329999998</v>
      </c>
      <c r="J460" s="34">
        <f t="shared" si="39"/>
        <v>2585880.8009500001</v>
      </c>
      <c r="K460" s="91">
        <f t="shared" si="40"/>
        <v>59606926.278755791</v>
      </c>
      <c r="L460" s="82">
        <v>1295879.3417199999</v>
      </c>
      <c r="M460" s="34">
        <v>24170</v>
      </c>
      <c r="N460" s="34">
        <v>559</v>
      </c>
      <c r="O460" s="98">
        <v>2501667.5296010631</v>
      </c>
      <c r="P460" s="98">
        <v>3822275.871321063</v>
      </c>
      <c r="Q460" s="34">
        <f t="shared" si="41"/>
        <v>79562201.583406866</v>
      </c>
      <c r="R460" s="83"/>
      <c r="S460" s="91">
        <f t="shared" si="34"/>
        <v>63429202.150076851</v>
      </c>
      <c r="T460" s="26"/>
      <c r="U460" s="26"/>
      <c r="V460" s="26"/>
    </row>
    <row r="461" spans="1:22" ht="20.25" hidden="1" customHeight="1" outlineLevel="1" x14ac:dyDescent="0.2">
      <c r="A461" s="109" t="s">
        <v>77</v>
      </c>
      <c r="B461" s="34">
        <v>211527.48282999999</v>
      </c>
      <c r="C461" s="34">
        <v>395563.15077580005</v>
      </c>
      <c r="D461" s="34">
        <v>858.19459999999992</v>
      </c>
      <c r="E461" s="34">
        <v>35.403779999999998</v>
      </c>
      <c r="F461" s="82">
        <v>607984.2319858002</v>
      </c>
      <c r="G461" s="82">
        <f t="shared" si="36"/>
        <v>26515165.001499999</v>
      </c>
      <c r="H461" s="34">
        <f t="shared" si="37"/>
        <v>30765518.734065805</v>
      </c>
      <c r="I461" s="34">
        <f t="shared" si="38"/>
        <v>19369.903420000002</v>
      </c>
      <c r="J461" s="34">
        <f t="shared" si="39"/>
        <v>2419709.6203700001</v>
      </c>
      <c r="K461" s="91">
        <f t="shared" si="40"/>
        <v>59719763.259355806</v>
      </c>
      <c r="L461" s="82">
        <v>1423166.49764</v>
      </c>
      <c r="M461" s="34">
        <v>25592</v>
      </c>
      <c r="N461" s="34">
        <v>531</v>
      </c>
      <c r="O461" s="98">
        <v>2389239.2152710781</v>
      </c>
      <c r="P461" s="98">
        <v>3838528.7129110778</v>
      </c>
      <c r="Q461" s="34">
        <f t="shared" si="41"/>
        <v>79640519.891346887</v>
      </c>
      <c r="R461" s="83"/>
      <c r="S461" s="91">
        <f t="shared" si="34"/>
        <v>63558291.972266883</v>
      </c>
      <c r="T461" s="26"/>
      <c r="U461" s="26"/>
      <c r="V461" s="26"/>
    </row>
    <row r="462" spans="1:22" ht="20.25" hidden="1" customHeight="1" outlineLevel="1" x14ac:dyDescent="0.2">
      <c r="A462" s="109" t="s">
        <v>78</v>
      </c>
      <c r="B462" s="34">
        <v>216518.69897000003</v>
      </c>
      <c r="C462" s="34">
        <v>397084.2339158</v>
      </c>
      <c r="D462" s="34">
        <v>858.19459999999992</v>
      </c>
      <c r="E462" s="34">
        <v>36.460920000000002</v>
      </c>
      <c r="F462" s="82">
        <v>614497.58840580005</v>
      </c>
      <c r="G462" s="82">
        <f t="shared" si="36"/>
        <v>26017031.19782</v>
      </c>
      <c r="H462" s="34">
        <f t="shared" si="37"/>
        <v>30880152.375555798</v>
      </c>
      <c r="I462" s="34">
        <f t="shared" si="38"/>
        <v>19357.907779999998</v>
      </c>
      <c r="J462" s="34">
        <f t="shared" si="39"/>
        <v>2209284.14757</v>
      </c>
      <c r="K462" s="91">
        <f t="shared" si="40"/>
        <v>59125825.628725797</v>
      </c>
      <c r="L462" s="82">
        <v>1534289.1663599999</v>
      </c>
      <c r="M462" s="34">
        <v>26316.560000000001</v>
      </c>
      <c r="N462" s="34">
        <v>504</v>
      </c>
      <c r="O462" s="98">
        <v>2136208.8919798937</v>
      </c>
      <c r="P462" s="98">
        <v>3697318.6183398934</v>
      </c>
      <c r="Q462" s="34">
        <f t="shared" si="41"/>
        <v>79187276.690425709</v>
      </c>
      <c r="R462" s="83"/>
      <c r="S462" s="91">
        <f t="shared" si="34"/>
        <v>62823144.247065693</v>
      </c>
      <c r="T462" s="26"/>
      <c r="U462" s="26"/>
      <c r="V462" s="26"/>
    </row>
    <row r="463" spans="1:22" ht="20.25" hidden="1" customHeight="1" outlineLevel="1" x14ac:dyDescent="0.2">
      <c r="A463" s="109" t="s">
        <v>79</v>
      </c>
      <c r="B463" s="34">
        <v>225384.57120000003</v>
      </c>
      <c r="C463" s="34">
        <v>367313.18059580005</v>
      </c>
      <c r="D463" s="34">
        <v>858.19459999999992</v>
      </c>
      <c r="E463" s="34">
        <v>37.466459999999998</v>
      </c>
      <c r="F463" s="82">
        <v>593593.41285580012</v>
      </c>
      <c r="G463" s="82">
        <f t="shared" si="36"/>
        <v>27118707.726119995</v>
      </c>
      <c r="H463" s="34">
        <f t="shared" si="37"/>
        <v>30455396.927145801</v>
      </c>
      <c r="I463" s="34">
        <f t="shared" si="38"/>
        <v>19000.078089999999</v>
      </c>
      <c r="J463" s="34">
        <f t="shared" si="39"/>
        <v>2150129.28687</v>
      </c>
      <c r="K463" s="91">
        <f t="shared" si="40"/>
        <v>59743234.018225797</v>
      </c>
      <c r="L463" s="82">
        <v>1745147.7150999999</v>
      </c>
      <c r="M463" s="34">
        <v>26393</v>
      </c>
      <c r="N463" s="34">
        <v>428</v>
      </c>
      <c r="O463" s="98">
        <v>2074177.4141461565</v>
      </c>
      <c r="P463" s="98">
        <v>3846146.1292461567</v>
      </c>
      <c r="Q463" s="34">
        <f t="shared" si="41"/>
        <v>80246525.32545197</v>
      </c>
      <c r="R463" s="83"/>
      <c r="S463" s="91">
        <f t="shared" si="34"/>
        <v>63589380.147471949</v>
      </c>
      <c r="T463" s="26"/>
      <c r="U463" s="26"/>
      <c r="V463" s="26"/>
    </row>
    <row r="464" spans="1:22" ht="20.25" hidden="1" customHeight="1" outlineLevel="1" x14ac:dyDescent="0.2">
      <c r="A464" s="109" t="s">
        <v>80</v>
      </c>
      <c r="B464" s="34">
        <v>226637.96786</v>
      </c>
      <c r="C464" s="34">
        <v>419297.90550580004</v>
      </c>
      <c r="D464" s="34">
        <v>858.19459999999992</v>
      </c>
      <c r="E464" s="34">
        <v>38.578809999999997</v>
      </c>
      <c r="F464" s="82">
        <v>646832.64677580004</v>
      </c>
      <c r="G464" s="82">
        <f t="shared" si="36"/>
        <v>26949849.785449997</v>
      </c>
      <c r="H464" s="34">
        <f t="shared" si="37"/>
        <v>30367156.423185796</v>
      </c>
      <c r="I464" s="34">
        <f t="shared" si="38"/>
        <v>19208.430480000003</v>
      </c>
      <c r="J464" s="34">
        <f t="shared" si="39"/>
        <v>2061562.7270699998</v>
      </c>
      <c r="K464" s="91">
        <f t="shared" si="40"/>
        <v>59397777.366185792</v>
      </c>
      <c r="L464" s="82">
        <v>1484301.00196</v>
      </c>
      <c r="M464" s="34">
        <v>26595.540000000037</v>
      </c>
      <c r="N464" s="34">
        <v>364</v>
      </c>
      <c r="O464" s="98">
        <v>1902772.2843909566</v>
      </c>
      <c r="P464" s="98">
        <v>3414032.8263509567</v>
      </c>
      <c r="Q464" s="34">
        <f t="shared" si="41"/>
        <v>79659840.813206747</v>
      </c>
      <c r="R464" s="83"/>
      <c r="S464" s="91">
        <f t="shared" si="34"/>
        <v>62811810.192536749</v>
      </c>
      <c r="T464" s="26"/>
      <c r="U464" s="26"/>
      <c r="V464" s="26"/>
    </row>
    <row r="465" spans="1:22" ht="20.25" hidden="1" customHeight="1" outlineLevel="1" x14ac:dyDescent="0.2">
      <c r="A465" s="109" t="s">
        <v>81</v>
      </c>
      <c r="B465" s="34">
        <v>219419.06711</v>
      </c>
      <c r="C465" s="34">
        <v>414485.27697169996</v>
      </c>
      <c r="D465" s="34">
        <v>858.19459999999992</v>
      </c>
      <c r="E465" s="34">
        <v>40.149789999999996</v>
      </c>
      <c r="F465" s="82">
        <v>634802.68847170006</v>
      </c>
      <c r="G465" s="82">
        <f t="shared" si="36"/>
        <v>27224908.975839999</v>
      </c>
      <c r="H465" s="34">
        <f t="shared" si="37"/>
        <v>30181398.3646717</v>
      </c>
      <c r="I465" s="34">
        <f t="shared" si="38"/>
        <v>18935.76352</v>
      </c>
      <c r="J465" s="34">
        <f t="shared" si="39"/>
        <v>1846305.7120699999</v>
      </c>
      <c r="K465" s="91">
        <f t="shared" si="40"/>
        <v>59271548.8161017</v>
      </c>
      <c r="L465" s="82">
        <v>1575947.00196</v>
      </c>
      <c r="M465" s="34">
        <v>27347</v>
      </c>
      <c r="N465" s="34">
        <v>309.39999999999998</v>
      </c>
      <c r="O465" s="98">
        <v>1771925.3040528172</v>
      </c>
      <c r="P465" s="98">
        <v>3375528.7060128171</v>
      </c>
      <c r="Q465" s="34">
        <f t="shared" si="41"/>
        <v>79775849.445184514</v>
      </c>
      <c r="R465" s="83"/>
      <c r="S465" s="91">
        <f t="shared" si="34"/>
        <v>62647077.522114515</v>
      </c>
      <c r="T465" s="26"/>
      <c r="U465" s="26"/>
      <c r="V465" s="26"/>
    </row>
    <row r="466" spans="1:22" ht="20.25" hidden="1" customHeight="1" outlineLevel="1" x14ac:dyDescent="0.2">
      <c r="A466" s="109" t="s">
        <v>82</v>
      </c>
      <c r="B466" s="34">
        <v>263872.98836000002</v>
      </c>
      <c r="C466" s="34">
        <v>381989.25872169994</v>
      </c>
      <c r="D466" s="34">
        <v>858.19459999999992</v>
      </c>
      <c r="E466" s="34">
        <v>41.3127</v>
      </c>
      <c r="F466" s="82">
        <v>646761.75438170007</v>
      </c>
      <c r="G466" s="82">
        <f t="shared" si="36"/>
        <v>27870544.571199998</v>
      </c>
      <c r="H466" s="34">
        <f t="shared" si="37"/>
        <v>30078353.979491696</v>
      </c>
      <c r="I466" s="34">
        <f t="shared" si="38"/>
        <v>1293.9560899999999</v>
      </c>
      <c r="J466" s="34">
        <f t="shared" si="39"/>
        <v>1757146.5886099997</v>
      </c>
      <c r="K466" s="91">
        <f t="shared" si="40"/>
        <v>59707339.095391698</v>
      </c>
      <c r="L466" s="82">
        <v>1539563.99658</v>
      </c>
      <c r="M466" s="34">
        <v>27045.5</v>
      </c>
      <c r="N466" s="34">
        <v>262.99</v>
      </c>
      <c r="O466" s="98">
        <v>1733635.3089622215</v>
      </c>
      <c r="P466" s="98">
        <v>3300507.7955422215</v>
      </c>
      <c r="Q466" s="34">
        <f t="shared" si="41"/>
        <v>80040366.210583925</v>
      </c>
      <c r="R466" s="83"/>
      <c r="S466" s="91">
        <f t="shared" si="34"/>
        <v>63007846.890933916</v>
      </c>
      <c r="T466" s="26"/>
      <c r="U466" s="26"/>
      <c r="V466" s="26"/>
    </row>
    <row r="467" spans="1:22" ht="20.25" hidden="1" customHeight="1" outlineLevel="1" x14ac:dyDescent="0.2">
      <c r="A467" s="109" t="s">
        <v>83</v>
      </c>
      <c r="B467" s="34">
        <v>232574.63820000002</v>
      </c>
      <c r="C467" s="34">
        <v>359233.58984169993</v>
      </c>
      <c r="D467" s="34">
        <v>858.19459999999992</v>
      </c>
      <c r="E467" s="34">
        <v>42.289059999999999</v>
      </c>
      <c r="F467" s="82">
        <v>592708.7117017</v>
      </c>
      <c r="G467" s="82">
        <f t="shared" si="36"/>
        <v>28830616.60469</v>
      </c>
      <c r="H467" s="34">
        <f t="shared" si="37"/>
        <v>30316479.902471703</v>
      </c>
      <c r="I467" s="34">
        <f t="shared" si="38"/>
        <v>1377.9771499999997</v>
      </c>
      <c r="J467" s="34">
        <f t="shared" si="39"/>
        <v>1610836.1053900002</v>
      </c>
      <c r="K467" s="91">
        <f t="shared" si="40"/>
        <v>60759310.589701705</v>
      </c>
      <c r="L467" s="82">
        <v>1422331</v>
      </c>
      <c r="M467" s="34">
        <v>26736</v>
      </c>
      <c r="N467" s="34">
        <v>223.54</v>
      </c>
      <c r="O467" s="98">
        <v>1648525</v>
      </c>
      <c r="P467" s="98">
        <v>3097815.54</v>
      </c>
      <c r="Q467" s="34">
        <f t="shared" si="41"/>
        <v>81007472.130051702</v>
      </c>
      <c r="R467" s="83"/>
      <c r="S467" s="91">
        <f t="shared" si="34"/>
        <v>63857126.129701704</v>
      </c>
      <c r="T467" s="26"/>
      <c r="U467" s="26"/>
      <c r="V467" s="26"/>
    </row>
    <row r="468" spans="1:22" ht="20.25" hidden="1" customHeight="1" outlineLevel="1" x14ac:dyDescent="0.2">
      <c r="A468" s="109" t="s">
        <v>84</v>
      </c>
      <c r="B468" s="34">
        <v>250505.84915999998</v>
      </c>
      <c r="C468" s="34">
        <v>510855.79086169996</v>
      </c>
      <c r="D468" s="34">
        <v>858.19459999999992</v>
      </c>
      <c r="E468" s="34">
        <v>42.981439999999992</v>
      </c>
      <c r="F468" s="82">
        <v>762262.8160617</v>
      </c>
      <c r="G468" s="82">
        <f t="shared" si="36"/>
        <v>29507839.169769995</v>
      </c>
      <c r="H468" s="34">
        <f t="shared" si="37"/>
        <v>30425370.640351698</v>
      </c>
      <c r="I468" s="34">
        <f t="shared" si="38"/>
        <v>1200.8098599999998</v>
      </c>
      <c r="J468" s="34">
        <f t="shared" si="39"/>
        <v>1507209.0987199999</v>
      </c>
      <c r="K468" s="91">
        <f t="shared" si="40"/>
        <v>61441619.71870169</v>
      </c>
      <c r="L468" s="82">
        <v>1383658.8746400001</v>
      </c>
      <c r="M468" s="34">
        <v>27467.4</v>
      </c>
      <c r="N468" s="34">
        <v>189.54</v>
      </c>
      <c r="O468" s="98">
        <v>1624318.984968004</v>
      </c>
      <c r="P468" s="98">
        <v>3035634.7996080043</v>
      </c>
      <c r="Q468" s="34">
        <f t="shared" si="41"/>
        <v>82066888.143919691</v>
      </c>
      <c r="R468" s="83"/>
      <c r="S468" s="91">
        <f t="shared" si="34"/>
        <v>64477254.518309698</v>
      </c>
      <c r="T468" s="26"/>
      <c r="U468" s="26"/>
      <c r="V468" s="26"/>
    </row>
    <row r="469" spans="1:22" ht="20.25" hidden="1" customHeight="1" outlineLevel="1" x14ac:dyDescent="0.2">
      <c r="A469" s="109" t="s">
        <v>85</v>
      </c>
      <c r="B469" s="34">
        <v>308175.86185000004</v>
      </c>
      <c r="C469" s="34">
        <v>497137.48582559999</v>
      </c>
      <c r="D469" s="34">
        <v>856.96334000000002</v>
      </c>
      <c r="E469" s="34">
        <v>43.267759999999996</v>
      </c>
      <c r="F469" s="82">
        <v>806213.57877560006</v>
      </c>
      <c r="G469" s="82">
        <f t="shared" si="36"/>
        <v>31193367.701459996</v>
      </c>
      <c r="H469" s="34">
        <f t="shared" si="37"/>
        <v>29848688.6066356</v>
      </c>
      <c r="I469" s="34">
        <f t="shared" si="38"/>
        <v>1242.2388100000001</v>
      </c>
      <c r="J469" s="34">
        <f t="shared" si="39"/>
        <v>1383488.13271</v>
      </c>
      <c r="K469" s="91">
        <f t="shared" si="40"/>
        <v>62426786.679615602</v>
      </c>
      <c r="L469" s="82">
        <v>1285568.9317300001</v>
      </c>
      <c r="M469" s="34">
        <v>3309.5499999998137</v>
      </c>
      <c r="N469" s="34">
        <v>170.58599999999998</v>
      </c>
      <c r="O469" s="98">
        <v>1629609.5786268301</v>
      </c>
      <c r="P469" s="98">
        <v>2918658.6463568299</v>
      </c>
      <c r="Q469" s="34">
        <f t="shared" si="41"/>
        <v>83588605.771592438</v>
      </c>
      <c r="R469" s="83"/>
      <c r="S469" s="91">
        <f t="shared" si="34"/>
        <v>65345445.32597243</v>
      </c>
      <c r="T469" s="26"/>
      <c r="U469" s="26"/>
      <c r="V469" s="26"/>
    </row>
    <row r="470" spans="1:22" ht="20.25" customHeight="1" collapsed="1" x14ac:dyDescent="0.2">
      <c r="A470" s="111">
        <v>2010</v>
      </c>
      <c r="B470" s="34">
        <v>384053.04504300002</v>
      </c>
      <c r="C470" s="34">
        <v>640109.08271340001</v>
      </c>
      <c r="D470" s="34">
        <v>854.50081999999998</v>
      </c>
      <c r="E470" s="34">
        <v>43.566629999999996</v>
      </c>
      <c r="F470" s="82">
        <v>1025060.1952064</v>
      </c>
      <c r="G470" s="82">
        <f t="shared" si="36"/>
        <v>33673986.283366993</v>
      </c>
      <c r="H470" s="34">
        <f t="shared" si="37"/>
        <v>26926646.912088398</v>
      </c>
      <c r="I470" s="34">
        <f t="shared" si="38"/>
        <v>1244.5722799999999</v>
      </c>
      <c r="J470" s="34">
        <f t="shared" si="39"/>
        <v>1295657.6968699999</v>
      </c>
      <c r="K470" s="91">
        <f t="shared" ref="K470" si="42">SUM(G470:J470)</f>
        <v>61897535.464605384</v>
      </c>
      <c r="L470" s="82">
        <v>1308826.12038</v>
      </c>
      <c r="M470" s="34">
        <v>2622.5</v>
      </c>
      <c r="N470" s="34">
        <v>153.5274</v>
      </c>
      <c r="O470" s="98">
        <v>1651870.4558911768</v>
      </c>
      <c r="P470" s="98">
        <v>2963472.6036711768</v>
      </c>
      <c r="Q470" s="34">
        <f t="shared" si="41"/>
        <v>87345792.05499658</v>
      </c>
      <c r="R470" s="83"/>
      <c r="S470" s="91">
        <f t="shared" si="34"/>
        <v>64861008.068276562</v>
      </c>
      <c r="T470" s="26"/>
      <c r="U470" s="26"/>
      <c r="V470" s="26"/>
    </row>
    <row r="471" spans="1:22" ht="20.25" hidden="1" customHeight="1" outlineLevel="1" x14ac:dyDescent="0.2">
      <c r="A471" s="109"/>
      <c r="B471" s="34"/>
      <c r="C471" s="34"/>
      <c r="D471" s="34"/>
      <c r="E471" s="34"/>
      <c r="F471" s="82"/>
      <c r="G471" s="82"/>
      <c r="H471" s="34"/>
      <c r="I471" s="34"/>
      <c r="J471" s="34"/>
      <c r="K471" s="91"/>
      <c r="L471" s="82"/>
      <c r="M471" s="34"/>
      <c r="N471" s="34"/>
      <c r="O471" s="98"/>
      <c r="P471" s="98"/>
      <c r="Q471" s="34"/>
      <c r="R471" s="83"/>
      <c r="S471" s="91">
        <f t="shared" si="34"/>
        <v>0</v>
      </c>
      <c r="T471" s="26"/>
      <c r="U471" s="26"/>
      <c r="V471" s="26"/>
    </row>
    <row r="472" spans="1:22" ht="20.25" hidden="1" customHeight="1" outlineLevel="1" x14ac:dyDescent="0.2">
      <c r="A472" s="112" t="s">
        <v>88</v>
      </c>
      <c r="B472" s="34"/>
      <c r="C472" s="34"/>
      <c r="D472" s="34"/>
      <c r="E472" s="34"/>
      <c r="F472" s="82"/>
      <c r="G472" s="82"/>
      <c r="H472" s="34"/>
      <c r="I472" s="34"/>
      <c r="J472" s="34"/>
      <c r="K472" s="91"/>
      <c r="L472" s="82"/>
      <c r="M472" s="34"/>
      <c r="N472" s="34"/>
      <c r="O472" s="98"/>
      <c r="P472" s="98"/>
      <c r="Q472" s="34"/>
      <c r="R472" s="83"/>
      <c r="S472" s="91">
        <f t="shared" si="34"/>
        <v>0</v>
      </c>
      <c r="T472" s="26"/>
      <c r="U472" s="26"/>
      <c r="V472" s="26"/>
    </row>
    <row r="473" spans="1:22" ht="20.25" hidden="1" customHeight="1" outlineLevel="1" x14ac:dyDescent="0.2">
      <c r="A473" s="109" t="s">
        <v>94</v>
      </c>
      <c r="B473" s="34">
        <v>302768.3756645</v>
      </c>
      <c r="C473" s="34">
        <v>519707.93111339991</v>
      </c>
      <c r="D473" s="34">
        <v>854.50081999999998</v>
      </c>
      <c r="E473" s="34">
        <v>43.800269999999998</v>
      </c>
      <c r="F473" s="82">
        <v>823374.60786789982</v>
      </c>
      <c r="G473" s="82">
        <f t="shared" ref="G473:G484" si="43">+E205+J205+O205+B473</f>
        <v>33882313.522415504</v>
      </c>
      <c r="H473" s="34">
        <f t="shared" ref="H473:H484" si="44">+F205+K205+P205+C473</f>
        <v>26690707.568240896</v>
      </c>
      <c r="I473" s="34">
        <f t="shared" ref="I473:I484" si="45">+G205+L205+Q205+D473</f>
        <v>1314.88607</v>
      </c>
      <c r="J473" s="34">
        <f t="shared" ref="J473:J484" si="46">+H205+M205+R205+E473</f>
        <v>1077711.5202100002</v>
      </c>
      <c r="K473" s="91">
        <f t="shared" ref="K473" si="47">SUM(G473:J473)</f>
        <v>61652047.496936396</v>
      </c>
      <c r="L473" s="82">
        <v>1416453.79589</v>
      </c>
      <c r="M473" s="34">
        <v>1951.5</v>
      </c>
      <c r="N473" s="34">
        <v>130.49829</v>
      </c>
      <c r="O473" s="98">
        <v>1671885.424334937</v>
      </c>
      <c r="P473" s="98">
        <v>3090421.218514937</v>
      </c>
      <c r="Q473" s="34">
        <f t="shared" ref="Q473:Q484" si="48">+D205+I205+N205+S205+F473+P473</f>
        <v>85979860.438401327</v>
      </c>
      <c r="R473" s="83"/>
      <c r="S473" s="91">
        <f t="shared" si="34"/>
        <v>64742468.71545133</v>
      </c>
      <c r="T473" s="26"/>
      <c r="U473" s="26"/>
      <c r="V473" s="26"/>
    </row>
    <row r="474" spans="1:22" ht="20.25" hidden="1" customHeight="1" outlineLevel="1" x14ac:dyDescent="0.2">
      <c r="A474" s="109" t="s">
        <v>76</v>
      </c>
      <c r="B474" s="34">
        <v>313512.99080600002</v>
      </c>
      <c r="C474" s="34">
        <v>525733.24999919999</v>
      </c>
      <c r="D474" s="34">
        <v>766.83447000000012</v>
      </c>
      <c r="E474" s="34">
        <v>44.080959999999997</v>
      </c>
      <c r="F474" s="82">
        <v>840057.15623520012</v>
      </c>
      <c r="G474" s="82">
        <f t="shared" si="43"/>
        <v>34833681.19531399</v>
      </c>
      <c r="H474" s="34">
        <f t="shared" si="44"/>
        <v>26683041.739607196</v>
      </c>
      <c r="I474" s="34">
        <f t="shared" si="45"/>
        <v>1254.7194100000002</v>
      </c>
      <c r="J474" s="34">
        <f t="shared" si="46"/>
        <v>982846.79752000002</v>
      </c>
      <c r="K474" s="91">
        <f t="shared" ref="K474" si="49">SUM(G474:J474)</f>
        <v>62500824.451851189</v>
      </c>
      <c r="L474" s="82">
        <v>1290791.2343299999</v>
      </c>
      <c r="M474" s="34">
        <v>3342.6200000001118</v>
      </c>
      <c r="N474" s="34">
        <v>117.44846099999999</v>
      </c>
      <c r="O474" s="98">
        <v>1713874.385638712</v>
      </c>
      <c r="P474" s="98">
        <v>3008125.6884297123</v>
      </c>
      <c r="Q474" s="34">
        <f t="shared" si="48"/>
        <v>86435762.962490901</v>
      </c>
      <c r="R474" s="83"/>
      <c r="S474" s="91">
        <f t="shared" si="34"/>
        <v>65508950.140280902</v>
      </c>
      <c r="T474" s="26"/>
      <c r="U474" s="26"/>
      <c r="V474" s="26"/>
    </row>
    <row r="475" spans="1:22" ht="20.25" hidden="1" customHeight="1" outlineLevel="1" x14ac:dyDescent="0.2">
      <c r="A475" s="109" t="s">
        <v>77</v>
      </c>
      <c r="B475" s="34">
        <v>306749.42046749999</v>
      </c>
      <c r="C475" s="34">
        <v>513397.43521150004</v>
      </c>
      <c r="D475" s="34">
        <v>764.61818400000004</v>
      </c>
      <c r="E475" s="34">
        <v>44.415399999999991</v>
      </c>
      <c r="F475" s="82">
        <v>820955.88926300011</v>
      </c>
      <c r="G475" s="82">
        <f t="shared" si="43"/>
        <v>35717352.446192503</v>
      </c>
      <c r="H475" s="34">
        <f t="shared" si="44"/>
        <v>26485315.855641499</v>
      </c>
      <c r="I475" s="34">
        <f t="shared" si="45"/>
        <v>1361.2027740000003</v>
      </c>
      <c r="J475" s="34">
        <f t="shared" si="46"/>
        <v>868624.97010000004</v>
      </c>
      <c r="K475" s="91">
        <f t="shared" ref="K475" si="50">SUM(G475:J475)</f>
        <v>63072654.474708006</v>
      </c>
      <c r="L475" s="82">
        <v>1510375.95575</v>
      </c>
      <c r="M475" s="34">
        <v>4034.3100000000559</v>
      </c>
      <c r="N475" s="34">
        <v>105.70361489999999</v>
      </c>
      <c r="O475" s="98">
        <v>1771750.4311205826</v>
      </c>
      <c r="P475" s="98">
        <v>3286266.4004854825</v>
      </c>
      <c r="Q475" s="34">
        <f t="shared" si="48"/>
        <v>87075849.783403486</v>
      </c>
      <c r="R475" s="83"/>
      <c r="S475" s="91">
        <f t="shared" si="34"/>
        <v>66358920.875193492</v>
      </c>
      <c r="T475" s="26"/>
      <c r="U475" s="26"/>
      <c r="V475" s="26"/>
    </row>
    <row r="476" spans="1:22" ht="20.25" hidden="1" customHeight="1" outlineLevel="1" x14ac:dyDescent="0.2">
      <c r="A476" s="109" t="s">
        <v>78</v>
      </c>
      <c r="B476" s="34">
        <v>407996.79328899999</v>
      </c>
      <c r="C476" s="34">
        <v>503094.66611389996</v>
      </c>
      <c r="D476" s="34">
        <v>763.51005000000009</v>
      </c>
      <c r="E476" s="34">
        <v>44.781059999999997</v>
      </c>
      <c r="F476" s="82">
        <v>911899.75051289995</v>
      </c>
      <c r="G476" s="82">
        <f t="shared" si="43"/>
        <v>34726250.963711001</v>
      </c>
      <c r="H476" s="34">
        <f t="shared" si="44"/>
        <v>26662201.479155898</v>
      </c>
      <c r="I476" s="34">
        <f t="shared" si="45"/>
        <v>1046.7299400000002</v>
      </c>
      <c r="J476" s="34">
        <f t="shared" si="46"/>
        <v>778312.89127000002</v>
      </c>
      <c r="K476" s="91">
        <f t="shared" ref="K476" si="51">SUM(G476:J476)</f>
        <v>62167812.064076893</v>
      </c>
      <c r="L476" s="82">
        <v>2015429.7280600001</v>
      </c>
      <c r="M476" s="34">
        <v>4044.3</v>
      </c>
      <c r="N476" s="34">
        <v>89.703614899999991</v>
      </c>
      <c r="O476" s="98">
        <v>1796902.5951920089</v>
      </c>
      <c r="P476" s="98">
        <v>3816466.3268669089</v>
      </c>
      <c r="Q476" s="34">
        <f t="shared" si="48"/>
        <v>87156937.092923805</v>
      </c>
      <c r="R476" s="83"/>
      <c r="S476" s="91">
        <f t="shared" si="34"/>
        <v>65984278.390943803</v>
      </c>
      <c r="T476" s="26"/>
      <c r="U476" s="26"/>
      <c r="V476" s="26"/>
    </row>
    <row r="477" spans="1:22" ht="20.25" hidden="1" customHeight="1" outlineLevel="1" x14ac:dyDescent="0.2">
      <c r="A477" s="109" t="s">
        <v>79</v>
      </c>
      <c r="B477" s="34">
        <v>327554.73605050001</v>
      </c>
      <c r="C477" s="34">
        <v>508857.77116189996</v>
      </c>
      <c r="D477" s="34">
        <v>721.09282499999995</v>
      </c>
      <c r="E477" s="34">
        <v>45.188459999999999</v>
      </c>
      <c r="F477" s="82">
        <v>837178.7884974</v>
      </c>
      <c r="G477" s="82">
        <f t="shared" si="43"/>
        <v>35154611.776489496</v>
      </c>
      <c r="H477" s="34">
        <f t="shared" si="44"/>
        <v>26589223.807755902</v>
      </c>
      <c r="I477" s="34">
        <f t="shared" si="45"/>
        <v>1585.2279149999999</v>
      </c>
      <c r="J477" s="34">
        <f t="shared" si="46"/>
        <v>712384.77091999992</v>
      </c>
      <c r="K477" s="91">
        <f t="shared" ref="K477" si="52">SUM(G477:J477)</f>
        <v>62457805.583080396</v>
      </c>
      <c r="L477" s="82">
        <v>2133760.0077399998</v>
      </c>
      <c r="M477" s="34">
        <v>3368.8</v>
      </c>
      <c r="N477" s="34">
        <v>76.248072664999995</v>
      </c>
      <c r="O477" s="98">
        <v>1745798.948109305</v>
      </c>
      <c r="P477" s="98">
        <v>3883004.0039219698</v>
      </c>
      <c r="Q477" s="34">
        <f t="shared" si="48"/>
        <v>87820185.509192377</v>
      </c>
      <c r="R477" s="83"/>
      <c r="S477" s="91">
        <f t="shared" si="34"/>
        <v>66340809.587002367</v>
      </c>
      <c r="T477" s="26"/>
      <c r="U477" s="26"/>
      <c r="V477" s="26"/>
    </row>
    <row r="478" spans="1:22" ht="20.25" hidden="1" customHeight="1" outlineLevel="1" x14ac:dyDescent="0.2">
      <c r="A478" s="109" t="s">
        <v>80</v>
      </c>
      <c r="B478" s="34">
        <v>383887.50049349992</v>
      </c>
      <c r="C478" s="34">
        <v>486229.94890630001</v>
      </c>
      <c r="D478" s="34">
        <v>677.69059200000004</v>
      </c>
      <c r="E478" s="34">
        <v>45.588070000000002</v>
      </c>
      <c r="F478" s="82">
        <v>870840.72806180001</v>
      </c>
      <c r="G478" s="82">
        <f t="shared" si="43"/>
        <v>37006815.255186498</v>
      </c>
      <c r="H478" s="34">
        <f t="shared" si="44"/>
        <v>26666347.240568299</v>
      </c>
      <c r="I478" s="34">
        <f t="shared" si="45"/>
        <v>861.73133200000007</v>
      </c>
      <c r="J478" s="34">
        <f t="shared" si="46"/>
        <v>685083.72012000007</v>
      </c>
      <c r="K478" s="91">
        <f t="shared" ref="K478" si="53">SUM(G478:J478)</f>
        <v>64359107.947206788</v>
      </c>
      <c r="L478" s="82">
        <v>2270322.9836300001</v>
      </c>
      <c r="M478" s="34">
        <v>4063.2</v>
      </c>
      <c r="N478" s="34">
        <v>64.810861765249996</v>
      </c>
      <c r="O478" s="98">
        <v>1782696.2907281129</v>
      </c>
      <c r="P478" s="98">
        <v>4057147.2852198789</v>
      </c>
      <c r="Q478" s="34">
        <f t="shared" si="48"/>
        <v>90656011.37102668</v>
      </c>
      <c r="R478" s="83"/>
      <c r="S478" s="91">
        <f t="shared" ref="S478:S497" si="54">+K478+P478+R478</f>
        <v>68416255.232426673</v>
      </c>
      <c r="T478" s="26"/>
      <c r="U478" s="26"/>
      <c r="V478" s="26"/>
    </row>
    <row r="479" spans="1:22" ht="20.25" hidden="1" customHeight="1" outlineLevel="1" x14ac:dyDescent="0.2">
      <c r="A479" s="109" t="s">
        <v>81</v>
      </c>
      <c r="B479" s="34">
        <v>314668.4952527</v>
      </c>
      <c r="C479" s="34">
        <v>469667.06621269998</v>
      </c>
      <c r="D479" s="34">
        <v>431.39980980000001</v>
      </c>
      <c r="E479" s="34">
        <v>45.967619999999997</v>
      </c>
      <c r="F479" s="82">
        <v>784812.92889520002</v>
      </c>
      <c r="G479" s="82">
        <f t="shared" si="43"/>
        <v>37325158.798791304</v>
      </c>
      <c r="H479" s="34">
        <f t="shared" si="44"/>
        <v>26761970.992875896</v>
      </c>
      <c r="I479" s="34">
        <f t="shared" si="45"/>
        <v>611.66105979999998</v>
      </c>
      <c r="J479" s="34">
        <f t="shared" si="46"/>
        <v>599797.70921999996</v>
      </c>
      <c r="K479" s="91">
        <f t="shared" ref="K479" si="55">SUM(G479:J479)</f>
        <v>64687539.161946997</v>
      </c>
      <c r="L479" s="82">
        <v>2289531.6953099999</v>
      </c>
      <c r="M479" s="34">
        <v>4067</v>
      </c>
      <c r="N479" s="34">
        <v>55.089232500462501</v>
      </c>
      <c r="O479" s="98">
        <v>1653672.5304520922</v>
      </c>
      <c r="P479" s="98">
        <v>3947326.3149945927</v>
      </c>
      <c r="Q479" s="34">
        <f t="shared" si="48"/>
        <v>91316239.77677159</v>
      </c>
      <c r="R479" s="83"/>
      <c r="S479" s="91">
        <f t="shared" si="54"/>
        <v>68634865.476941586</v>
      </c>
      <c r="T479" s="26"/>
      <c r="U479" s="26"/>
      <c r="V479" s="26"/>
    </row>
    <row r="480" spans="1:22" ht="20.25" hidden="1" customHeight="1" outlineLevel="1" x14ac:dyDescent="0.2">
      <c r="A480" s="109" t="s">
        <v>82</v>
      </c>
      <c r="B480" s="34">
        <v>344291.60388650006</v>
      </c>
      <c r="C480" s="34">
        <v>489448.17329469998</v>
      </c>
      <c r="D480" s="34">
        <v>380.64689099999998</v>
      </c>
      <c r="E480" s="34">
        <v>46.400909999999996</v>
      </c>
      <c r="F480" s="82">
        <v>834166.82498219993</v>
      </c>
      <c r="G480" s="82">
        <f t="shared" si="43"/>
        <v>39472605.598663509</v>
      </c>
      <c r="H480" s="34">
        <f t="shared" si="44"/>
        <v>26294334.428368699</v>
      </c>
      <c r="I480" s="34">
        <f t="shared" si="45"/>
        <v>570.23148099999992</v>
      </c>
      <c r="J480" s="34">
        <f t="shared" si="46"/>
        <v>583154.12760000001</v>
      </c>
      <c r="K480" s="91">
        <f t="shared" ref="K480" si="56">SUM(G480:J480)</f>
        <v>66350664.386113212</v>
      </c>
      <c r="L480" s="82">
        <v>2155249.6832400002</v>
      </c>
      <c r="M480" s="34">
        <v>2701.2</v>
      </c>
      <c r="N480" s="34">
        <v>46.825847625393124</v>
      </c>
      <c r="O480" s="98">
        <v>1530483.4217080523</v>
      </c>
      <c r="P480" s="98">
        <v>3688481.1307956781</v>
      </c>
      <c r="Q480" s="34">
        <f t="shared" si="48"/>
        <v>92953586.575308874</v>
      </c>
      <c r="R480" s="83"/>
      <c r="S480" s="91">
        <f t="shared" si="54"/>
        <v>70039145.516908884</v>
      </c>
      <c r="T480" s="26"/>
      <c r="U480" s="26"/>
      <c r="V480" s="26"/>
    </row>
    <row r="481" spans="1:22" ht="20.25" hidden="1" customHeight="1" outlineLevel="1" x14ac:dyDescent="0.2">
      <c r="A481" s="109" t="s">
        <v>83</v>
      </c>
      <c r="B481" s="34">
        <v>354887.44966800004</v>
      </c>
      <c r="C481" s="34">
        <v>513718.39036969998</v>
      </c>
      <c r="D481" s="34">
        <v>338.35279200000002</v>
      </c>
      <c r="E481" s="34">
        <v>46.793549999999996</v>
      </c>
      <c r="F481" s="82">
        <v>868990.98637970001</v>
      </c>
      <c r="G481" s="82">
        <f t="shared" si="43"/>
        <v>41066456.762881994</v>
      </c>
      <c r="H481" s="34">
        <f t="shared" si="44"/>
        <v>25913438.732617699</v>
      </c>
      <c r="I481" s="34">
        <f t="shared" si="45"/>
        <v>564.56635199999994</v>
      </c>
      <c r="J481" s="34">
        <f t="shared" si="46"/>
        <v>557630.01668999996</v>
      </c>
      <c r="K481" s="91">
        <f t="shared" ref="K481" si="57">SUM(G481:J481)</f>
        <v>67538090.078541696</v>
      </c>
      <c r="L481" s="82">
        <v>2250935.1158199999</v>
      </c>
      <c r="M481" s="34">
        <v>2002.1</v>
      </c>
      <c r="N481" s="34">
        <v>39.801970481584156</v>
      </c>
      <c r="O481" s="98">
        <v>1384160.265687312</v>
      </c>
      <c r="P481" s="98">
        <v>3637137.2834777934</v>
      </c>
      <c r="Q481" s="34">
        <f t="shared" si="48"/>
        <v>94367473.753139496</v>
      </c>
      <c r="R481" s="83"/>
      <c r="S481" s="91">
        <f t="shared" si="54"/>
        <v>71175227.362019494</v>
      </c>
      <c r="T481" s="26"/>
      <c r="U481" s="26"/>
      <c r="V481" s="26"/>
    </row>
    <row r="482" spans="1:22" ht="20.25" hidden="1" customHeight="1" outlineLevel="1" x14ac:dyDescent="0.2">
      <c r="A482" s="109" t="s">
        <v>84</v>
      </c>
      <c r="B482" s="34">
        <v>497523.3091595</v>
      </c>
      <c r="C482" s="34">
        <v>505616.59628470009</v>
      </c>
      <c r="D482" s="34">
        <v>296.05869299999995</v>
      </c>
      <c r="E482" s="34">
        <v>47.170319999999997</v>
      </c>
      <c r="F482" s="82">
        <v>1003483.1344572002</v>
      </c>
      <c r="G482" s="82">
        <f t="shared" si="43"/>
        <v>42032286.843730502</v>
      </c>
      <c r="H482" s="34">
        <f t="shared" si="44"/>
        <v>25786707.358316697</v>
      </c>
      <c r="I482" s="34">
        <f t="shared" si="45"/>
        <v>559.10321299999987</v>
      </c>
      <c r="J482" s="34">
        <f t="shared" si="46"/>
        <v>529450.86965999997</v>
      </c>
      <c r="K482" s="91">
        <f t="shared" ref="K482" si="58">SUM(G482:J482)</f>
        <v>68349004.174920201</v>
      </c>
      <c r="L482" s="82">
        <v>2399276.3252300001</v>
      </c>
      <c r="M482" s="34">
        <v>1340.2</v>
      </c>
      <c r="N482" s="34">
        <v>33.831674909346532</v>
      </c>
      <c r="O482" s="98">
        <v>1300952.1912059472</v>
      </c>
      <c r="P482" s="98">
        <v>3701602.5481108567</v>
      </c>
      <c r="Q482" s="34">
        <f t="shared" si="48"/>
        <v>95475283.821221054</v>
      </c>
      <c r="R482" s="83"/>
      <c r="S482" s="91">
        <f t="shared" si="54"/>
        <v>72050606.723031059</v>
      </c>
      <c r="T482" s="26"/>
      <c r="U482" s="26"/>
      <c r="V482" s="26"/>
    </row>
    <row r="483" spans="1:22" ht="20.25" hidden="1" customHeight="1" outlineLevel="1" x14ac:dyDescent="0.2">
      <c r="A483" s="109" t="s">
        <v>85</v>
      </c>
      <c r="B483" s="34">
        <v>615615.31478100002</v>
      </c>
      <c r="C483" s="34">
        <v>604288.7390356001</v>
      </c>
      <c r="D483" s="34">
        <v>253.39521599999998</v>
      </c>
      <c r="E483" s="34">
        <v>47.523979999999995</v>
      </c>
      <c r="F483" s="82">
        <v>1220204.9730126003</v>
      </c>
      <c r="G483" s="82">
        <f t="shared" si="43"/>
        <v>44384168.422728993</v>
      </c>
      <c r="H483" s="34">
        <f t="shared" si="44"/>
        <v>25980129.579265598</v>
      </c>
      <c r="I483" s="34">
        <f t="shared" si="45"/>
        <v>603.1067559999999</v>
      </c>
      <c r="J483" s="34">
        <f t="shared" si="46"/>
        <v>494821.48576000001</v>
      </c>
      <c r="K483" s="91">
        <f t="shared" ref="K483" si="59">SUM(G483:J483)</f>
        <v>70859722.5945106</v>
      </c>
      <c r="L483" s="82">
        <v>2754925.0271399999</v>
      </c>
      <c r="M483" s="34">
        <v>0</v>
      </c>
      <c r="N483" s="34">
        <v>0</v>
      </c>
      <c r="O483" s="98">
        <v>1217004.0925997209</v>
      </c>
      <c r="P483" s="98">
        <v>3971929.1197397206</v>
      </c>
      <c r="Q483" s="34">
        <f t="shared" si="48"/>
        <v>98303705.573650315</v>
      </c>
      <c r="R483" s="83"/>
      <c r="S483" s="91">
        <f t="shared" si="54"/>
        <v>74831651.714250326</v>
      </c>
      <c r="T483" s="26"/>
      <c r="U483" s="26"/>
      <c r="V483" s="26"/>
    </row>
    <row r="484" spans="1:22" ht="20.25" customHeight="1" collapsed="1" x14ac:dyDescent="0.2">
      <c r="A484" s="112" t="s">
        <v>88</v>
      </c>
      <c r="B484" s="34">
        <v>817961.1296025</v>
      </c>
      <c r="C484" s="34">
        <v>577508.35580410005</v>
      </c>
      <c r="D484" s="34">
        <v>211.16267999999999</v>
      </c>
      <c r="E484" s="34">
        <v>47.841430000000003</v>
      </c>
      <c r="F484" s="82">
        <v>1395728.4895166</v>
      </c>
      <c r="G484" s="82">
        <f t="shared" si="43"/>
        <v>47029119.556727491</v>
      </c>
      <c r="H484" s="34">
        <f t="shared" si="44"/>
        <v>26028782.8467841</v>
      </c>
      <c r="I484" s="34">
        <f t="shared" si="45"/>
        <v>530.17917</v>
      </c>
      <c r="J484" s="34">
        <f t="shared" si="46"/>
        <v>443065.23320999998</v>
      </c>
      <c r="K484" s="91">
        <f t="shared" ref="K484" si="60">SUM(G484:J484)</f>
        <v>73501497.815891579</v>
      </c>
      <c r="L484" s="82">
        <v>2942020.1406100001</v>
      </c>
      <c r="M484" s="34">
        <v>0</v>
      </c>
      <c r="N484" s="34">
        <v>0</v>
      </c>
      <c r="O484" s="98">
        <v>1094485.0806790846</v>
      </c>
      <c r="P484" s="98">
        <v>4036505.2212890848</v>
      </c>
      <c r="Q484" s="34">
        <f t="shared" si="48"/>
        <v>103351632.45271067</v>
      </c>
      <c r="R484" s="83"/>
      <c r="S484" s="91">
        <f t="shared" si="54"/>
        <v>77538003.037180662</v>
      </c>
      <c r="T484" s="26"/>
      <c r="U484" s="26"/>
      <c r="V484" s="26"/>
    </row>
    <row r="485" spans="1:22" ht="20.25" hidden="1" customHeight="1" x14ac:dyDescent="0.2">
      <c r="A485" s="112" t="s">
        <v>89</v>
      </c>
      <c r="B485" s="34"/>
      <c r="C485" s="34"/>
      <c r="D485" s="34"/>
      <c r="E485" s="34"/>
      <c r="F485" s="82"/>
      <c r="G485" s="82"/>
      <c r="H485" s="34"/>
      <c r="I485" s="34"/>
      <c r="J485" s="34"/>
      <c r="K485" s="91"/>
      <c r="L485" s="82"/>
      <c r="M485" s="34"/>
      <c r="N485" s="34"/>
      <c r="O485" s="98"/>
      <c r="P485" s="98"/>
      <c r="Q485" s="34"/>
      <c r="R485" s="83"/>
      <c r="S485" s="91">
        <f t="shared" si="54"/>
        <v>0</v>
      </c>
      <c r="T485" s="26"/>
      <c r="U485" s="26"/>
      <c r="V485" s="26"/>
    </row>
    <row r="486" spans="1:22" ht="20.25" hidden="1" customHeight="1" outlineLevel="1" x14ac:dyDescent="0.2">
      <c r="A486" s="109" t="s">
        <v>94</v>
      </c>
      <c r="B486" s="34">
        <v>825022.949104</v>
      </c>
      <c r="C486" s="34">
        <v>589028.69474259997</v>
      </c>
      <c r="D486" s="34">
        <v>168.93014400000001</v>
      </c>
      <c r="E486" s="34">
        <v>48.136049999999997</v>
      </c>
      <c r="F486" s="82">
        <v>1414268.7100406</v>
      </c>
      <c r="G486" s="82">
        <f t="shared" ref="G486:G497" si="61">+E218+J218+O218+B486</f>
        <v>47545067.040236004</v>
      </c>
      <c r="H486" s="34">
        <f t="shared" ref="H486:H497" si="62">+F218+K218+P218+C486</f>
        <v>25755914.6569026</v>
      </c>
      <c r="I486" s="34">
        <f t="shared" ref="I486:I497" si="63">+G218+L218+Q218+D486</f>
        <v>416.74236400000001</v>
      </c>
      <c r="J486" s="34">
        <f t="shared" ref="J486:J497" si="64">+H218+M218+R218+E486</f>
        <v>311739.61669999996</v>
      </c>
      <c r="K486" s="91">
        <f t="shared" ref="K486" si="65">SUM(G486:J486)</f>
        <v>73613138.056202605</v>
      </c>
      <c r="L486" s="82">
        <v>3080585.9969600001</v>
      </c>
      <c r="M486" s="34">
        <v>0</v>
      </c>
      <c r="N486" s="34">
        <v>0</v>
      </c>
      <c r="O486" s="98">
        <v>871582.50889634388</v>
      </c>
      <c r="P486" s="98">
        <v>3952168.505856344</v>
      </c>
      <c r="Q486" s="34">
        <f t="shared" ref="Q486:Q497" si="66">+D218+I218+N218+S218+F486+P486</f>
        <v>102468385.23252897</v>
      </c>
      <c r="R486" s="83"/>
      <c r="S486" s="91">
        <f t="shared" si="54"/>
        <v>77565306.562058955</v>
      </c>
      <c r="T486" s="26"/>
      <c r="U486" s="26"/>
      <c r="V486" s="26"/>
    </row>
    <row r="487" spans="1:22" ht="20.25" hidden="1" customHeight="1" outlineLevel="1" x14ac:dyDescent="0.2">
      <c r="A487" s="109" t="s">
        <v>76</v>
      </c>
      <c r="B487" s="34">
        <v>796393.28070550004</v>
      </c>
      <c r="C487" s="34">
        <v>562972.98687110003</v>
      </c>
      <c r="D487" s="34">
        <v>126.69760799999999</v>
      </c>
      <c r="E487" s="34">
        <v>48.376089999999998</v>
      </c>
      <c r="F487" s="82">
        <v>1359541.3412745998</v>
      </c>
      <c r="G487" s="82">
        <f t="shared" si="61"/>
        <v>48763469.317864493</v>
      </c>
      <c r="H487" s="34">
        <f t="shared" si="62"/>
        <v>25686186.230961099</v>
      </c>
      <c r="I487" s="34">
        <f t="shared" si="63"/>
        <v>284.76144799999997</v>
      </c>
      <c r="J487" s="34">
        <f t="shared" si="64"/>
        <v>273270.57409000001</v>
      </c>
      <c r="K487" s="91">
        <f t="shared" ref="K487" si="67">SUM(G487:J487)</f>
        <v>74723210.884363592</v>
      </c>
      <c r="L487" s="82">
        <v>3217470.2809100002</v>
      </c>
      <c r="M487" s="34">
        <v>0</v>
      </c>
      <c r="N487" s="34">
        <v>0</v>
      </c>
      <c r="O487" s="98">
        <v>847876.26663566614</v>
      </c>
      <c r="P487" s="98">
        <v>4065346.5475456663</v>
      </c>
      <c r="Q487" s="34">
        <f t="shared" si="66"/>
        <v>103413924.03111927</v>
      </c>
      <c r="R487" s="83"/>
      <c r="S487" s="91">
        <f t="shared" si="54"/>
        <v>78788557.431909263</v>
      </c>
      <c r="T487" s="26"/>
      <c r="U487" s="26"/>
      <c r="V487" s="26"/>
    </row>
    <row r="488" spans="1:22" ht="20.25" hidden="1" customHeight="1" outlineLevel="1" x14ac:dyDescent="0.2">
      <c r="A488" s="109" t="s">
        <v>77</v>
      </c>
      <c r="B488" s="34">
        <v>845563.17227700003</v>
      </c>
      <c r="C488" s="34">
        <v>602966.45253960008</v>
      </c>
      <c r="D488" s="34">
        <v>84.465072000000006</v>
      </c>
      <c r="E488" s="34">
        <v>48.568229999999993</v>
      </c>
      <c r="F488" s="82">
        <v>1448662.6581186003</v>
      </c>
      <c r="G488" s="82">
        <f t="shared" si="61"/>
        <v>50729603.209463008</v>
      </c>
      <c r="H488" s="34">
        <f t="shared" si="62"/>
        <v>25812784.588449605</v>
      </c>
      <c r="I488" s="34">
        <f t="shared" si="63"/>
        <v>345.28713199999999</v>
      </c>
      <c r="J488" s="34">
        <f t="shared" si="64"/>
        <v>254544.44521000003</v>
      </c>
      <c r="K488" s="91">
        <f t="shared" ref="K488" si="68">SUM(G488:J488)</f>
        <v>76797277.530254602</v>
      </c>
      <c r="L488" s="82">
        <v>3467097.4324699999</v>
      </c>
      <c r="M488" s="34">
        <v>0</v>
      </c>
      <c r="N488" s="34">
        <v>0</v>
      </c>
      <c r="O488" s="98">
        <v>651341.61406976474</v>
      </c>
      <c r="P488" s="98">
        <v>4118439.0465397649</v>
      </c>
      <c r="Q488" s="34">
        <f t="shared" si="66"/>
        <v>105456227.47056438</v>
      </c>
      <c r="R488" s="83"/>
      <c r="S488" s="91">
        <f t="shared" si="54"/>
        <v>80915716.576794371</v>
      </c>
      <c r="T488" s="26"/>
      <c r="U488" s="26"/>
      <c r="V488" s="26"/>
    </row>
    <row r="489" spans="1:22" ht="20.25" hidden="1" customHeight="1" outlineLevel="1" x14ac:dyDescent="0.2">
      <c r="A489" s="109" t="s">
        <v>78</v>
      </c>
      <c r="B489" s="34">
        <v>822386.8217185</v>
      </c>
      <c r="C489" s="34">
        <v>592817.8463181</v>
      </c>
      <c r="D489" s="34">
        <v>42.232536000000003</v>
      </c>
      <c r="E489" s="34">
        <v>48.741159999999994</v>
      </c>
      <c r="F489" s="82">
        <v>1415295.6417326001</v>
      </c>
      <c r="G489" s="82">
        <f t="shared" si="61"/>
        <v>50969649.121461496</v>
      </c>
      <c r="H489" s="34">
        <f t="shared" si="62"/>
        <v>25894490.657198101</v>
      </c>
      <c r="I489" s="34">
        <f t="shared" si="63"/>
        <v>203.753896</v>
      </c>
      <c r="J489" s="34">
        <f t="shared" si="64"/>
        <v>223559.89416</v>
      </c>
      <c r="K489" s="91">
        <f t="shared" ref="K489" si="69">SUM(G489:J489)</f>
        <v>77087903.426715598</v>
      </c>
      <c r="L489" s="82">
        <v>3676776.2508200002</v>
      </c>
      <c r="M489" s="34">
        <v>0</v>
      </c>
      <c r="N489" s="34">
        <v>0</v>
      </c>
      <c r="O489" s="98">
        <v>520189.6499899904</v>
      </c>
      <c r="P489" s="98">
        <v>4196965.9008099902</v>
      </c>
      <c r="Q489" s="34">
        <f t="shared" si="66"/>
        <v>106006063.86762559</v>
      </c>
      <c r="R489" s="83"/>
      <c r="S489" s="91">
        <f t="shared" si="54"/>
        <v>81284869.327525586</v>
      </c>
      <c r="T489" s="26"/>
      <c r="U489" s="26"/>
      <c r="V489" s="26"/>
    </row>
    <row r="490" spans="1:22" ht="20.25" hidden="1" customHeight="1" outlineLevel="1" x14ac:dyDescent="0.2">
      <c r="A490" s="109" t="s">
        <v>79</v>
      </c>
      <c r="B490" s="34">
        <v>816561.27703079989</v>
      </c>
      <c r="C490" s="34">
        <v>570851.27804579993</v>
      </c>
      <c r="D490" s="34">
        <v>33.786028799999997</v>
      </c>
      <c r="E490" s="34">
        <v>48.905180000000001</v>
      </c>
      <c r="F490" s="82">
        <v>1387495.2462853999</v>
      </c>
      <c r="G490" s="82">
        <f t="shared" si="61"/>
        <v>52655460.16441521</v>
      </c>
      <c r="H490" s="34">
        <f t="shared" si="62"/>
        <v>25672312.636155799</v>
      </c>
      <c r="I490" s="34">
        <f t="shared" si="63"/>
        <v>280.8430788</v>
      </c>
      <c r="J490" s="34">
        <f t="shared" si="64"/>
        <v>184142.92311999999</v>
      </c>
      <c r="K490" s="91">
        <f t="shared" ref="K490" si="70">SUM(G490:J490)</f>
        <v>78512196.566769823</v>
      </c>
      <c r="L490" s="82">
        <v>4021686.0443600002</v>
      </c>
      <c r="M490" s="34">
        <v>0</v>
      </c>
      <c r="N490" s="34">
        <v>0</v>
      </c>
      <c r="O490" s="98">
        <v>475234.88829024875</v>
      </c>
      <c r="P490" s="98">
        <v>4496920.9326502485</v>
      </c>
      <c r="Q490" s="34">
        <f t="shared" si="66"/>
        <v>107681270.85645005</v>
      </c>
      <c r="R490" s="83"/>
      <c r="S490" s="91">
        <f t="shared" si="54"/>
        <v>83009117.499420077</v>
      </c>
      <c r="T490" s="26"/>
      <c r="U490" s="26"/>
      <c r="V490" s="26"/>
    </row>
    <row r="491" spans="1:22" ht="20.25" hidden="1" customHeight="1" outlineLevel="1" x14ac:dyDescent="0.2">
      <c r="A491" s="109" t="s">
        <v>80</v>
      </c>
      <c r="B491" s="34">
        <v>835391.45023309998</v>
      </c>
      <c r="C491" s="34">
        <v>566339.00211350003</v>
      </c>
      <c r="D491" s="34">
        <v>25.339521600000001</v>
      </c>
      <c r="E491" s="34">
        <v>5.1950000000000003E-2</v>
      </c>
      <c r="F491" s="82">
        <v>1401755.8438182001</v>
      </c>
      <c r="G491" s="82">
        <f t="shared" si="61"/>
        <v>54560044.909748912</v>
      </c>
      <c r="H491" s="34">
        <f t="shared" si="62"/>
        <v>25249002.921903498</v>
      </c>
      <c r="I491" s="34">
        <f t="shared" si="63"/>
        <v>245.10824160000001</v>
      </c>
      <c r="J491" s="34">
        <f t="shared" si="64"/>
        <v>142517.47433</v>
      </c>
      <c r="K491" s="91">
        <f t="shared" ref="K491" si="71">SUM(G491:J491)</f>
        <v>79951810.414223999</v>
      </c>
      <c r="L491" s="82">
        <v>4014199.2348500001</v>
      </c>
      <c r="M491" s="34">
        <v>0</v>
      </c>
      <c r="N491" s="34">
        <v>0</v>
      </c>
      <c r="O491" s="98">
        <v>270049.87152048841</v>
      </c>
      <c r="P491" s="98">
        <v>4284249.1063704882</v>
      </c>
      <c r="Q491" s="34">
        <f t="shared" si="66"/>
        <v>109472825.2384045</v>
      </c>
      <c r="R491" s="83"/>
      <c r="S491" s="91">
        <f t="shared" si="54"/>
        <v>84236059.520594493</v>
      </c>
      <c r="T491" s="26"/>
      <c r="U491" s="26"/>
      <c r="V491" s="26"/>
    </row>
    <row r="492" spans="1:22" ht="20.25" hidden="1" customHeight="1" outlineLevel="1" x14ac:dyDescent="0.2">
      <c r="A492" s="109" t="s">
        <v>81</v>
      </c>
      <c r="B492" s="34">
        <v>820793.09167540004</v>
      </c>
      <c r="C492" s="34">
        <v>552467.14753119997</v>
      </c>
      <c r="D492" s="34">
        <v>16.893014399999998</v>
      </c>
      <c r="E492" s="34">
        <v>5.2150000000000009E-2</v>
      </c>
      <c r="F492" s="82">
        <v>1373277.1843709999</v>
      </c>
      <c r="G492" s="82">
        <f t="shared" si="61"/>
        <v>54786930.602862611</v>
      </c>
      <c r="H492" s="34">
        <f t="shared" si="62"/>
        <v>24804012.744691201</v>
      </c>
      <c r="I492" s="34">
        <f t="shared" si="63"/>
        <v>259.3555144</v>
      </c>
      <c r="J492" s="34">
        <f t="shared" si="64"/>
        <v>75058.269629999995</v>
      </c>
      <c r="K492" s="91">
        <f t="shared" ref="K492" si="72">SUM(G492:J492)</f>
        <v>79666260.972698227</v>
      </c>
      <c r="L492" s="82">
        <v>4479159.3247199999</v>
      </c>
      <c r="M492" s="34">
        <v>0</v>
      </c>
      <c r="N492" s="34">
        <v>0</v>
      </c>
      <c r="O492" s="98">
        <v>179740.9773707572</v>
      </c>
      <c r="P492" s="98">
        <v>4658900.3020907575</v>
      </c>
      <c r="Q492" s="34">
        <f t="shared" si="66"/>
        <v>109680228.19020896</v>
      </c>
      <c r="R492" s="83"/>
      <c r="S492" s="91">
        <f t="shared" si="54"/>
        <v>84325161.274788991</v>
      </c>
      <c r="T492" s="26"/>
      <c r="U492" s="26"/>
      <c r="V492" s="26"/>
    </row>
    <row r="493" spans="1:22" ht="20.25" hidden="1" customHeight="1" outlineLevel="1" x14ac:dyDescent="0.2">
      <c r="A493" s="109" t="s">
        <v>82</v>
      </c>
      <c r="B493" s="34">
        <v>980863.43356769998</v>
      </c>
      <c r="C493" s="34">
        <v>576222.83366889996</v>
      </c>
      <c r="D493" s="34">
        <v>8.4465071999999992</v>
      </c>
      <c r="E493" s="34">
        <v>5.2340000000000005E-2</v>
      </c>
      <c r="F493" s="82">
        <v>1557094.7660837998</v>
      </c>
      <c r="G493" s="82">
        <f t="shared" si="61"/>
        <v>56392566.0057863</v>
      </c>
      <c r="H493" s="34">
        <f t="shared" si="62"/>
        <v>24674242.629948899</v>
      </c>
      <c r="I493" s="34">
        <f t="shared" si="63"/>
        <v>202.50855719999998</v>
      </c>
      <c r="J493" s="34">
        <f t="shared" si="64"/>
        <v>62788.383770000008</v>
      </c>
      <c r="K493" s="91">
        <f t="shared" ref="K493" si="73">SUM(G493:J493)</f>
        <v>81129799.528062403</v>
      </c>
      <c r="L493" s="82">
        <v>4339972.4311499996</v>
      </c>
      <c r="M493" s="34">
        <v>0</v>
      </c>
      <c r="N493" s="34">
        <v>0</v>
      </c>
      <c r="O493" s="98">
        <v>67340.937651010405</v>
      </c>
      <c r="P493" s="98">
        <v>4407313.3688010098</v>
      </c>
      <c r="Q493" s="34">
        <f t="shared" si="66"/>
        <v>110963417.30836342</v>
      </c>
      <c r="R493" s="83"/>
      <c r="S493" s="91">
        <f t="shared" si="54"/>
        <v>85537112.896863416</v>
      </c>
      <c r="T493" s="26"/>
      <c r="U493" s="26"/>
      <c r="V493" s="26"/>
    </row>
    <row r="494" spans="1:22" ht="20.25" hidden="1" customHeight="1" outlineLevel="1" x14ac:dyDescent="0.2">
      <c r="A494" s="109" t="s">
        <v>83</v>
      </c>
      <c r="B494" s="34">
        <v>1041807.1641988498</v>
      </c>
      <c r="C494" s="34">
        <v>576675.89598274999</v>
      </c>
      <c r="D494" s="34">
        <v>4.2232535999999996</v>
      </c>
      <c r="E494" s="34">
        <v>5.2510000000000008E-2</v>
      </c>
      <c r="F494" s="82">
        <v>1618487.3359451999</v>
      </c>
      <c r="G494" s="82">
        <f t="shared" si="61"/>
        <v>57347413.424903154</v>
      </c>
      <c r="H494" s="34">
        <f t="shared" si="62"/>
        <v>24490131.078722749</v>
      </c>
      <c r="I494" s="34">
        <f t="shared" si="63"/>
        <v>261.68993360000002</v>
      </c>
      <c r="J494" s="34">
        <f t="shared" si="64"/>
        <v>51284.755409999998</v>
      </c>
      <c r="K494" s="91">
        <f t="shared" ref="K494" si="74">SUM(G494:J494)</f>
        <v>81889090.948969498</v>
      </c>
      <c r="L494" s="82">
        <v>3904517.53235</v>
      </c>
      <c r="M494" s="34">
        <v>0</v>
      </c>
      <c r="N494" s="34">
        <v>0</v>
      </c>
      <c r="O494" s="98">
        <v>50076.751171245603</v>
      </c>
      <c r="P494" s="98">
        <v>3954594.2835212457</v>
      </c>
      <c r="Q494" s="34">
        <f t="shared" si="66"/>
        <v>111741319.96581075</v>
      </c>
      <c r="R494" s="83"/>
      <c r="S494" s="91">
        <f t="shared" si="54"/>
        <v>85843685.232490748</v>
      </c>
      <c r="T494" s="26"/>
      <c r="U494" s="26"/>
      <c r="V494" s="26"/>
    </row>
    <row r="495" spans="1:22" ht="20.25" hidden="1" customHeight="1" outlineLevel="1" x14ac:dyDescent="0.2">
      <c r="A495" s="109" t="s">
        <v>84</v>
      </c>
      <c r="B495" s="34">
        <v>1189485.6127430801</v>
      </c>
      <c r="C495" s="34">
        <v>556294.26896751986</v>
      </c>
      <c r="D495" s="34">
        <v>3.3786028799999999</v>
      </c>
      <c r="E495" s="34">
        <v>5.271E-2</v>
      </c>
      <c r="F495" s="82">
        <v>1745783.3130234801</v>
      </c>
      <c r="G495" s="82">
        <f t="shared" si="61"/>
        <v>58312753.853104517</v>
      </c>
      <c r="H495" s="34">
        <f t="shared" si="62"/>
        <v>24736764.741693523</v>
      </c>
      <c r="I495" s="34">
        <f t="shared" si="63"/>
        <v>240.50839287999997</v>
      </c>
      <c r="J495" s="34">
        <f t="shared" si="64"/>
        <v>39231.541649999999</v>
      </c>
      <c r="K495" s="91">
        <f t="shared" ref="K495" si="75">SUM(G495:J495)</f>
        <v>83088990.644840926</v>
      </c>
      <c r="L495" s="82">
        <v>4119113.9443199998</v>
      </c>
      <c r="M495" s="34">
        <v>0</v>
      </c>
      <c r="N495" s="34">
        <v>0</v>
      </c>
      <c r="O495" s="98">
        <v>47188.104240000001</v>
      </c>
      <c r="P495" s="98">
        <v>4166302.0485599996</v>
      </c>
      <c r="Q495" s="34">
        <f t="shared" si="66"/>
        <v>113570155.80554092</v>
      </c>
      <c r="R495" s="83"/>
      <c r="S495" s="91">
        <f t="shared" si="54"/>
        <v>87255292.693400919</v>
      </c>
      <c r="T495" s="26"/>
      <c r="U495" s="26"/>
      <c r="V495" s="26"/>
    </row>
    <row r="496" spans="1:22" ht="20.25" hidden="1" customHeight="1" outlineLevel="1" x14ac:dyDescent="0.2">
      <c r="A496" s="109" t="s">
        <v>85</v>
      </c>
      <c r="B496" s="34">
        <v>1272949.8546273101</v>
      </c>
      <c r="C496" s="34">
        <v>560226.90740569006</v>
      </c>
      <c r="D496" s="34">
        <v>2.5339521599999997</v>
      </c>
      <c r="E496" s="34">
        <v>5.2900000000000003E-2</v>
      </c>
      <c r="F496" s="82">
        <v>1833179.3488851602</v>
      </c>
      <c r="G496" s="82">
        <f t="shared" si="61"/>
        <v>60785808.333405882</v>
      </c>
      <c r="H496" s="34">
        <f t="shared" si="62"/>
        <v>24413098.892287686</v>
      </c>
      <c r="I496" s="34">
        <f t="shared" si="63"/>
        <v>222.69068215999999</v>
      </c>
      <c r="J496" s="34">
        <f t="shared" si="64"/>
        <v>16623.163280000001</v>
      </c>
      <c r="K496" s="91">
        <f t="shared" ref="K496" si="76">SUM(G496:J496)</f>
        <v>85215753.079655722</v>
      </c>
      <c r="L496" s="82">
        <v>3634455.3444599998</v>
      </c>
      <c r="M496" s="34">
        <v>0</v>
      </c>
      <c r="N496" s="34">
        <v>0</v>
      </c>
      <c r="O496" s="98">
        <v>45467.541429999997</v>
      </c>
      <c r="P496" s="98">
        <v>3679922.88589</v>
      </c>
      <c r="Q496" s="34">
        <f t="shared" si="66"/>
        <v>115409777.94226575</v>
      </c>
      <c r="R496" s="83"/>
      <c r="S496" s="91">
        <f t="shared" si="54"/>
        <v>88895675.965545729</v>
      </c>
      <c r="T496" s="26"/>
      <c r="U496" s="26"/>
      <c r="V496" s="26"/>
    </row>
    <row r="497" spans="1:22" ht="20.25" customHeight="1" collapsed="1" x14ac:dyDescent="0.2">
      <c r="A497" s="112" t="s">
        <v>89</v>
      </c>
      <c r="B497" s="34">
        <v>1350029.34434154</v>
      </c>
      <c r="C497" s="34">
        <v>556277.30202046002</v>
      </c>
      <c r="D497" s="34">
        <v>1.6893014399999999</v>
      </c>
      <c r="E497" s="34">
        <v>5.3090000000000005E-2</v>
      </c>
      <c r="F497" s="82">
        <v>1906308.3887534402</v>
      </c>
      <c r="G497" s="82">
        <f t="shared" si="61"/>
        <v>65587364.534287259</v>
      </c>
      <c r="H497" s="34">
        <f t="shared" si="62"/>
        <v>24457756.515398458</v>
      </c>
      <c r="I497" s="34">
        <f t="shared" si="63"/>
        <v>155.20496144000001</v>
      </c>
      <c r="J497" s="34">
        <f t="shared" si="64"/>
        <v>16659.403620000001</v>
      </c>
      <c r="K497" s="91">
        <f t="shared" ref="K497" si="77">SUM(G497:J497)</f>
        <v>90061935.658267155</v>
      </c>
      <c r="L497" s="82">
        <v>3139631.8266400001</v>
      </c>
      <c r="M497" s="34">
        <v>0</v>
      </c>
      <c r="N497" s="34">
        <v>0</v>
      </c>
      <c r="O497" s="98">
        <v>44497.273800000003</v>
      </c>
      <c r="P497" s="98">
        <v>3184129.1004400002</v>
      </c>
      <c r="Q497" s="34">
        <f t="shared" si="66"/>
        <v>122550786.16883716</v>
      </c>
      <c r="R497" s="83"/>
      <c r="S497" s="91">
        <f t="shared" si="54"/>
        <v>93246064.758707151</v>
      </c>
      <c r="T497" s="26"/>
      <c r="U497" s="26"/>
      <c r="V497" s="26"/>
    </row>
    <row r="498" spans="1:22" ht="20.25" hidden="1" customHeight="1" outlineLevel="2" x14ac:dyDescent="0.2">
      <c r="A498" s="112" t="s">
        <v>90</v>
      </c>
      <c r="B498" s="34"/>
      <c r="C498" s="34"/>
      <c r="D498" s="34"/>
      <c r="E498" s="34"/>
      <c r="F498" s="82"/>
      <c r="G498" s="82"/>
      <c r="H498" s="34"/>
      <c r="I498" s="34"/>
      <c r="J498" s="34"/>
      <c r="K498" s="91"/>
      <c r="L498" s="82"/>
      <c r="M498" s="34"/>
      <c r="N498" s="34"/>
      <c r="O498" s="98"/>
      <c r="P498" s="98"/>
      <c r="Q498" s="34"/>
      <c r="R498" s="83"/>
      <c r="S498" s="91"/>
      <c r="T498" s="26"/>
      <c r="U498" s="26"/>
      <c r="V498" s="26"/>
    </row>
    <row r="499" spans="1:22" ht="20.25" hidden="1" customHeight="1" outlineLevel="2" x14ac:dyDescent="0.2">
      <c r="A499" s="109" t="s">
        <v>94</v>
      </c>
      <c r="B499" s="34">
        <v>1458284.9905357698</v>
      </c>
      <c r="C499" s="34">
        <v>565885.14949523006</v>
      </c>
      <c r="D499" s="119">
        <v>0.84465071999999997</v>
      </c>
      <c r="E499" s="34">
        <v>5.3290000000000004E-2</v>
      </c>
      <c r="F499" s="82">
        <v>2024171.0379717199</v>
      </c>
      <c r="G499" s="82">
        <f t="shared" ref="G499:G510" si="78">+E231+J231+O231+B499</f>
        <v>64720599.628388628</v>
      </c>
      <c r="H499" s="34">
        <f t="shared" ref="H499:H510" si="79">+F231+K231+P231+C499</f>
        <v>24636131.227139227</v>
      </c>
      <c r="I499" s="34">
        <f t="shared" ref="I499:I510" si="80">+G231+L231+Q231+D499</f>
        <v>191.08059072</v>
      </c>
      <c r="J499" s="34">
        <f t="shared" ref="J499:J510" si="81">+H231+M231+R231+E499</f>
        <v>16450.2297</v>
      </c>
      <c r="K499" s="91">
        <f t="shared" ref="K499" si="82">SUM(G499:J499)</f>
        <v>89373372.165818572</v>
      </c>
      <c r="L499" s="82">
        <v>3206304.0728699998</v>
      </c>
      <c r="M499" s="34">
        <v>0</v>
      </c>
      <c r="N499" s="34">
        <v>0</v>
      </c>
      <c r="O499" s="98">
        <v>41185.695</v>
      </c>
      <c r="P499" s="98">
        <v>3247489.7678699996</v>
      </c>
      <c r="Q499" s="34">
        <f t="shared" ref="Q499:Q510" si="83">+D231+I231+N231+S231+F499+P499</f>
        <v>120633143.82790858</v>
      </c>
      <c r="R499" s="83"/>
      <c r="S499" s="91">
        <f t="shared" ref="S499:S510" si="84">+K499+P499+R499</f>
        <v>92620861.933688566</v>
      </c>
      <c r="T499" s="26"/>
      <c r="U499" s="26"/>
      <c r="V499" s="26"/>
    </row>
    <row r="500" spans="1:22" ht="20.25" hidden="1" customHeight="1" outlineLevel="2" x14ac:dyDescent="0.2">
      <c r="A500" s="109" t="s">
        <v>76</v>
      </c>
      <c r="B500" s="34">
        <v>1494141.8646128848</v>
      </c>
      <c r="C500" s="34">
        <v>565997.71607761492</v>
      </c>
      <c r="D500" s="119">
        <v>0.42232535999999998</v>
      </c>
      <c r="E500" s="34">
        <v>5.3499999999999999E-2</v>
      </c>
      <c r="F500" s="82">
        <v>2060140.0565158597</v>
      </c>
      <c r="G500" s="82">
        <f t="shared" si="78"/>
        <v>65756152.010179311</v>
      </c>
      <c r="H500" s="34">
        <f t="shared" si="79"/>
        <v>24826176.878544614</v>
      </c>
      <c r="I500" s="34">
        <f t="shared" si="80"/>
        <v>149.95889535999999</v>
      </c>
      <c r="J500" s="34">
        <f t="shared" si="81"/>
        <v>16721.564110000007</v>
      </c>
      <c r="K500" s="91">
        <f t="shared" ref="K500" si="85">SUM(G500:J500)</f>
        <v>90599200.411729276</v>
      </c>
      <c r="L500" s="82">
        <v>3637072.7716700002</v>
      </c>
      <c r="M500" s="34">
        <v>0</v>
      </c>
      <c r="N500" s="34">
        <v>0</v>
      </c>
      <c r="O500" s="98">
        <v>37182.558779999999</v>
      </c>
      <c r="P500" s="98">
        <v>3674255.3304500002</v>
      </c>
      <c r="Q500" s="34">
        <f t="shared" si="83"/>
        <v>121579536.81525929</v>
      </c>
      <c r="R500" s="83"/>
      <c r="S500" s="91">
        <f t="shared" si="84"/>
        <v>94273455.742179275</v>
      </c>
      <c r="T500" s="26"/>
      <c r="U500" s="26"/>
      <c r="V500" s="26"/>
    </row>
    <row r="501" spans="1:22" ht="20.25" hidden="1" customHeight="1" outlineLevel="2" x14ac:dyDescent="0.2">
      <c r="A501" s="109" t="s">
        <v>77</v>
      </c>
      <c r="B501" s="34">
        <v>1541476.2074243079</v>
      </c>
      <c r="C501" s="34">
        <v>549514.52651609201</v>
      </c>
      <c r="D501" s="119">
        <v>0.33786028800000001</v>
      </c>
      <c r="E501" s="34">
        <v>5.3690000000000002E-2</v>
      </c>
      <c r="F501" s="82">
        <v>2090991.125490688</v>
      </c>
      <c r="G501" s="82">
        <f t="shared" si="78"/>
        <v>66494620.563557446</v>
      </c>
      <c r="H501" s="34">
        <f t="shared" si="79"/>
        <v>24654626.121185694</v>
      </c>
      <c r="I501" s="34">
        <f t="shared" si="80"/>
        <v>108.28823028799998</v>
      </c>
      <c r="J501" s="34">
        <f t="shared" si="81"/>
        <v>16722.247170000002</v>
      </c>
      <c r="K501" s="91">
        <f t="shared" ref="K501" si="86">SUM(G501:J501)</f>
        <v>91166077.220143422</v>
      </c>
      <c r="L501" s="82">
        <v>3898528.18353</v>
      </c>
      <c r="M501" s="34">
        <v>0</v>
      </c>
      <c r="N501" s="34">
        <v>0</v>
      </c>
      <c r="O501" s="98">
        <v>21206.052799999998</v>
      </c>
      <c r="P501" s="98">
        <v>3919734.2363300002</v>
      </c>
      <c r="Q501" s="34">
        <f t="shared" si="83"/>
        <v>122314615.59681344</v>
      </c>
      <c r="R501" s="83"/>
      <c r="S501" s="91">
        <f t="shared" si="84"/>
        <v>95085811.456473425</v>
      </c>
      <c r="T501" s="26"/>
      <c r="U501" s="26"/>
      <c r="V501" s="26"/>
    </row>
    <row r="502" spans="1:22" ht="20.25" hidden="1" customHeight="1" outlineLevel="2" x14ac:dyDescent="0.2">
      <c r="A502" s="109" t="s">
        <v>78</v>
      </c>
      <c r="B502" s="34">
        <v>1676679.0099750194</v>
      </c>
      <c r="C502" s="34">
        <v>536938.36631033057</v>
      </c>
      <c r="D502" s="119">
        <v>0.29562775199999997</v>
      </c>
      <c r="E502" s="34">
        <v>5.3929999999999999E-2</v>
      </c>
      <c r="F502" s="82">
        <v>2213617.7258431017</v>
      </c>
      <c r="G502" s="82">
        <f t="shared" si="78"/>
        <v>66506134.964736521</v>
      </c>
      <c r="H502" s="34">
        <f t="shared" si="79"/>
        <v>24580957.003116231</v>
      </c>
      <c r="I502" s="34">
        <f t="shared" si="80"/>
        <v>111.53823775200001</v>
      </c>
      <c r="J502" s="34">
        <f t="shared" si="81"/>
        <v>17161.860619999996</v>
      </c>
      <c r="K502" s="91">
        <f t="shared" ref="K502" si="87">SUM(G502:J502)</f>
        <v>91104365.366710514</v>
      </c>
      <c r="L502" s="82">
        <v>3892448.70902</v>
      </c>
      <c r="M502" s="34">
        <v>0</v>
      </c>
      <c r="N502" s="34">
        <v>0</v>
      </c>
      <c r="O502" s="98">
        <v>21301.766480000002</v>
      </c>
      <c r="P502" s="98">
        <v>3913750.4755000002</v>
      </c>
      <c r="Q502" s="34">
        <f t="shared" si="83"/>
        <v>122335926.54722051</v>
      </c>
      <c r="R502" s="83"/>
      <c r="S502" s="91">
        <f t="shared" si="84"/>
        <v>95018115.842210516</v>
      </c>
      <c r="T502" s="26"/>
      <c r="U502" s="26"/>
      <c r="V502" s="26"/>
    </row>
    <row r="503" spans="1:22" ht="20.25" hidden="1" customHeight="1" outlineLevel="2" x14ac:dyDescent="0.2">
      <c r="A503" s="109" t="s">
        <v>79</v>
      </c>
      <c r="B503" s="34">
        <v>1743498.136635731</v>
      </c>
      <c r="C503" s="34">
        <v>720813.91892456904</v>
      </c>
      <c r="D503" s="119">
        <v>0.25339521599999998</v>
      </c>
      <c r="E503" s="34">
        <v>5.4150000000000004E-2</v>
      </c>
      <c r="F503" s="82">
        <v>2464312.3631055164</v>
      </c>
      <c r="G503" s="82">
        <f t="shared" si="78"/>
        <v>67555517.923015594</v>
      </c>
      <c r="H503" s="34">
        <f t="shared" si="79"/>
        <v>24683815.896046773</v>
      </c>
      <c r="I503" s="34">
        <f t="shared" si="80"/>
        <v>126.65187521599999</v>
      </c>
      <c r="J503" s="34">
        <f t="shared" si="81"/>
        <v>18336.540069999999</v>
      </c>
      <c r="K503" s="91">
        <f t="shared" ref="K503" si="88">SUM(G503:J503)</f>
        <v>92257797.011007577</v>
      </c>
      <c r="L503" s="82">
        <v>4769320.0463399999</v>
      </c>
      <c r="M503" s="34">
        <v>0</v>
      </c>
      <c r="N503" s="34">
        <v>0</v>
      </c>
      <c r="O503" s="98">
        <v>10018.23444</v>
      </c>
      <c r="P503" s="98">
        <v>4779338.2807799997</v>
      </c>
      <c r="Q503" s="34">
        <f t="shared" si="83"/>
        <v>124596422.87149759</v>
      </c>
      <c r="R503" s="83"/>
      <c r="S503" s="91">
        <f t="shared" si="84"/>
        <v>97037135.29178758</v>
      </c>
      <c r="T503" s="26"/>
      <c r="U503" s="26"/>
      <c r="V503" s="26"/>
    </row>
    <row r="504" spans="1:22" ht="20.25" hidden="1" customHeight="1" outlineLevel="2" x14ac:dyDescent="0.2">
      <c r="A504" s="109" t="s">
        <v>80</v>
      </c>
      <c r="B504" s="34">
        <v>1802430.9171764425</v>
      </c>
      <c r="C504" s="34">
        <v>724097.5346788076</v>
      </c>
      <c r="D504" s="119">
        <v>0.21116267999999999</v>
      </c>
      <c r="E504" s="34">
        <v>5.4350000000000002E-2</v>
      </c>
      <c r="F504" s="82">
        <v>2526528.7173679299</v>
      </c>
      <c r="G504" s="82">
        <f t="shared" si="78"/>
        <v>70151749.945174649</v>
      </c>
      <c r="H504" s="34">
        <f t="shared" si="79"/>
        <v>24314787.05871731</v>
      </c>
      <c r="I504" s="34">
        <f t="shared" si="80"/>
        <v>239.74867267999997</v>
      </c>
      <c r="J504" s="34">
        <f t="shared" si="81"/>
        <v>17745.783240000001</v>
      </c>
      <c r="K504" s="91">
        <f t="shared" ref="K504" si="89">SUM(G504:J504)</f>
        <v>94484522.535804644</v>
      </c>
      <c r="L504" s="82">
        <v>4200159.6849300005</v>
      </c>
      <c r="M504" s="34">
        <v>0</v>
      </c>
      <c r="N504" s="34">
        <v>0</v>
      </c>
      <c r="O504" s="98">
        <v>10055.43072</v>
      </c>
      <c r="P504" s="98">
        <v>4210215.1156500001</v>
      </c>
      <c r="Q504" s="34">
        <f t="shared" si="83"/>
        <v>126701395.04828463</v>
      </c>
      <c r="R504" s="83">
        <v>1779598.5727200001</v>
      </c>
      <c r="S504" s="91">
        <f t="shared" si="84"/>
        <v>100474336.22417465</v>
      </c>
      <c r="T504" s="26"/>
      <c r="U504" s="26"/>
      <c r="V504" s="26"/>
    </row>
    <row r="505" spans="1:22" ht="20.25" hidden="1" customHeight="1" outlineLevel="2" x14ac:dyDescent="0.2">
      <c r="A505" s="109" t="s">
        <v>30</v>
      </c>
      <c r="B505" s="34">
        <v>1761779.6924171541</v>
      </c>
      <c r="C505" s="34">
        <v>734820.36647304602</v>
      </c>
      <c r="D505" s="119">
        <v>0.168930144</v>
      </c>
      <c r="E505" s="34">
        <v>5.4580000000000004E-2</v>
      </c>
      <c r="F505" s="82">
        <v>2496600.2824003445</v>
      </c>
      <c r="G505" s="82">
        <f t="shared" si="78"/>
        <v>70626508.256293729</v>
      </c>
      <c r="H505" s="34">
        <f t="shared" si="79"/>
        <v>24071077.977337845</v>
      </c>
      <c r="I505" s="34">
        <f t="shared" si="80"/>
        <v>239.22666014399999</v>
      </c>
      <c r="J505" s="34">
        <f t="shared" si="81"/>
        <v>17340.424930000001</v>
      </c>
      <c r="K505" s="91">
        <f t="shared" ref="K505" si="90">SUM(G505:J505)</f>
        <v>94715165.885221735</v>
      </c>
      <c r="L505" s="82">
        <v>4649623.3466699999</v>
      </c>
      <c r="M505" s="34">
        <v>0</v>
      </c>
      <c r="N505" s="34">
        <v>0</v>
      </c>
      <c r="O505" s="98">
        <v>34650.594929999999</v>
      </c>
      <c r="P505" s="98">
        <v>4684273.9415999996</v>
      </c>
      <c r="Q505" s="34">
        <f t="shared" si="83"/>
        <v>127519566.24156171</v>
      </c>
      <c r="R505" s="83">
        <v>1779598.5727200001</v>
      </c>
      <c r="S505" s="91">
        <f t="shared" si="84"/>
        <v>101179038.39954174</v>
      </c>
      <c r="T505" s="26"/>
      <c r="U505" s="26"/>
      <c r="V505" s="26"/>
    </row>
    <row r="506" spans="1:22" ht="20.25" hidden="1" customHeight="1" outlineLevel="2" x14ac:dyDescent="0.2">
      <c r="A506" s="109" t="s">
        <v>31</v>
      </c>
      <c r="B506" s="34">
        <v>1742974.5110178655</v>
      </c>
      <c r="C506" s="34">
        <v>689790.5780772845</v>
      </c>
      <c r="D506" s="119">
        <v>0.12669760799999999</v>
      </c>
      <c r="E506" s="34">
        <v>5.4790000000000005E-2</v>
      </c>
      <c r="F506" s="82">
        <v>2432765.2705827579</v>
      </c>
      <c r="G506" s="82">
        <f t="shared" si="78"/>
        <v>72162683.671852782</v>
      </c>
      <c r="H506" s="34">
        <f t="shared" si="79"/>
        <v>23455901.87944838</v>
      </c>
      <c r="I506" s="34">
        <f t="shared" si="80"/>
        <v>265.90275760799994</v>
      </c>
      <c r="J506" s="34">
        <f t="shared" si="81"/>
        <v>17018.652809999996</v>
      </c>
      <c r="K506" s="91">
        <f t="shared" ref="K506" si="91">SUM(G506:J506)</f>
        <v>95635870.106868789</v>
      </c>
      <c r="L506" s="82">
        <v>4496379.9492899999</v>
      </c>
      <c r="M506" s="34">
        <v>0</v>
      </c>
      <c r="N506" s="34">
        <v>0</v>
      </c>
      <c r="O506" s="98">
        <v>23167.324349999999</v>
      </c>
      <c r="P506" s="98">
        <v>4519547.2736400003</v>
      </c>
      <c r="Q506" s="34">
        <f t="shared" si="83"/>
        <v>128349247.1791988</v>
      </c>
      <c r="R506" s="83">
        <v>1779598.5727200001</v>
      </c>
      <c r="S506" s="91">
        <f t="shared" si="84"/>
        <v>101935015.9532288</v>
      </c>
      <c r="T506" s="26"/>
      <c r="U506" s="26"/>
      <c r="V506" s="26"/>
    </row>
    <row r="507" spans="1:22" ht="20.25" hidden="1" customHeight="1" outlineLevel="2" x14ac:dyDescent="0.2">
      <c r="A507" s="109" t="s">
        <v>32</v>
      </c>
      <c r="B507" s="34">
        <v>1794108.3071685769</v>
      </c>
      <c r="C507" s="34">
        <v>853203.56712152297</v>
      </c>
      <c r="D507" s="119">
        <v>8.4465072000000002E-2</v>
      </c>
      <c r="E507" s="34">
        <v>5.5039999999999999E-2</v>
      </c>
      <c r="F507" s="82">
        <v>2647312.0137951719</v>
      </c>
      <c r="G507" s="82">
        <f t="shared" si="78"/>
        <v>73335981.601901859</v>
      </c>
      <c r="H507" s="34">
        <f t="shared" si="79"/>
        <v>23908536.186808921</v>
      </c>
      <c r="I507" s="34">
        <f t="shared" si="80"/>
        <v>325.79942507200008</v>
      </c>
      <c r="J507" s="34">
        <f t="shared" si="81"/>
        <v>16375.620329999998</v>
      </c>
      <c r="K507" s="91">
        <f t="shared" ref="K507" si="92">SUM(G507:J507)</f>
        <v>97261219.208465844</v>
      </c>
      <c r="L507" s="82">
        <v>3947835.15282</v>
      </c>
      <c r="M507" s="34">
        <v>0</v>
      </c>
      <c r="N507" s="34">
        <v>0</v>
      </c>
      <c r="O507" s="98">
        <v>23278.8861</v>
      </c>
      <c r="P507" s="98">
        <v>3971114.0389199997</v>
      </c>
      <c r="Q507" s="34">
        <f t="shared" si="83"/>
        <v>129633995.08520587</v>
      </c>
      <c r="R507" s="83">
        <v>1779598.5727200001</v>
      </c>
      <c r="S507" s="91">
        <f t="shared" si="84"/>
        <v>103011931.82010585</v>
      </c>
      <c r="T507" s="26"/>
      <c r="U507" s="26"/>
      <c r="V507" s="26"/>
    </row>
    <row r="508" spans="1:22" ht="20.25" hidden="1" customHeight="1" outlineLevel="2" x14ac:dyDescent="0.2">
      <c r="A508" s="109" t="s">
        <v>33</v>
      </c>
      <c r="B508" s="34">
        <v>1907733.7796792884</v>
      </c>
      <c r="C508" s="34">
        <v>841521.7165857614</v>
      </c>
      <c r="D508" s="119">
        <v>4.2232536000000001E-2</v>
      </c>
      <c r="E508" s="34">
        <v>5.534E-2</v>
      </c>
      <c r="F508" s="82">
        <v>2749255.5938375858</v>
      </c>
      <c r="G508" s="82">
        <f t="shared" si="78"/>
        <v>75252716.47066094</v>
      </c>
      <c r="H508" s="34">
        <f t="shared" si="79"/>
        <v>24098894.195949465</v>
      </c>
      <c r="I508" s="34">
        <f t="shared" si="80"/>
        <v>314.40966253599998</v>
      </c>
      <c r="J508" s="34">
        <f t="shared" si="81"/>
        <v>16140.924649999999</v>
      </c>
      <c r="K508" s="91">
        <f t="shared" ref="K508" si="93">SUM(G508:J508)</f>
        <v>99368066.000922933</v>
      </c>
      <c r="L508" s="82">
        <v>4432023.1703700004</v>
      </c>
      <c r="M508" s="34">
        <v>0</v>
      </c>
      <c r="N508" s="34">
        <v>0</v>
      </c>
      <c r="O508" s="98">
        <v>23407.898850000001</v>
      </c>
      <c r="P508" s="98">
        <v>4455431.0692200009</v>
      </c>
      <c r="Q508" s="34">
        <f t="shared" si="83"/>
        <v>132667423.29112294</v>
      </c>
      <c r="R508" s="83">
        <v>1779598.5727200001</v>
      </c>
      <c r="S508" s="91">
        <f t="shared" si="84"/>
        <v>105603095.64286295</v>
      </c>
      <c r="T508" s="26"/>
      <c r="U508" s="26"/>
      <c r="V508" s="26"/>
    </row>
    <row r="509" spans="1:22" ht="20.25" hidden="1" customHeight="1" outlineLevel="2" x14ac:dyDescent="0.2">
      <c r="A509" s="109" t="s">
        <v>34</v>
      </c>
      <c r="B509" s="34">
        <v>2024783.9409899998</v>
      </c>
      <c r="C509" s="34">
        <v>845922.61277000001</v>
      </c>
      <c r="D509" s="123">
        <v>0</v>
      </c>
      <c r="E509" s="34">
        <v>5.5659999999999994E-2</v>
      </c>
      <c r="F509" s="82">
        <v>2870706.6094199996</v>
      </c>
      <c r="G509" s="82">
        <f t="shared" si="78"/>
        <v>75788874.316049993</v>
      </c>
      <c r="H509" s="34">
        <f t="shared" si="79"/>
        <v>23987322.262469999</v>
      </c>
      <c r="I509" s="34">
        <f t="shared" si="80"/>
        <v>115.81583999999999</v>
      </c>
      <c r="J509" s="34">
        <f t="shared" si="81"/>
        <v>15125.83849</v>
      </c>
      <c r="K509" s="91">
        <f t="shared" ref="K509:K510" si="94">SUM(G509:J509)</f>
        <v>99791438.23285</v>
      </c>
      <c r="L509" s="82">
        <v>4832888.6342200004</v>
      </c>
      <c r="M509" s="34">
        <v>0</v>
      </c>
      <c r="N509" s="34">
        <v>0</v>
      </c>
      <c r="O509" s="98">
        <v>23542.77015</v>
      </c>
      <c r="P509" s="98">
        <v>4856431.4043700006</v>
      </c>
      <c r="Q509" s="34">
        <f t="shared" si="83"/>
        <v>133854392.76122998</v>
      </c>
      <c r="R509" s="83">
        <v>3165685.5747199999</v>
      </c>
      <c r="S509" s="91">
        <f t="shared" si="84"/>
        <v>107813555.21193999</v>
      </c>
      <c r="T509" s="26"/>
      <c r="U509" s="26"/>
      <c r="V509" s="26"/>
    </row>
    <row r="510" spans="1:22" ht="20.25" customHeight="1" collapsed="1" x14ac:dyDescent="0.2">
      <c r="A510" s="112" t="s">
        <v>90</v>
      </c>
      <c r="B510" s="34">
        <v>2050406.4057300002</v>
      </c>
      <c r="C510" s="34">
        <v>813571.31960000005</v>
      </c>
      <c r="D510" s="123">
        <v>0</v>
      </c>
      <c r="E510" s="34">
        <v>5.5990000000000005E-2</v>
      </c>
      <c r="F510" s="82">
        <v>2863977.7813200001</v>
      </c>
      <c r="G510" s="82">
        <f t="shared" si="78"/>
        <v>82094964.704509988</v>
      </c>
      <c r="H510" s="34">
        <f t="shared" si="79"/>
        <v>23834224.653530002</v>
      </c>
      <c r="I510" s="34">
        <f t="shared" si="80"/>
        <v>196.04334</v>
      </c>
      <c r="J510" s="34">
        <f t="shared" si="81"/>
        <v>15487.282089999999</v>
      </c>
      <c r="K510" s="91">
        <f t="shared" si="94"/>
        <v>105944872.68346998</v>
      </c>
      <c r="L510" s="82">
        <v>4522287.5103900004</v>
      </c>
      <c r="M510" s="34">
        <v>0</v>
      </c>
      <c r="N510" s="34">
        <v>0</v>
      </c>
      <c r="O510" s="98">
        <v>22671.864689999999</v>
      </c>
      <c r="P510" s="98">
        <v>4544959.3750800006</v>
      </c>
      <c r="Q510" s="34">
        <f t="shared" si="83"/>
        <v>143206230.79912999</v>
      </c>
      <c r="R510" s="83">
        <v>3693436.8634299999</v>
      </c>
      <c r="S510" s="91">
        <f t="shared" si="84"/>
        <v>114183268.92197998</v>
      </c>
      <c r="T510" s="26"/>
      <c r="U510" s="26"/>
      <c r="V510" s="26"/>
    </row>
    <row r="511" spans="1:22" ht="20.25" customHeight="1" x14ac:dyDescent="0.2">
      <c r="A511" s="109"/>
      <c r="B511" s="34"/>
      <c r="C511" s="34"/>
      <c r="D511" s="123"/>
      <c r="E511" s="34"/>
      <c r="F511" s="82"/>
      <c r="G511" s="82"/>
      <c r="H511" s="34"/>
      <c r="I511" s="34"/>
      <c r="J511" s="34"/>
      <c r="K511" s="91"/>
      <c r="L511" s="82"/>
      <c r="M511" s="34"/>
      <c r="N511" s="34"/>
      <c r="O511" s="98"/>
      <c r="P511" s="98"/>
      <c r="Q511" s="34"/>
      <c r="R511" s="83"/>
      <c r="S511" s="91"/>
      <c r="T511" s="26"/>
      <c r="U511" s="26"/>
      <c r="V511" s="26"/>
    </row>
    <row r="512" spans="1:22" ht="20.25" customHeight="1" x14ac:dyDescent="0.2">
      <c r="A512" s="112" t="s">
        <v>97</v>
      </c>
      <c r="B512" s="34"/>
      <c r="C512" s="34"/>
      <c r="D512" s="123"/>
      <c r="E512" s="34"/>
      <c r="F512" s="82"/>
      <c r="G512" s="82"/>
      <c r="H512" s="34"/>
      <c r="I512" s="34"/>
      <c r="J512" s="34"/>
      <c r="K512" s="91"/>
      <c r="L512" s="82"/>
      <c r="M512" s="34"/>
      <c r="N512" s="34"/>
      <c r="O512" s="98"/>
      <c r="P512" s="98"/>
      <c r="Q512" s="34"/>
      <c r="R512" s="83"/>
      <c r="S512" s="91"/>
      <c r="T512" s="26"/>
      <c r="U512" s="26"/>
      <c r="V512" s="26"/>
    </row>
    <row r="513" spans="1:22" ht="20.25" hidden="1" customHeight="1" x14ac:dyDescent="0.2">
      <c r="A513" s="109" t="s">
        <v>94</v>
      </c>
      <c r="B513" s="34">
        <v>2050092.3640300003</v>
      </c>
      <c r="C513" s="34">
        <v>827996.91302000009</v>
      </c>
      <c r="D513" s="123">
        <v>0</v>
      </c>
      <c r="E513" s="34">
        <v>5.629E-2</v>
      </c>
      <c r="F513" s="82">
        <v>2878089.3333400008</v>
      </c>
      <c r="G513" s="82">
        <f t="shared" ref="G513:G524" si="95">+E245+J245+O245+B513</f>
        <v>81145100.992229998</v>
      </c>
      <c r="H513" s="34">
        <f t="shared" ref="H513:H524" si="96">+F245+K245+P245+C513</f>
        <v>23701825.553229999</v>
      </c>
      <c r="I513" s="34">
        <f t="shared" ref="I513:I524" si="97">+G245+L245+Q245+D513</f>
        <v>196.36364999999998</v>
      </c>
      <c r="J513" s="34">
        <f t="shared" ref="J513:J524" si="98">+H245+M245+R245+E513</f>
        <v>14042.31985</v>
      </c>
      <c r="K513" s="91">
        <f t="shared" ref="K513" si="99">SUM(G513:J513)</f>
        <v>104861165.22895999</v>
      </c>
      <c r="L513" s="82">
        <v>5632586.41426</v>
      </c>
      <c r="M513" s="34">
        <v>0</v>
      </c>
      <c r="N513" s="34">
        <v>0</v>
      </c>
      <c r="O513" s="98">
        <v>22792.626650000002</v>
      </c>
      <c r="P513" s="98">
        <v>5655379.04091</v>
      </c>
      <c r="Q513" s="34">
        <f t="shared" ref="Q513:Q524" si="100">+D245+I245+N245+S245+F513+P513</f>
        <v>141705188.46447</v>
      </c>
      <c r="R513" s="83">
        <v>3693436.8634300004</v>
      </c>
      <c r="S513" s="91">
        <f t="shared" ref="S513:S524" si="101">+K513+P513+R513</f>
        <v>114209981.13329999</v>
      </c>
      <c r="T513" s="26"/>
      <c r="U513" s="26"/>
      <c r="V513" s="26"/>
    </row>
    <row r="514" spans="1:22" ht="20.25" hidden="1" customHeight="1" x14ac:dyDescent="0.2">
      <c r="A514" s="109" t="s">
        <v>76</v>
      </c>
      <c r="B514" s="34">
        <v>2047773.7666000002</v>
      </c>
      <c r="C514" s="34">
        <v>824094.19422000006</v>
      </c>
      <c r="D514" s="123">
        <v>0</v>
      </c>
      <c r="E514" s="34">
        <v>5.6570000000000002E-2</v>
      </c>
      <c r="F514" s="82">
        <v>2871868.0173900002</v>
      </c>
      <c r="G514" s="82">
        <f t="shared" si="95"/>
        <v>80938122.029640004</v>
      </c>
      <c r="H514" s="34">
        <f t="shared" si="96"/>
        <v>23500257.151589997</v>
      </c>
      <c r="I514" s="34">
        <f t="shared" si="97"/>
        <v>199.27257999999998</v>
      </c>
      <c r="J514" s="34">
        <f t="shared" si="98"/>
        <v>14112.49049</v>
      </c>
      <c r="K514" s="91">
        <f t="shared" ref="K514" si="102">SUM(G514:J514)</f>
        <v>104452690.94430001</v>
      </c>
      <c r="L514" s="82">
        <v>6121916.1909999996</v>
      </c>
      <c r="M514" s="34">
        <v>0</v>
      </c>
      <c r="N514" s="34">
        <v>0</v>
      </c>
      <c r="O514" s="98">
        <v>28487.021860000001</v>
      </c>
      <c r="P514" s="98">
        <v>6150403.2128599994</v>
      </c>
      <c r="Q514" s="34">
        <f t="shared" si="100"/>
        <v>141438310.4549</v>
      </c>
      <c r="R514" s="83">
        <v>3693436.8634300004</v>
      </c>
      <c r="S514" s="91">
        <f t="shared" si="101"/>
        <v>114296531.02059001</v>
      </c>
      <c r="T514" s="26"/>
      <c r="U514" s="26"/>
      <c r="V514" s="26"/>
    </row>
    <row r="515" spans="1:22" ht="20.25" customHeight="1" x14ac:dyDescent="0.2">
      <c r="A515" s="109" t="s">
        <v>77</v>
      </c>
      <c r="B515" s="34">
        <v>2034029.60714</v>
      </c>
      <c r="C515" s="34">
        <v>828109.10574000003</v>
      </c>
      <c r="D515" s="123">
        <v>0</v>
      </c>
      <c r="E515" s="34">
        <v>5.6850000000000005E-2</v>
      </c>
      <c r="F515" s="82">
        <v>2862138.7697299998</v>
      </c>
      <c r="G515" s="82">
        <f t="shared" si="95"/>
        <v>81865807.965909988</v>
      </c>
      <c r="H515" s="34">
        <f t="shared" si="96"/>
        <v>23788288.496509999</v>
      </c>
      <c r="I515" s="34">
        <f t="shared" si="97"/>
        <v>340.35659000000004</v>
      </c>
      <c r="J515" s="34">
        <f t="shared" si="98"/>
        <v>14135.644399999997</v>
      </c>
      <c r="K515" s="91">
        <f t="shared" ref="K515" si="103">SUM(G515:J515)</f>
        <v>105668572.46340999</v>
      </c>
      <c r="L515" s="82">
        <v>6697288.0013600001</v>
      </c>
      <c r="M515" s="34">
        <v>0</v>
      </c>
      <c r="N515" s="34">
        <v>0</v>
      </c>
      <c r="O515" s="98">
        <v>70799.616500000004</v>
      </c>
      <c r="P515" s="98">
        <v>6768087.6178600006</v>
      </c>
      <c r="Q515" s="34">
        <f t="shared" si="100"/>
        <v>142666041.60934997</v>
      </c>
      <c r="R515" s="83">
        <v>3693436.8634300004</v>
      </c>
      <c r="S515" s="91">
        <f t="shared" si="101"/>
        <v>116130096.94469999</v>
      </c>
      <c r="T515" s="26"/>
      <c r="U515" s="26"/>
      <c r="V515" s="26"/>
    </row>
    <row r="516" spans="1:22" ht="20.25" customHeight="1" x14ac:dyDescent="0.2">
      <c r="A516" s="109" t="s">
        <v>78</v>
      </c>
      <c r="B516" s="34">
        <v>2023034.9732599999</v>
      </c>
      <c r="C516" s="34">
        <v>848451.17241</v>
      </c>
      <c r="D516" s="123">
        <v>0</v>
      </c>
      <c r="E516" s="34">
        <v>5.7140000000000003E-2</v>
      </c>
      <c r="F516" s="82">
        <v>2871486.2028100002</v>
      </c>
      <c r="G516" s="82">
        <f t="shared" si="95"/>
        <v>82625772.191379994</v>
      </c>
      <c r="H516" s="34">
        <f t="shared" si="96"/>
        <v>23923898.14401</v>
      </c>
      <c r="I516" s="34">
        <f t="shared" si="97"/>
        <v>183.93931999999998</v>
      </c>
      <c r="J516" s="34">
        <f t="shared" si="98"/>
        <v>14887.805410000004</v>
      </c>
      <c r="K516" s="91">
        <f t="shared" ref="K516" si="104">SUM(G516:J516)</f>
        <v>106564742.08012</v>
      </c>
      <c r="L516" s="82">
        <v>6620746.12512</v>
      </c>
      <c r="M516" s="34">
        <v>0</v>
      </c>
      <c r="N516" s="34">
        <v>0</v>
      </c>
      <c r="O516" s="98">
        <v>23568.660599999999</v>
      </c>
      <c r="P516" s="98">
        <v>6644314.78572</v>
      </c>
      <c r="Q516" s="34">
        <f t="shared" si="100"/>
        <v>143523634.19871998</v>
      </c>
      <c r="R516" s="83">
        <v>4530945.8498300007</v>
      </c>
      <c r="S516" s="91">
        <f t="shared" si="101"/>
        <v>117740002.71567</v>
      </c>
      <c r="T516" s="26"/>
      <c r="U516" s="26"/>
      <c r="V516" s="26"/>
    </row>
    <row r="517" spans="1:22" ht="20.25" customHeight="1" x14ac:dyDescent="0.2">
      <c r="A517" s="109" t="s">
        <v>79</v>
      </c>
      <c r="B517" s="34">
        <v>2036513.6711899999</v>
      </c>
      <c r="C517" s="34">
        <v>833792.95209000004</v>
      </c>
      <c r="D517" s="123">
        <v>0</v>
      </c>
      <c r="E517" s="34">
        <v>5.7419999999999999E-2</v>
      </c>
      <c r="F517" s="82">
        <v>2870306.6806999999</v>
      </c>
      <c r="G517" s="82">
        <f t="shared" si="95"/>
        <v>82607547.184549987</v>
      </c>
      <c r="H517" s="34">
        <f t="shared" si="96"/>
        <v>24109828.649040002</v>
      </c>
      <c r="I517" s="34">
        <f t="shared" si="97"/>
        <v>97.938969999999998</v>
      </c>
      <c r="J517" s="34">
        <f t="shared" si="98"/>
        <v>16062.668939999998</v>
      </c>
      <c r="K517" s="91">
        <f t="shared" ref="K517" si="105">SUM(G517:J517)</f>
        <v>106733536.44149998</v>
      </c>
      <c r="L517" s="82">
        <v>6921420.71361</v>
      </c>
      <c r="M517" s="34">
        <v>0</v>
      </c>
      <c r="N517" s="34">
        <v>0</v>
      </c>
      <c r="O517" s="98">
        <v>26918.403600000001</v>
      </c>
      <c r="P517" s="98">
        <v>6948339.1172099998</v>
      </c>
      <c r="Q517" s="34">
        <f t="shared" si="100"/>
        <v>144232737.82386002</v>
      </c>
      <c r="R517" s="83">
        <v>5418054.9085500007</v>
      </c>
      <c r="S517" s="91">
        <f t="shared" si="101"/>
        <v>119099930.46725997</v>
      </c>
      <c r="T517" s="26"/>
      <c r="U517" s="26"/>
      <c r="V517" s="26"/>
    </row>
    <row r="518" spans="1:22" ht="20.25" customHeight="1" x14ac:dyDescent="0.2">
      <c r="A518" s="109" t="s">
        <v>80</v>
      </c>
      <c r="B518" s="34">
        <v>2033171.9856900002</v>
      </c>
      <c r="C518" s="34">
        <v>814225.04146019998</v>
      </c>
      <c r="D518" s="123">
        <v>0</v>
      </c>
      <c r="E518" s="34">
        <v>5.772E-2</v>
      </c>
      <c r="F518" s="82">
        <v>2847397.0848702001</v>
      </c>
      <c r="G518" s="82">
        <f t="shared" si="95"/>
        <v>84421190.000729993</v>
      </c>
      <c r="H518" s="34">
        <f t="shared" si="96"/>
        <v>23899286.081080198</v>
      </c>
      <c r="I518" s="34">
        <f t="shared" si="97"/>
        <v>85.286379999999994</v>
      </c>
      <c r="J518" s="34">
        <f t="shared" si="98"/>
        <v>16397.071630000002</v>
      </c>
      <c r="K518" s="91">
        <f t="shared" ref="K518" si="106">SUM(G518:J518)</f>
        <v>108336958.43982019</v>
      </c>
      <c r="L518" s="82">
        <v>6999788.28333</v>
      </c>
      <c r="M518" s="34">
        <v>0</v>
      </c>
      <c r="N518" s="34">
        <v>0</v>
      </c>
      <c r="O518" s="98">
        <v>27062.366319999997</v>
      </c>
      <c r="P518" s="98">
        <v>7026850.64965</v>
      </c>
      <c r="Q518" s="34">
        <f t="shared" si="100"/>
        <v>146380806.91877019</v>
      </c>
      <c r="R518" s="83">
        <v>5288680.4069100013</v>
      </c>
      <c r="S518" s="91">
        <f t="shared" si="101"/>
        <v>120652489.49638018</v>
      </c>
      <c r="T518" s="26"/>
      <c r="U518" s="26"/>
      <c r="V518" s="26"/>
    </row>
    <row r="519" spans="1:22" ht="20.25" customHeight="1" x14ac:dyDescent="0.2">
      <c r="A519" s="109" t="s">
        <v>30</v>
      </c>
      <c r="B519" s="34">
        <v>2016768.0004699999</v>
      </c>
      <c r="C519" s="34">
        <v>790832.80085</v>
      </c>
      <c r="D519" s="123">
        <v>0</v>
      </c>
      <c r="E519" s="34">
        <v>5.8049999999999997E-2</v>
      </c>
      <c r="F519" s="82">
        <v>2807600.8593699997</v>
      </c>
      <c r="G519" s="82">
        <f t="shared" si="95"/>
        <v>84194277.705219999</v>
      </c>
      <c r="H519" s="34">
        <f t="shared" si="96"/>
        <v>23502188.120110001</v>
      </c>
      <c r="I519" s="34">
        <f t="shared" si="97"/>
        <v>80.022639999999996</v>
      </c>
      <c r="J519" s="34">
        <f t="shared" si="98"/>
        <v>15310.751550000001</v>
      </c>
      <c r="K519" s="91">
        <f t="shared" ref="K519" si="107">SUM(G519:J519)</f>
        <v>107711856.59952001</v>
      </c>
      <c r="L519" s="82">
        <v>7449721.90668</v>
      </c>
      <c r="M519" s="34">
        <v>0</v>
      </c>
      <c r="N519" s="34">
        <v>0</v>
      </c>
      <c r="O519" s="98">
        <v>27079.390480000002</v>
      </c>
      <c r="P519" s="98">
        <v>7476801.2971599996</v>
      </c>
      <c r="Q519" s="34">
        <f t="shared" si="100"/>
        <v>146196840.03082997</v>
      </c>
      <c r="R519" s="83">
        <v>5532294.6938500004</v>
      </c>
      <c r="S519" s="91">
        <f t="shared" si="101"/>
        <v>120720952.59053001</v>
      </c>
      <c r="T519" s="26"/>
      <c r="U519" s="26"/>
      <c r="V519" s="26"/>
    </row>
    <row r="520" spans="1:22" ht="20.25" customHeight="1" x14ac:dyDescent="0.2">
      <c r="A520" s="109" t="s">
        <v>31</v>
      </c>
      <c r="B520" s="34">
        <v>2001706.51596</v>
      </c>
      <c r="C520" s="34">
        <v>779206.33970999997</v>
      </c>
      <c r="D520" s="123">
        <v>0</v>
      </c>
      <c r="E520" s="34">
        <v>5.8369999999999998E-2</v>
      </c>
      <c r="F520" s="82">
        <v>2780912.9140400002</v>
      </c>
      <c r="G520" s="82">
        <f t="shared" si="95"/>
        <v>85428261.94258</v>
      </c>
      <c r="H520" s="34">
        <f t="shared" si="96"/>
        <v>23189148.274440005</v>
      </c>
      <c r="I520" s="34">
        <f t="shared" si="97"/>
        <v>77.980949999999993</v>
      </c>
      <c r="J520" s="34">
        <f t="shared" si="98"/>
        <v>15436.113600000002</v>
      </c>
      <c r="K520" s="91">
        <f t="shared" ref="K520" si="108">SUM(G520:J520)</f>
        <v>108632924.31157</v>
      </c>
      <c r="L520" s="82">
        <v>6997658.3378800005</v>
      </c>
      <c r="M520" s="34">
        <v>0</v>
      </c>
      <c r="N520" s="34">
        <v>0</v>
      </c>
      <c r="O520" s="98">
        <v>24831.559519999999</v>
      </c>
      <c r="P520" s="98">
        <v>7022489.8974000001</v>
      </c>
      <c r="Q520" s="34">
        <f t="shared" si="100"/>
        <v>146948613.94261998</v>
      </c>
      <c r="R520" s="83">
        <v>5804504.0300900005</v>
      </c>
      <c r="S520" s="91">
        <f t="shared" si="101"/>
        <v>121459918.23906001</v>
      </c>
      <c r="T520" s="26"/>
      <c r="U520" s="26"/>
      <c r="V520" s="26"/>
    </row>
    <row r="521" spans="1:22" ht="20.25" customHeight="1" x14ac:dyDescent="0.2">
      <c r="A521" s="109" t="s">
        <v>32</v>
      </c>
      <c r="B521" s="34">
        <v>2197182.9016400003</v>
      </c>
      <c r="C521" s="34">
        <v>786575.8849699999</v>
      </c>
      <c r="D521" s="123">
        <v>0</v>
      </c>
      <c r="E521" s="34">
        <v>5.8709999999999998E-2</v>
      </c>
      <c r="F521" s="82">
        <v>2983758.8453200003</v>
      </c>
      <c r="G521" s="82">
        <f t="shared" si="95"/>
        <v>89003477.267450005</v>
      </c>
      <c r="H521" s="34">
        <f t="shared" si="96"/>
        <v>23023681.484359995</v>
      </c>
      <c r="I521" s="34">
        <f t="shared" si="97"/>
        <v>77.946700000000007</v>
      </c>
      <c r="J521" s="34">
        <f t="shared" si="98"/>
        <v>15566.242039999996</v>
      </c>
      <c r="K521" s="91">
        <f t="shared" ref="K521" si="109">SUM(G521:J521)</f>
        <v>112042802.94055</v>
      </c>
      <c r="L521" s="82">
        <v>6808760.1112599997</v>
      </c>
      <c r="M521" s="34">
        <v>0</v>
      </c>
      <c r="N521" s="34">
        <v>0</v>
      </c>
      <c r="O521" s="98">
        <v>24973.96848</v>
      </c>
      <c r="P521" s="98">
        <v>6833734.07974</v>
      </c>
      <c r="Q521" s="34">
        <f t="shared" si="100"/>
        <v>150264540.28432</v>
      </c>
      <c r="R521" s="83">
        <v>5966549.1547299996</v>
      </c>
      <c r="S521" s="91">
        <f t="shared" si="101"/>
        <v>124843086.17502001</v>
      </c>
      <c r="T521" s="26"/>
      <c r="U521" s="26"/>
      <c r="V521" s="26"/>
    </row>
    <row r="522" spans="1:22" ht="20.25" customHeight="1" x14ac:dyDescent="0.2">
      <c r="A522" s="109" t="s">
        <v>33</v>
      </c>
      <c r="B522" s="34">
        <v>2194982.7332299999</v>
      </c>
      <c r="C522" s="34">
        <v>737228.10405000008</v>
      </c>
      <c r="D522" s="123">
        <v>0</v>
      </c>
      <c r="E522" s="34">
        <v>5.8950000000000002E-2</v>
      </c>
      <c r="F522" s="82">
        <v>2932210.8962300001</v>
      </c>
      <c r="G522" s="82">
        <f t="shared" si="95"/>
        <v>91016891.714379996</v>
      </c>
      <c r="H522" s="34">
        <f t="shared" si="96"/>
        <v>23231873.606609996</v>
      </c>
      <c r="I522" s="34">
        <f t="shared" si="97"/>
        <v>77.947450000000003</v>
      </c>
      <c r="J522" s="34">
        <f t="shared" si="98"/>
        <v>14972.58488</v>
      </c>
      <c r="K522" s="91">
        <f t="shared" ref="K522" si="110">SUM(G522:J522)</f>
        <v>114263815.85331999</v>
      </c>
      <c r="L522" s="82">
        <v>7256669.5450400002</v>
      </c>
      <c r="M522" s="34">
        <v>0</v>
      </c>
      <c r="N522" s="34">
        <v>0</v>
      </c>
      <c r="O522" s="98">
        <v>25074.632560000002</v>
      </c>
      <c r="P522" s="98">
        <v>7281744.1776000001</v>
      </c>
      <c r="Q522" s="34">
        <f t="shared" si="100"/>
        <v>153481147.10773</v>
      </c>
      <c r="R522" s="83">
        <v>5966549.1547299996</v>
      </c>
      <c r="S522" s="91">
        <f t="shared" si="101"/>
        <v>127512109.18564999</v>
      </c>
      <c r="T522" s="26"/>
      <c r="U522" s="26"/>
      <c r="V522" s="26"/>
    </row>
    <row r="523" spans="1:22" ht="20.25" customHeight="1" x14ac:dyDescent="0.2">
      <c r="A523" s="109" t="s">
        <v>34</v>
      </c>
      <c r="B523" s="34">
        <v>2389093.66763</v>
      </c>
      <c r="C523" s="34">
        <v>878851.18588999996</v>
      </c>
      <c r="D523" s="123">
        <v>0</v>
      </c>
      <c r="E523" s="34">
        <v>5.9119999999999999E-2</v>
      </c>
      <c r="F523" s="82">
        <v>3267944.9126399998</v>
      </c>
      <c r="G523" s="82">
        <f t="shared" si="95"/>
        <v>93560013.19318001</v>
      </c>
      <c r="H523" s="34">
        <f t="shared" si="96"/>
        <v>23326581.98474</v>
      </c>
      <c r="I523" s="34">
        <f t="shared" si="97"/>
        <v>205.93062999999998</v>
      </c>
      <c r="J523" s="34">
        <f t="shared" si="98"/>
        <v>15156.927109999997</v>
      </c>
      <c r="K523" s="91">
        <f t="shared" ref="K523" si="111">SUM(G523:J523)</f>
        <v>116901958.03566001</v>
      </c>
      <c r="L523" s="82">
        <v>7251135.7579500005</v>
      </c>
      <c r="M523" s="34">
        <v>0</v>
      </c>
      <c r="N523" s="34">
        <v>0</v>
      </c>
      <c r="O523" s="98">
        <v>25148.594960000002</v>
      </c>
      <c r="P523" s="98">
        <v>7276284.3529100008</v>
      </c>
      <c r="Q523" s="34">
        <f t="shared" si="100"/>
        <v>156461021.29009002</v>
      </c>
      <c r="R523" s="83">
        <v>5815285.1963100005</v>
      </c>
      <c r="S523" s="91">
        <f t="shared" si="101"/>
        <v>129993527.58488001</v>
      </c>
      <c r="T523" s="26"/>
      <c r="U523" s="26"/>
      <c r="V523" s="26"/>
    </row>
    <row r="524" spans="1:22" ht="20.25" customHeight="1" x14ac:dyDescent="0.2">
      <c r="A524" s="109" t="s">
        <v>65</v>
      </c>
      <c r="B524" s="34">
        <v>2355569.6128000002</v>
      </c>
      <c r="C524" s="34">
        <v>982701.07475999999</v>
      </c>
      <c r="D524" s="123">
        <v>0</v>
      </c>
      <c r="E524" s="34">
        <v>5.9330000000000001E-2</v>
      </c>
      <c r="F524" s="82">
        <v>3338270.7468900005</v>
      </c>
      <c r="G524" s="82">
        <f t="shared" si="95"/>
        <v>99895991.098179996</v>
      </c>
      <c r="H524" s="34">
        <f t="shared" si="96"/>
        <v>23696399.121300001</v>
      </c>
      <c r="I524" s="34">
        <f t="shared" si="97"/>
        <v>136.43554</v>
      </c>
      <c r="J524" s="34">
        <f t="shared" si="98"/>
        <v>15737.923299999999</v>
      </c>
      <c r="K524" s="91">
        <f t="shared" ref="K524" si="112">SUM(G524:J524)</f>
        <v>123608264.57832</v>
      </c>
      <c r="L524" s="82">
        <v>7631450.1784300003</v>
      </c>
      <c r="M524" s="34">
        <v>0</v>
      </c>
      <c r="N524" s="34">
        <v>0</v>
      </c>
      <c r="O524" s="98">
        <v>25235.093359999999</v>
      </c>
      <c r="P524" s="98">
        <v>7656685.2717900006</v>
      </c>
      <c r="Q524" s="34">
        <f t="shared" si="100"/>
        <v>167935545.98049998</v>
      </c>
      <c r="R524" s="83">
        <v>5815285.1963100005</v>
      </c>
      <c r="S524" s="91">
        <f t="shared" si="101"/>
        <v>137080235.04642001</v>
      </c>
      <c r="T524" s="26"/>
      <c r="U524" s="26"/>
      <c r="V524" s="26"/>
    </row>
    <row r="525" spans="1:22" ht="20.25" customHeight="1" x14ac:dyDescent="0.2">
      <c r="A525" s="109"/>
      <c r="B525" s="34"/>
      <c r="C525" s="34"/>
      <c r="D525" s="123"/>
      <c r="E525" s="34"/>
      <c r="F525" s="82"/>
      <c r="G525" s="82"/>
      <c r="H525" s="34"/>
      <c r="I525" s="34"/>
      <c r="J525" s="34"/>
      <c r="K525" s="91"/>
      <c r="L525" s="82"/>
      <c r="M525" s="34"/>
      <c r="N525" s="34"/>
      <c r="O525" s="98"/>
      <c r="P525" s="98"/>
      <c r="Q525" s="34"/>
      <c r="R525" s="83"/>
      <c r="S525" s="91"/>
      <c r="T525" s="26"/>
      <c r="U525" s="26"/>
      <c r="V525" s="26"/>
    </row>
    <row r="526" spans="1:22" ht="20.25" customHeight="1" x14ac:dyDescent="0.2">
      <c r="A526" s="112" t="s">
        <v>104</v>
      </c>
      <c r="B526" s="34"/>
      <c r="C526" s="34"/>
      <c r="D526" s="123"/>
      <c r="E526" s="34"/>
      <c r="F526" s="82"/>
      <c r="G526" s="82"/>
      <c r="H526" s="34"/>
      <c r="I526" s="34"/>
      <c r="J526" s="34"/>
      <c r="K526" s="91"/>
      <c r="L526" s="82"/>
      <c r="M526" s="34"/>
      <c r="N526" s="34"/>
      <c r="O526" s="98"/>
      <c r="P526" s="98"/>
      <c r="Q526" s="34"/>
      <c r="R526" s="83"/>
      <c r="S526" s="91"/>
      <c r="T526" s="26"/>
      <c r="U526" s="26"/>
      <c r="V526" s="26"/>
    </row>
    <row r="527" spans="1:22" ht="20.25" customHeight="1" x14ac:dyDescent="0.2">
      <c r="A527" s="109" t="s">
        <v>94</v>
      </c>
      <c r="B527" s="34">
        <v>2373921.9217300001</v>
      </c>
      <c r="C527" s="34">
        <v>907627.52670999989</v>
      </c>
      <c r="D527" s="123">
        <v>0</v>
      </c>
      <c r="E527" s="34">
        <v>5.9560000000000002E-2</v>
      </c>
      <c r="F527" s="82">
        <v>3281549.5079999999</v>
      </c>
      <c r="G527" s="82">
        <f t="shared" ref="G527:G538" si="113">+E259+J259+O259+B527</f>
        <v>98480119.958210006</v>
      </c>
      <c r="H527" s="34">
        <f t="shared" ref="H527:H538" si="114">+F259+K259+P259+C527</f>
        <v>23700717.673880003</v>
      </c>
      <c r="I527" s="34">
        <f t="shared" ref="I527:I538" si="115">+G259+L259+Q259+D527</f>
        <v>100.78287999999999</v>
      </c>
      <c r="J527" s="34">
        <f t="shared" ref="J527:J538" si="116">+H259+M259+R259+E527</f>
        <v>16486.034070000002</v>
      </c>
      <c r="K527" s="91">
        <f t="shared" ref="K527" si="117">SUM(G527:J527)</f>
        <v>122197424.44904</v>
      </c>
      <c r="L527" s="82">
        <v>6967186.6444399999</v>
      </c>
      <c r="M527" s="34">
        <v>0</v>
      </c>
      <c r="N527" s="34">
        <v>0</v>
      </c>
      <c r="O527" s="98">
        <v>15844.7968</v>
      </c>
      <c r="P527" s="98">
        <v>6983031.4412399996</v>
      </c>
      <c r="Q527" s="34">
        <f t="shared" ref="Q527:Q538" si="118">+D259+I259+N259+S259+F527+P527</f>
        <v>164091611.54065001</v>
      </c>
      <c r="R527" s="83">
        <v>6303906.4332400002</v>
      </c>
      <c r="S527" s="91">
        <f t="shared" ref="S527:S537" si="119">+K527+P527+R527</f>
        <v>135484362.32352</v>
      </c>
      <c r="T527" s="26"/>
      <c r="U527" s="26"/>
      <c r="V527" s="26"/>
    </row>
    <row r="528" spans="1:22" ht="20.25" customHeight="1" x14ac:dyDescent="0.2">
      <c r="A528" s="109" t="s">
        <v>76</v>
      </c>
      <c r="B528" s="34">
        <v>2407947.2524700002</v>
      </c>
      <c r="C528" s="34">
        <v>1049675.3369099998</v>
      </c>
      <c r="D528" s="123">
        <v>0</v>
      </c>
      <c r="E528" s="34">
        <v>5.9830000000000001E-2</v>
      </c>
      <c r="F528" s="82">
        <v>3457622.6492099999</v>
      </c>
      <c r="G528" s="82">
        <f t="shared" si="113"/>
        <v>98750418.970130011</v>
      </c>
      <c r="H528" s="34">
        <f t="shared" si="114"/>
        <v>23939178.455339998</v>
      </c>
      <c r="I528" s="34">
        <f t="shared" si="115"/>
        <v>78.55037999999999</v>
      </c>
      <c r="J528" s="34">
        <f t="shared" si="116"/>
        <v>15378.545060000002</v>
      </c>
      <c r="K528" s="91">
        <f t="shared" ref="K528" si="120">SUM(G528:J528)</f>
        <v>122705054.52091001</v>
      </c>
      <c r="L528" s="82">
        <v>7168257.4507100005</v>
      </c>
      <c r="M528" s="34">
        <v>0</v>
      </c>
      <c r="N528" s="34">
        <v>0</v>
      </c>
      <c r="O528" s="98">
        <v>12039.738300000001</v>
      </c>
      <c r="P528" s="98">
        <v>7180297.1890100008</v>
      </c>
      <c r="Q528" s="34">
        <f t="shared" si="118"/>
        <v>163724537.79076999</v>
      </c>
      <c r="R528" s="83">
        <v>7615556.4484400004</v>
      </c>
      <c r="S528" s="91">
        <f t="shared" si="119"/>
        <v>137500908.15836</v>
      </c>
      <c r="T528" s="26"/>
      <c r="U528" s="26"/>
      <c r="V528" s="26"/>
    </row>
    <row r="529" spans="1:22" ht="20.25" customHeight="1" x14ac:dyDescent="0.2">
      <c r="A529" s="109" t="s">
        <v>77</v>
      </c>
      <c r="B529" s="34">
        <v>2344306.1239999998</v>
      </c>
      <c r="C529" s="34">
        <v>1038978.83724</v>
      </c>
      <c r="D529" s="123">
        <v>0</v>
      </c>
      <c r="E529" s="34">
        <v>6.0109999999999997E-2</v>
      </c>
      <c r="F529" s="82">
        <v>3383285.0213500001</v>
      </c>
      <c r="G529" s="82">
        <f t="shared" si="113"/>
        <v>98376436.042630002</v>
      </c>
      <c r="H529" s="34">
        <f t="shared" si="114"/>
        <v>24320553.336780004</v>
      </c>
      <c r="I529" s="34">
        <f t="shared" si="115"/>
        <v>80.402329999999992</v>
      </c>
      <c r="J529" s="34">
        <f t="shared" si="116"/>
        <v>15171.471610000002</v>
      </c>
      <c r="K529" s="91">
        <f t="shared" ref="K529" si="121">SUM(G529:J529)</f>
        <v>122712241.25334999</v>
      </c>
      <c r="L529" s="82">
        <v>7122851.90711</v>
      </c>
      <c r="M529" s="34">
        <v>0</v>
      </c>
      <c r="N529" s="34">
        <v>0</v>
      </c>
      <c r="O529" s="98">
        <v>12096.3698</v>
      </c>
      <c r="P529" s="98">
        <v>7134948.2769100005</v>
      </c>
      <c r="Q529" s="34">
        <f t="shared" si="118"/>
        <v>162992018.44105998</v>
      </c>
      <c r="R529" s="83">
        <v>9161770.50495</v>
      </c>
      <c r="S529" s="91">
        <f t="shared" si="119"/>
        <v>139008960.03520998</v>
      </c>
      <c r="T529" s="26"/>
      <c r="U529" s="26"/>
      <c r="V529" s="26"/>
    </row>
    <row r="530" spans="1:22" ht="20.25" customHeight="1" x14ac:dyDescent="0.2">
      <c r="A530" s="109" t="s">
        <v>78</v>
      </c>
      <c r="B530" s="34">
        <v>2408223.3391800001</v>
      </c>
      <c r="C530" s="34">
        <v>1038369.9665599999</v>
      </c>
      <c r="D530" s="123">
        <v>0</v>
      </c>
      <c r="E530" s="34">
        <v>6.0359999999999997E-2</v>
      </c>
      <c r="F530" s="82">
        <v>3446593.3660999998</v>
      </c>
      <c r="G530" s="82">
        <f t="shared" si="113"/>
        <v>98669099.743559986</v>
      </c>
      <c r="H530" s="34">
        <f t="shared" si="114"/>
        <v>24547632.049649999</v>
      </c>
      <c r="I530" s="34">
        <f t="shared" si="115"/>
        <v>80.403089999999992</v>
      </c>
      <c r="J530" s="34">
        <f t="shared" si="116"/>
        <v>13702.852630000001</v>
      </c>
      <c r="K530" s="91">
        <f t="shared" ref="K530" si="122">SUM(G530:J530)</f>
        <v>123230515.04892999</v>
      </c>
      <c r="L530" s="82">
        <v>8209702.9618800003</v>
      </c>
      <c r="M530" s="34">
        <v>0</v>
      </c>
      <c r="N530" s="34">
        <v>0</v>
      </c>
      <c r="O530" s="98">
        <v>12144.995800000001</v>
      </c>
      <c r="P530" s="98">
        <v>8221847.95768</v>
      </c>
      <c r="Q530" s="34">
        <f t="shared" si="118"/>
        <v>164391871.61246002</v>
      </c>
      <c r="R530" s="83">
        <v>8098551.6700900001</v>
      </c>
      <c r="S530" s="91">
        <f t="shared" si="119"/>
        <v>139550914.6767</v>
      </c>
      <c r="T530" s="26"/>
      <c r="U530" s="26"/>
      <c r="V530" s="26"/>
    </row>
    <row r="531" spans="1:22" ht="20.25" customHeight="1" x14ac:dyDescent="0.2">
      <c r="A531" s="109" t="s">
        <v>79</v>
      </c>
      <c r="B531" s="34">
        <v>2356789.6409900002</v>
      </c>
      <c r="C531" s="34">
        <v>966724.16186999995</v>
      </c>
      <c r="D531" s="123">
        <v>0</v>
      </c>
      <c r="E531" s="34">
        <v>6.0560000000000003E-2</v>
      </c>
      <c r="F531" s="82">
        <v>3323513.8634200003</v>
      </c>
      <c r="G531" s="82">
        <f t="shared" si="113"/>
        <v>101455047.56323002</v>
      </c>
      <c r="H531" s="34">
        <f t="shared" si="114"/>
        <v>24941810.066299994</v>
      </c>
      <c r="I531" s="34">
        <f t="shared" si="115"/>
        <v>80.403849999999991</v>
      </c>
      <c r="J531" s="34">
        <f t="shared" si="116"/>
        <v>15806.123019999999</v>
      </c>
      <c r="K531" s="91">
        <f t="shared" ref="K531" si="123">SUM(G531:J531)</f>
        <v>126412744.15640001</v>
      </c>
      <c r="L531" s="82">
        <v>7899757.5106400009</v>
      </c>
      <c r="M531" s="34">
        <v>0</v>
      </c>
      <c r="N531" s="34">
        <v>0</v>
      </c>
      <c r="O531" s="98">
        <v>12185.2012</v>
      </c>
      <c r="P531" s="98">
        <v>7911942.7118400009</v>
      </c>
      <c r="Q531" s="34">
        <f t="shared" si="118"/>
        <v>167759360.81309</v>
      </c>
      <c r="R531" s="83">
        <v>8003299.0021099998</v>
      </c>
      <c r="S531" s="91">
        <f t="shared" si="119"/>
        <v>142327985.87035</v>
      </c>
      <c r="T531" s="26"/>
      <c r="U531" s="26"/>
      <c r="V531" s="26"/>
    </row>
    <row r="532" spans="1:22" ht="20.25" customHeight="1" x14ac:dyDescent="0.2">
      <c r="A532" s="109" t="s">
        <v>80</v>
      </c>
      <c r="B532" s="34">
        <v>2369076.2585899998</v>
      </c>
      <c r="C532" s="34">
        <v>947210.65702999989</v>
      </c>
      <c r="D532" s="123">
        <v>0</v>
      </c>
      <c r="E532" s="34">
        <v>6.0770000000000005E-2</v>
      </c>
      <c r="F532" s="82">
        <v>3316286.9763899995</v>
      </c>
      <c r="G532" s="82">
        <f t="shared" si="113"/>
        <v>105125843.63504998</v>
      </c>
      <c r="H532" s="34">
        <f t="shared" si="114"/>
        <v>24834798.857950002</v>
      </c>
      <c r="I532" s="34">
        <f t="shared" si="115"/>
        <v>80.404599999999988</v>
      </c>
      <c r="J532" s="34">
        <f t="shared" si="116"/>
        <v>14717.723589999994</v>
      </c>
      <c r="K532" s="91">
        <f t="shared" ref="K532" si="124">SUM(G532:J532)</f>
        <v>129975440.62118998</v>
      </c>
      <c r="L532" s="82">
        <v>7902838.9999799998</v>
      </c>
      <c r="M532" s="34">
        <v>0</v>
      </c>
      <c r="N532" s="34">
        <v>0</v>
      </c>
      <c r="O532" s="98">
        <v>12228.727400000002</v>
      </c>
      <c r="P532" s="98">
        <v>7915067.7273800001</v>
      </c>
      <c r="Q532" s="34">
        <f t="shared" si="118"/>
        <v>171288811.26279002</v>
      </c>
      <c r="R532" s="83">
        <v>6258185.9280000003</v>
      </c>
      <c r="S532" s="91">
        <f t="shared" si="119"/>
        <v>144148694.27656999</v>
      </c>
      <c r="T532" s="26"/>
      <c r="U532" s="26"/>
      <c r="V532" s="26"/>
    </row>
    <row r="533" spans="1:22" ht="20.25" customHeight="1" x14ac:dyDescent="0.2">
      <c r="A533" s="109" t="s">
        <v>30</v>
      </c>
      <c r="B533" s="34">
        <v>2325809.6571599999</v>
      </c>
      <c r="C533" s="34">
        <v>1004942.46465</v>
      </c>
      <c r="D533" s="123">
        <v>0</v>
      </c>
      <c r="E533" s="34">
        <v>1.1727700000000001</v>
      </c>
      <c r="F533" s="82">
        <v>3330753.29458</v>
      </c>
      <c r="G533" s="82">
        <f t="shared" si="113"/>
        <v>104466375.55035003</v>
      </c>
      <c r="H533" s="34">
        <f t="shared" si="114"/>
        <v>25017742.205420006</v>
      </c>
      <c r="I533" s="34">
        <f t="shared" si="115"/>
        <v>80.405360000000002</v>
      </c>
      <c r="J533" s="34">
        <f t="shared" si="116"/>
        <v>14417.717290000002</v>
      </c>
      <c r="K533" s="91">
        <f t="shared" ref="K533" si="125">SUM(G533:J533)</f>
        <v>129498615.87842003</v>
      </c>
      <c r="L533" s="82">
        <v>8868315</v>
      </c>
      <c r="M533" s="34">
        <v>0</v>
      </c>
      <c r="N533" s="34">
        <v>0</v>
      </c>
      <c r="O533" s="98">
        <v>12262.943500000001</v>
      </c>
      <c r="P533" s="98">
        <v>8880577.9434999991</v>
      </c>
      <c r="Q533" s="34">
        <f t="shared" si="118"/>
        <v>171603510.64653006</v>
      </c>
      <c r="R533" s="83">
        <v>5659407.7560000001</v>
      </c>
      <c r="S533" s="91">
        <f t="shared" si="119"/>
        <v>144038601.57792005</v>
      </c>
      <c r="T533" s="26"/>
      <c r="U533" s="26"/>
      <c r="V533" s="26"/>
    </row>
    <row r="534" spans="1:22" ht="20.25" customHeight="1" x14ac:dyDescent="0.2">
      <c r="A534" s="109" t="s">
        <v>31</v>
      </c>
      <c r="B534" s="34">
        <v>2353915.9875599998</v>
      </c>
      <c r="C534" s="34">
        <v>919198.57160000002</v>
      </c>
      <c r="D534" s="123">
        <v>0</v>
      </c>
      <c r="E534" s="34">
        <v>0.73974000000000006</v>
      </c>
      <c r="F534" s="82">
        <v>3273115.2988999998</v>
      </c>
      <c r="G534" s="82">
        <f t="shared" si="113"/>
        <v>106828350.96215001</v>
      </c>
      <c r="H534" s="34">
        <f t="shared" si="114"/>
        <v>24744270.14418</v>
      </c>
      <c r="I534" s="34">
        <f t="shared" si="115"/>
        <v>72.932909999999993</v>
      </c>
      <c r="J534" s="34">
        <f t="shared" si="116"/>
        <v>13741.744430000001</v>
      </c>
      <c r="K534" s="91">
        <f t="shared" ref="K534" si="126">SUM(G534:J534)</f>
        <v>131586435.78367001</v>
      </c>
      <c r="L534" s="82">
        <v>8523822.0000100005</v>
      </c>
      <c r="M534" s="34">
        <v>0</v>
      </c>
      <c r="N534" s="34">
        <v>0</v>
      </c>
      <c r="O534" s="98">
        <v>12294.431799999998</v>
      </c>
      <c r="P534" s="98">
        <v>8536116.4318100009</v>
      </c>
      <c r="Q534" s="34">
        <f t="shared" si="118"/>
        <v>173111110.21024999</v>
      </c>
      <c r="R534" s="83">
        <v>3963612.4930000002</v>
      </c>
      <c r="S534" s="91">
        <f t="shared" si="119"/>
        <v>144086164.70848</v>
      </c>
      <c r="T534" s="26"/>
      <c r="U534" s="26"/>
      <c r="V534" s="26"/>
    </row>
    <row r="535" spans="1:22" ht="20.25" customHeight="1" x14ac:dyDescent="0.2">
      <c r="A535" s="109" t="s">
        <v>32</v>
      </c>
      <c r="B535" s="34">
        <v>2513845.5497500002</v>
      </c>
      <c r="C535" s="34">
        <v>924257.68134000001</v>
      </c>
      <c r="D535" s="123">
        <v>0</v>
      </c>
      <c r="E535" s="34">
        <v>6.1259999999999995E-2</v>
      </c>
      <c r="F535" s="82">
        <v>3438103.2923500002</v>
      </c>
      <c r="G535" s="82">
        <f t="shared" si="113"/>
        <v>109616603.37325999</v>
      </c>
      <c r="H535" s="34">
        <f t="shared" si="114"/>
        <v>24982668.919480003</v>
      </c>
      <c r="I535" s="34">
        <f t="shared" si="115"/>
        <v>72.933599999999998</v>
      </c>
      <c r="J535" s="34">
        <f t="shared" si="116"/>
        <v>15844.561730000003</v>
      </c>
      <c r="K535" s="91">
        <f t="shared" ref="K535" si="127">SUM(G535:J535)</f>
        <v>134615189.78806999</v>
      </c>
      <c r="L535" s="82">
        <v>8465381.0001599994</v>
      </c>
      <c r="M535" s="34">
        <v>0</v>
      </c>
      <c r="N535" s="34">
        <v>0</v>
      </c>
      <c r="O535" s="98">
        <v>12325.8608</v>
      </c>
      <c r="P535" s="98">
        <v>8477706.8609599993</v>
      </c>
      <c r="Q535" s="34">
        <f t="shared" si="118"/>
        <v>175780925.16409001</v>
      </c>
      <c r="R535" s="83">
        <v>2374689.9990000003</v>
      </c>
      <c r="S535" s="91">
        <f t="shared" si="119"/>
        <v>145467586.64803001</v>
      </c>
      <c r="T535" s="26"/>
      <c r="U535" s="133"/>
      <c r="V535" s="134"/>
    </row>
    <row r="536" spans="1:22" ht="20.25" customHeight="1" x14ac:dyDescent="0.2">
      <c r="A536" s="109" t="s">
        <v>33</v>
      </c>
      <c r="B536" s="34">
        <v>2624142.8602800001</v>
      </c>
      <c r="C536" s="34">
        <v>878983.96831000003</v>
      </c>
      <c r="D536" s="123">
        <v>0</v>
      </c>
      <c r="E536" s="34">
        <v>0.22753000000000001</v>
      </c>
      <c r="F536" s="82">
        <v>3503127.0561199998</v>
      </c>
      <c r="G536" s="82">
        <f t="shared" si="113"/>
        <v>112244767.20580001</v>
      </c>
      <c r="H536" s="34">
        <f t="shared" si="114"/>
        <v>24269948.047989998</v>
      </c>
      <c r="I536" s="34">
        <f t="shared" si="115"/>
        <v>72.934299999999993</v>
      </c>
      <c r="J536" s="34">
        <f t="shared" si="116"/>
        <v>15941.86052</v>
      </c>
      <c r="K536" s="91">
        <f t="shared" ref="K536" si="128">SUM(G536:J536)</f>
        <v>136530730.04861003</v>
      </c>
      <c r="L536" s="82">
        <v>8208807.9999899995</v>
      </c>
      <c r="M536" s="34">
        <v>0</v>
      </c>
      <c r="N536" s="34">
        <v>0</v>
      </c>
      <c r="O536" s="98">
        <v>12362.626800000002</v>
      </c>
      <c r="P536" s="98">
        <v>8221170.6267899992</v>
      </c>
      <c r="Q536" s="34">
        <f t="shared" si="118"/>
        <v>177968998.76690999</v>
      </c>
      <c r="R536" s="83">
        <v>1762576.0419999999</v>
      </c>
      <c r="S536" s="91">
        <f t="shared" si="119"/>
        <v>146514476.71740001</v>
      </c>
      <c r="T536" s="26"/>
      <c r="U536" s="133"/>
      <c r="V536" s="134"/>
    </row>
    <row r="537" spans="1:22" ht="20.25" customHeight="1" x14ac:dyDescent="0.2">
      <c r="A537" s="109" t="s">
        <v>34</v>
      </c>
      <c r="B537" s="34">
        <v>2808893.77238</v>
      </c>
      <c r="C537" s="34">
        <v>966771.95337999996</v>
      </c>
      <c r="D537" s="123">
        <v>0</v>
      </c>
      <c r="E537" s="34">
        <v>6.7959999999999993E-2</v>
      </c>
      <c r="F537" s="82">
        <v>3775665.79372</v>
      </c>
      <c r="G537" s="82">
        <f t="shared" si="113"/>
        <v>114496978.63341001</v>
      </c>
      <c r="H537" s="34">
        <f t="shared" si="114"/>
        <v>24357695.30401</v>
      </c>
      <c r="I537" s="34">
        <f t="shared" si="115"/>
        <v>72.934979999999996</v>
      </c>
      <c r="J537" s="34">
        <f t="shared" si="116"/>
        <v>16022.612210000001</v>
      </c>
      <c r="K537" s="91">
        <f t="shared" ref="K537" si="129">SUM(G537:J537)</f>
        <v>138870769.48461002</v>
      </c>
      <c r="L537" s="82">
        <v>8803842.0000899993</v>
      </c>
      <c r="M537" s="34">
        <v>0</v>
      </c>
      <c r="N537" s="34">
        <v>0</v>
      </c>
      <c r="O537" s="98">
        <v>12407.2204</v>
      </c>
      <c r="P537" s="98">
        <v>8816249.2204899993</v>
      </c>
      <c r="Q537" s="34">
        <f t="shared" si="118"/>
        <v>180706814.89873004</v>
      </c>
      <c r="R537" s="83">
        <v>0</v>
      </c>
      <c r="S537" s="91">
        <f t="shared" si="119"/>
        <v>147687018.70510003</v>
      </c>
      <c r="T537" s="26"/>
      <c r="U537" s="133"/>
      <c r="V537" s="134"/>
    </row>
    <row r="538" spans="1:22" ht="20.25" customHeight="1" x14ac:dyDescent="0.2">
      <c r="A538" s="109" t="s">
        <v>65</v>
      </c>
      <c r="B538" s="34">
        <v>3572821.8214000002</v>
      </c>
      <c r="C538" s="34">
        <v>967606.77181999991</v>
      </c>
      <c r="D538" s="123">
        <v>0</v>
      </c>
      <c r="E538" s="34">
        <v>6.1850000000000002E-2</v>
      </c>
      <c r="F538" s="82">
        <v>4540428.6550700003</v>
      </c>
      <c r="G538" s="82">
        <f t="shared" si="113"/>
        <v>124127289.54573999</v>
      </c>
      <c r="H538" s="34">
        <f t="shared" si="114"/>
        <v>24981964.744410001</v>
      </c>
      <c r="I538" s="34">
        <f t="shared" si="115"/>
        <v>72.935659999999999</v>
      </c>
      <c r="J538" s="34">
        <f t="shared" si="116"/>
        <v>15291.26174</v>
      </c>
      <c r="K538" s="91">
        <f t="shared" ref="K538" si="130">SUM(G538:J538)</f>
        <v>149124618.48754999</v>
      </c>
      <c r="L538" s="82">
        <v>9566526</v>
      </c>
      <c r="M538" s="34">
        <v>0</v>
      </c>
      <c r="N538" s="34">
        <v>0</v>
      </c>
      <c r="O538" s="98">
        <v>12446.358399999999</v>
      </c>
      <c r="P538" s="98">
        <v>9578972.3584000003</v>
      </c>
      <c r="Q538" s="34">
        <f t="shared" si="118"/>
        <v>195884162.96877</v>
      </c>
      <c r="R538" s="83">
        <v>0</v>
      </c>
      <c r="S538" s="91">
        <f t="shared" ref="S538" si="131">+K538+P538+R538</f>
        <v>158703590.84594998</v>
      </c>
      <c r="T538" s="26"/>
      <c r="U538" s="133"/>
      <c r="V538" s="134"/>
    </row>
    <row r="539" spans="1:22" ht="6" customHeight="1" thickBot="1" x14ac:dyDescent="0.25">
      <c r="A539" s="114"/>
      <c r="B539" s="101"/>
      <c r="C539" s="101"/>
      <c r="D539" s="101"/>
      <c r="E539" s="101"/>
      <c r="F539" s="117"/>
      <c r="G539" s="117"/>
      <c r="H539" s="101"/>
      <c r="I539" s="101"/>
      <c r="J539" s="101"/>
      <c r="K539" s="102"/>
      <c r="L539" s="117"/>
      <c r="M539" s="101"/>
      <c r="N539" s="101"/>
      <c r="O539" s="118"/>
      <c r="P539" s="118"/>
      <c r="Q539" s="101"/>
      <c r="R539" s="140"/>
      <c r="S539" s="132"/>
      <c r="T539" s="26"/>
      <c r="U539" s="26"/>
      <c r="V539" s="26"/>
    </row>
    <row r="540" spans="1:22" s="52" customFormat="1" ht="19.5" customHeight="1" x14ac:dyDescent="0.2">
      <c r="A540" s="48" t="s">
        <v>18</v>
      </c>
      <c r="B540" s="120" t="s">
        <v>103</v>
      </c>
      <c r="C540" s="121"/>
      <c r="D540" s="121"/>
      <c r="E540" s="121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26"/>
      <c r="S540" s="26"/>
      <c r="T540" s="51"/>
    </row>
    <row r="541" spans="1:22" s="52" customFormat="1" ht="15.95" customHeight="1" x14ac:dyDescent="0.2">
      <c r="A541" s="48"/>
      <c r="B541" s="120" t="s">
        <v>100</v>
      </c>
      <c r="C541" s="120"/>
      <c r="D541" s="120"/>
      <c r="E541" s="12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26"/>
      <c r="S541" s="26"/>
      <c r="T541" s="51"/>
    </row>
    <row r="542" spans="1:22" s="52" customFormat="1" ht="15.95" customHeight="1" x14ac:dyDescent="0.2">
      <c r="A542" s="48" t="s">
        <v>19</v>
      </c>
      <c r="B542" s="120" t="s">
        <v>99</v>
      </c>
      <c r="C542" s="120"/>
      <c r="D542" s="120"/>
      <c r="E542" s="12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26"/>
      <c r="S542" s="26"/>
      <c r="T542" s="51"/>
    </row>
    <row r="543" spans="1:22" s="54" customFormat="1" ht="15.95" hidden="1" customHeight="1" x14ac:dyDescent="0.2">
      <c r="A543" s="48"/>
      <c r="B543" s="49" t="s">
        <v>38</v>
      </c>
      <c r="C543" s="49"/>
      <c r="D543" s="48"/>
      <c r="E543" s="49"/>
      <c r="F543" s="50"/>
      <c r="G543" s="50"/>
      <c r="H543" s="50"/>
      <c r="I543" s="50"/>
      <c r="J543" s="50"/>
      <c r="K543" s="50"/>
      <c r="L543" s="50"/>
      <c r="M543" s="53"/>
      <c r="N543" s="53"/>
      <c r="O543" s="53"/>
      <c r="P543" s="53"/>
      <c r="Q543" s="53"/>
      <c r="R543" s="18"/>
      <c r="S543" s="18"/>
      <c r="T543" s="19"/>
    </row>
    <row r="544" spans="1:22" s="54" customFormat="1" ht="15.95" customHeight="1" x14ac:dyDescent="0.2">
      <c r="A544" s="48" t="s">
        <v>64</v>
      </c>
      <c r="B544" s="48" t="s">
        <v>101</v>
      </c>
      <c r="C544" s="49"/>
      <c r="D544" s="48"/>
      <c r="E544" s="49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18"/>
      <c r="S544" s="18"/>
      <c r="T544" s="19"/>
    </row>
    <row r="545" spans="1:23" s="54" customFormat="1" ht="15.95" hidden="1" customHeight="1" x14ac:dyDescent="0.2">
      <c r="A545" s="48"/>
      <c r="B545" s="48" t="s">
        <v>40</v>
      </c>
      <c r="C545" s="49"/>
      <c r="D545" s="48"/>
      <c r="E545" s="49"/>
      <c r="F545" s="53"/>
      <c r="G545" s="53"/>
      <c r="H545" s="53"/>
      <c r="I545" s="53"/>
      <c r="J545" s="53"/>
      <c r="K545" s="53"/>
      <c r="L545" s="53"/>
      <c r="M545" s="18"/>
      <c r="N545" s="18"/>
      <c r="O545" s="53"/>
      <c r="P545" s="53"/>
      <c r="Q545" s="53"/>
      <c r="R545" s="18"/>
      <c r="S545" s="18"/>
      <c r="T545" s="19"/>
    </row>
    <row r="546" spans="1:23" s="54" customFormat="1" ht="15.75" customHeight="1" x14ac:dyDescent="0.2">
      <c r="A546" s="55"/>
      <c r="B546" s="48" t="s">
        <v>102</v>
      </c>
      <c r="C546" s="56"/>
      <c r="D546" s="56"/>
      <c r="E546" s="56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9"/>
      <c r="U546" s="19"/>
      <c r="V546" s="19"/>
      <c r="W546" s="19"/>
    </row>
    <row r="547" spans="1:23" s="54" customFormat="1" ht="14.25" customHeight="1" x14ac:dyDescent="0.2">
      <c r="A547" s="55"/>
      <c r="B547" s="55"/>
      <c r="C547" s="56"/>
      <c r="D547" s="56"/>
      <c r="E547" s="56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9"/>
      <c r="U547" s="19"/>
      <c r="V547" s="19"/>
      <c r="W547" s="19"/>
    </row>
    <row r="548" spans="1:23" s="54" customFormat="1" ht="15.95" customHeight="1" x14ac:dyDescent="0.2">
      <c r="A548" s="55" t="s">
        <v>93</v>
      </c>
      <c r="B548" s="55"/>
      <c r="C548" s="56"/>
      <c r="D548" s="56"/>
      <c r="E548" s="56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9"/>
      <c r="U548" s="19"/>
      <c r="V548" s="19"/>
      <c r="W548" s="19"/>
    </row>
    <row r="549" spans="1:23" s="54" customFormat="1" ht="15.95" customHeight="1" x14ac:dyDescent="0.2">
      <c r="A549" s="57"/>
      <c r="B549" s="19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9"/>
      <c r="U549" s="19"/>
      <c r="V549" s="19"/>
      <c r="W549" s="19"/>
    </row>
    <row r="550" spans="1:23" s="54" customFormat="1" ht="15.95" customHeight="1" x14ac:dyDescent="0.2">
      <c r="A550" s="57"/>
      <c r="B550" s="19"/>
      <c r="C550" s="18"/>
      <c r="D550" s="18"/>
      <c r="E550" s="18"/>
      <c r="F550" s="18"/>
      <c r="G550" s="18"/>
      <c r="H550" s="18"/>
      <c r="I550" s="18"/>
      <c r="J550" s="18"/>
      <c r="K550" s="18"/>
      <c r="L550" s="26"/>
      <c r="M550" s="18"/>
      <c r="N550" s="18"/>
      <c r="O550" s="18"/>
      <c r="P550" s="18"/>
      <c r="Q550" s="18"/>
      <c r="R550" s="18"/>
      <c r="S550" s="18"/>
      <c r="T550" s="19"/>
      <c r="U550" s="19"/>
      <c r="V550" s="19"/>
      <c r="W550" s="19"/>
    </row>
    <row r="551" spans="1:23" s="54" customFormat="1" ht="15.95" customHeight="1" x14ac:dyDescent="0.2">
      <c r="A551" s="19"/>
      <c r="B551" s="19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9"/>
      <c r="U551" s="19"/>
      <c r="V551" s="19"/>
      <c r="W551" s="19"/>
    </row>
    <row r="552" spans="1:23" s="54" customFormat="1" ht="15.95" customHeight="1" x14ac:dyDescent="0.2">
      <c r="A552" s="19"/>
      <c r="B552" s="19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9"/>
      <c r="U552" s="19"/>
      <c r="V552" s="19"/>
      <c r="W552" s="19"/>
    </row>
    <row r="553" spans="1:23" s="54" customFormat="1" ht="15.95" customHeight="1" x14ac:dyDescent="0.2">
      <c r="A553" s="19"/>
      <c r="B553" s="19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9"/>
      <c r="U553" s="19"/>
      <c r="V553" s="19"/>
      <c r="W553" s="19"/>
    </row>
    <row r="554" spans="1:23" ht="15" x14ac:dyDescent="0.2">
      <c r="A554" s="19"/>
      <c r="B554" s="19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35"/>
      <c r="N554" s="35"/>
      <c r="O554" s="35"/>
      <c r="P554" s="35"/>
      <c r="Q554" s="35"/>
      <c r="R554" s="35"/>
      <c r="S554" s="35"/>
      <c r="T554" s="36"/>
    </row>
    <row r="555" spans="1:23" x14ac:dyDescent="0.2">
      <c r="A555" s="36"/>
      <c r="B555" s="36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6"/>
    </row>
    <row r="556" spans="1:23" x14ac:dyDescent="0.2">
      <c r="A556" s="36"/>
      <c r="B556" s="36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6"/>
    </row>
    <row r="557" spans="1:23" x14ac:dyDescent="0.2">
      <c r="A557" s="36"/>
      <c r="B557" s="36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6"/>
    </row>
    <row r="558" spans="1:23" x14ac:dyDescent="0.2">
      <c r="A558" s="36"/>
      <c r="B558" s="36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6"/>
    </row>
    <row r="559" spans="1:23" x14ac:dyDescent="0.2">
      <c r="A559" s="36"/>
      <c r="B559" s="36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6"/>
    </row>
    <row r="560" spans="1:23" x14ac:dyDescent="0.2">
      <c r="A560" s="36"/>
      <c r="B560" s="36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7"/>
      <c r="S560" s="37"/>
    </row>
    <row r="561" spans="1:19" x14ac:dyDescent="0.2">
      <c r="A561" s="36"/>
      <c r="B561" s="36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7"/>
      <c r="S561" s="37"/>
    </row>
    <row r="562" spans="1:19" x14ac:dyDescent="0.2">
      <c r="A562" s="36"/>
      <c r="B562" s="36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7"/>
      <c r="S562" s="37"/>
    </row>
    <row r="563" spans="1:19" x14ac:dyDescent="0.2"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</row>
    <row r="564" spans="1:19" x14ac:dyDescent="0.2"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</row>
    <row r="565" spans="1:19" x14ac:dyDescent="0.2"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</row>
    <row r="566" spans="1:19" x14ac:dyDescent="0.2"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</row>
    <row r="567" spans="1:19" x14ac:dyDescent="0.2"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</row>
    <row r="568" spans="1:19" x14ac:dyDescent="0.2"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</row>
    <row r="569" spans="1:19" x14ac:dyDescent="0.2"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</row>
    <row r="570" spans="1:19" x14ac:dyDescent="0.2"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</row>
    <row r="571" spans="1:19" x14ac:dyDescent="0.2"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</row>
    <row r="572" spans="1:19" x14ac:dyDescent="0.2"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</row>
    <row r="573" spans="1:19" x14ac:dyDescent="0.2"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</row>
    <row r="574" spans="1:19" x14ac:dyDescent="0.2"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</row>
    <row r="575" spans="1:19" x14ac:dyDescent="0.2"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</row>
    <row r="576" spans="1:19" x14ac:dyDescent="0.2"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</row>
    <row r="577" spans="3:19" x14ac:dyDescent="0.2"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</row>
    <row r="578" spans="3:19" x14ac:dyDescent="0.2"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</row>
    <row r="579" spans="3:19" x14ac:dyDescent="0.2"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</row>
    <row r="580" spans="3:19" x14ac:dyDescent="0.2"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</row>
    <row r="581" spans="3:19" x14ac:dyDescent="0.2"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</row>
    <row r="582" spans="3:19" x14ac:dyDescent="0.2"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</row>
    <row r="583" spans="3:19" x14ac:dyDescent="0.2"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</row>
    <row r="584" spans="3:19" x14ac:dyDescent="0.2"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</row>
    <row r="585" spans="3:19" x14ac:dyDescent="0.2"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</row>
    <row r="586" spans="3:19" x14ac:dyDescent="0.2"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</row>
    <row r="587" spans="3:19" x14ac:dyDescent="0.2"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</row>
    <row r="588" spans="3:19" x14ac:dyDescent="0.2"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</row>
    <row r="589" spans="3:19" x14ac:dyDescent="0.2"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</row>
    <row r="590" spans="3:19" x14ac:dyDescent="0.2"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</row>
    <row r="591" spans="3:19" x14ac:dyDescent="0.2"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</row>
    <row r="592" spans="3:19" x14ac:dyDescent="0.2"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</row>
    <row r="593" spans="3:19" x14ac:dyDescent="0.2"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</row>
    <row r="594" spans="3:19" x14ac:dyDescent="0.2"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</row>
    <row r="595" spans="3:19" x14ac:dyDescent="0.2"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</row>
    <row r="596" spans="3:19" x14ac:dyDescent="0.2"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</row>
    <row r="597" spans="3:19" x14ac:dyDescent="0.2"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</row>
    <row r="598" spans="3:19" x14ac:dyDescent="0.2"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</row>
    <row r="599" spans="3:19" x14ac:dyDescent="0.2"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</row>
    <row r="600" spans="3:19" x14ac:dyDescent="0.2"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</row>
    <row r="601" spans="3:19" x14ac:dyDescent="0.2"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</row>
    <row r="602" spans="3:19" x14ac:dyDescent="0.2"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</row>
    <row r="603" spans="3:19" x14ac:dyDescent="0.2"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</row>
    <row r="604" spans="3:19" x14ac:dyDescent="0.2"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</row>
    <row r="605" spans="3:19" x14ac:dyDescent="0.2"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</row>
    <row r="606" spans="3:19" x14ac:dyDescent="0.2"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</row>
    <row r="607" spans="3:19" x14ac:dyDescent="0.2"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</row>
    <row r="608" spans="3:19" x14ac:dyDescent="0.2"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</row>
    <row r="609" spans="3:19" x14ac:dyDescent="0.2"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</row>
    <row r="610" spans="3:19" x14ac:dyDescent="0.2"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</row>
    <row r="611" spans="3:19" x14ac:dyDescent="0.2"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</row>
    <row r="612" spans="3:19" x14ac:dyDescent="0.2"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</row>
    <row r="613" spans="3:19" x14ac:dyDescent="0.2"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</row>
    <row r="614" spans="3:19" x14ac:dyDescent="0.2"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</row>
    <row r="615" spans="3:19" x14ac:dyDescent="0.2"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</row>
    <row r="616" spans="3:19" x14ac:dyDescent="0.2"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</row>
    <row r="617" spans="3:19" x14ac:dyDescent="0.2"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</row>
    <row r="618" spans="3:19" x14ac:dyDescent="0.2"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</row>
    <row r="619" spans="3:19" x14ac:dyDescent="0.2"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</row>
    <row r="620" spans="3:19" x14ac:dyDescent="0.2"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</row>
    <row r="621" spans="3:19" x14ac:dyDescent="0.2"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</row>
    <row r="622" spans="3:19" x14ac:dyDescent="0.2"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</row>
    <row r="623" spans="3:19" x14ac:dyDescent="0.2"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</row>
    <row r="624" spans="3:19" x14ac:dyDescent="0.2"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</row>
    <row r="625" spans="3:19" x14ac:dyDescent="0.2"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</row>
    <row r="626" spans="3:19" x14ac:dyDescent="0.2"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</row>
    <row r="627" spans="3:19" x14ac:dyDescent="0.2"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</row>
    <row r="628" spans="3:19" x14ac:dyDescent="0.2"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</row>
    <row r="629" spans="3:19" x14ac:dyDescent="0.2"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</row>
    <row r="630" spans="3:19" x14ac:dyDescent="0.2"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</row>
    <row r="631" spans="3:19" x14ac:dyDescent="0.2"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</row>
    <row r="632" spans="3:19" x14ac:dyDescent="0.2"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</row>
    <row r="633" spans="3:19" x14ac:dyDescent="0.2"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</row>
    <row r="634" spans="3:19" x14ac:dyDescent="0.2"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</row>
    <row r="635" spans="3:19" x14ac:dyDescent="0.2"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</row>
    <row r="636" spans="3:19" x14ac:dyDescent="0.2"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</row>
    <row r="637" spans="3:19" x14ac:dyDescent="0.2"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</row>
    <row r="638" spans="3:19" x14ac:dyDescent="0.2"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</row>
    <row r="639" spans="3:19" x14ac:dyDescent="0.2"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</row>
    <row r="640" spans="3:19" x14ac:dyDescent="0.2"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</row>
    <row r="641" spans="3:19" x14ac:dyDescent="0.2"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</row>
    <row r="642" spans="3:19" x14ac:dyDescent="0.2"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</row>
    <row r="643" spans="3:19" x14ac:dyDescent="0.2"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</row>
    <row r="644" spans="3:19" x14ac:dyDescent="0.2"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</row>
    <row r="645" spans="3:19" x14ac:dyDescent="0.2"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</row>
    <row r="646" spans="3:19" x14ac:dyDescent="0.2"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</row>
    <row r="647" spans="3:19" x14ac:dyDescent="0.2"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</row>
    <row r="648" spans="3:19" x14ac:dyDescent="0.2"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</row>
    <row r="649" spans="3:19" x14ac:dyDescent="0.2"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</row>
    <row r="650" spans="3:19" x14ac:dyDescent="0.2"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</row>
    <row r="651" spans="3:19" x14ac:dyDescent="0.2"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</row>
    <row r="652" spans="3:19" x14ac:dyDescent="0.2"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</row>
    <row r="653" spans="3:19" x14ac:dyDescent="0.2"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</row>
    <row r="654" spans="3:19" x14ac:dyDescent="0.2"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</row>
    <row r="655" spans="3:19" x14ac:dyDescent="0.2"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</row>
    <row r="656" spans="3:19" x14ac:dyDescent="0.2"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</row>
    <row r="657" spans="3:19" x14ac:dyDescent="0.2"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</row>
    <row r="658" spans="3:19" x14ac:dyDescent="0.2"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</row>
    <row r="659" spans="3:19" x14ac:dyDescent="0.2"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</row>
    <row r="660" spans="3:19" x14ac:dyDescent="0.2"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</row>
    <row r="661" spans="3:19" x14ac:dyDescent="0.2"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</row>
    <row r="662" spans="3:19" x14ac:dyDescent="0.2"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</row>
    <row r="663" spans="3:19" x14ac:dyDescent="0.2"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</row>
    <row r="664" spans="3:19" x14ac:dyDescent="0.2"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</row>
    <row r="665" spans="3:19" x14ac:dyDescent="0.2"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</row>
    <row r="666" spans="3:19" x14ac:dyDescent="0.2"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</row>
    <row r="667" spans="3:19" x14ac:dyDescent="0.2"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</row>
    <row r="668" spans="3:19" x14ac:dyDescent="0.2"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</row>
    <row r="669" spans="3:19" x14ac:dyDescent="0.2"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</row>
    <row r="670" spans="3:19" x14ac:dyDescent="0.2"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</row>
    <row r="671" spans="3:19" x14ac:dyDescent="0.2"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</row>
    <row r="672" spans="3:19" x14ac:dyDescent="0.2"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</row>
    <row r="673" spans="3:19" x14ac:dyDescent="0.2"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</row>
    <row r="674" spans="3:19" x14ac:dyDescent="0.2"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</row>
    <row r="675" spans="3:19" x14ac:dyDescent="0.2"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</row>
    <row r="676" spans="3:19" x14ac:dyDescent="0.2"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</row>
    <row r="677" spans="3:19" x14ac:dyDescent="0.2"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</row>
    <row r="678" spans="3:19" x14ac:dyDescent="0.2"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</row>
    <row r="679" spans="3:19" x14ac:dyDescent="0.2"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</row>
    <row r="680" spans="3:19" x14ac:dyDescent="0.2"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</row>
    <row r="681" spans="3:19" x14ac:dyDescent="0.2"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</row>
    <row r="682" spans="3:19" x14ac:dyDescent="0.2"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</row>
    <row r="683" spans="3:19" x14ac:dyDescent="0.2"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</row>
    <row r="684" spans="3:19" x14ac:dyDescent="0.2"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</row>
    <row r="685" spans="3:19" x14ac:dyDescent="0.2"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</row>
    <row r="686" spans="3:19" x14ac:dyDescent="0.2"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</row>
    <row r="687" spans="3:19" x14ac:dyDescent="0.2"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</row>
    <row r="688" spans="3:19" x14ac:dyDescent="0.2"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</row>
    <row r="689" spans="3:19" x14ac:dyDescent="0.2"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</row>
    <row r="690" spans="3:19" x14ac:dyDescent="0.2"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</row>
    <row r="691" spans="3:19" x14ac:dyDescent="0.2"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</row>
    <row r="692" spans="3:19" x14ac:dyDescent="0.2"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</row>
    <row r="693" spans="3:19" x14ac:dyDescent="0.2"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</row>
    <row r="694" spans="3:19" x14ac:dyDescent="0.2"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</row>
    <row r="695" spans="3:19" x14ac:dyDescent="0.2"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</row>
    <row r="696" spans="3:19" x14ac:dyDescent="0.2"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</row>
    <row r="697" spans="3:19" x14ac:dyDescent="0.2"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</row>
    <row r="698" spans="3:19" x14ac:dyDescent="0.2"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</row>
    <row r="699" spans="3:19" x14ac:dyDescent="0.2"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</row>
    <row r="700" spans="3:19" x14ac:dyDescent="0.2"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</row>
    <row r="701" spans="3:19" x14ac:dyDescent="0.2"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</row>
    <row r="702" spans="3:19" x14ac:dyDescent="0.2"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</row>
    <row r="703" spans="3:19" x14ac:dyDescent="0.2"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</row>
    <row r="704" spans="3:19" x14ac:dyDescent="0.2"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</row>
    <row r="705" spans="3:19" x14ac:dyDescent="0.2"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</row>
    <row r="706" spans="3:19" x14ac:dyDescent="0.2"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</row>
    <row r="707" spans="3:19" x14ac:dyDescent="0.2"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</row>
    <row r="708" spans="3:19" x14ac:dyDescent="0.2"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</row>
    <row r="709" spans="3:19" x14ac:dyDescent="0.2"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</row>
    <row r="710" spans="3:19" x14ac:dyDescent="0.2"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</row>
    <row r="711" spans="3:19" x14ac:dyDescent="0.2">
      <c r="C711" s="37"/>
      <c r="D711" s="37"/>
      <c r="E711" s="37"/>
      <c r="F711" s="37"/>
      <c r="G711" s="37"/>
      <c r="H711" s="37"/>
      <c r="I711" s="37"/>
      <c r="J711" s="37"/>
      <c r="K711" s="37"/>
      <c r="L711" s="37"/>
    </row>
  </sheetData>
  <customSheetViews>
    <customSheetView guid="{BB5D23C0-3AA3-11D3-81BC-00C0DF22A5BE}" scale="70" showPageBreaks="1" showGridLines="0" zeroValues="0" printArea="1" hiddenRows="1" showRuler="0">
      <selection sqref="A1:P95"/>
      <pageMargins left="1.26" right="0.21" top="1.23" bottom="1" header="0" footer="0"/>
      <pageSetup scale="42" orientation="portrait" horizontalDpi="4294967292" r:id="rId1"/>
      <headerFooter alignWithMargins="0"/>
    </customSheetView>
    <customSheetView guid="{B4371AC0-3930-11D3-81BC-00C0DF22A5BE}" scale="70" showPageBreaks="1" showGridLines="0" zeroValues="0" printArea="1" hiddenRows="1" showRuler="0" topLeftCell="S34">
      <selection activeCell="S41" sqref="S41:Z101"/>
      <pageMargins left="0.72" right="0.21" top="0.81" bottom="1" header="0" footer="0"/>
      <pageSetup scale="44" orientation="portrait" horizontalDpi="4294967292" r:id="rId2"/>
      <headerFooter alignWithMargins="0"/>
    </customSheetView>
  </customSheetViews>
  <mergeCells count="8">
    <mergeCell ref="A3:S3"/>
    <mergeCell ref="L276:P276"/>
    <mergeCell ref="O4:S4"/>
    <mergeCell ref="L274:P274"/>
    <mergeCell ref="L275:P275"/>
    <mergeCell ref="G274:K274"/>
    <mergeCell ref="G275:K275"/>
    <mergeCell ref="G276:K276"/>
  </mergeCells>
  <phoneticPr fontId="0" type="noConversion"/>
  <printOptions horizontalCentered="1" verticalCentered="1"/>
  <pageMargins left="0.39370078740157483" right="0.31496062992125984" top="0.19685039370078741" bottom="0.59055118110236227" header="0" footer="0"/>
  <pageSetup scale="36" orientation="portrait" r:id="rId3"/>
  <headerFooter alignWithMargins="0"/>
  <ignoredErrors>
    <ignoredError sqref="A472 A485" numberStoredAsText="1"/>
  </ignoredError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customSheetViews>
    <customSheetView guid="{BB5D23C0-3AA3-11D3-81BC-00C0DF22A5BE}" showRuler="0">
      <pageMargins left="0.75" right="0.75" top="1" bottom="1" header="0" footer="0"/>
      <headerFooter alignWithMargins="0"/>
    </customSheetView>
    <customSheetView guid="{B4371AC0-3930-11D3-81BC-00C0DF22A5BE}" showRuler="0"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customSheetViews>
    <customSheetView guid="{BB5D23C0-3AA3-11D3-81BC-00C0DF22A5BE}" showRuler="0">
      <pageMargins left="0.75" right="0.75" top="1" bottom="1" header="0" footer="0"/>
      <headerFooter alignWithMargins="0"/>
    </customSheetView>
    <customSheetView guid="{B4371AC0-3930-11D3-81BC-00C0DF22A5BE}" showRuler="0">
      <pageMargins left="0.75" right="0.75" top="1" bottom="1" header="0" footer="0"/>
      <headerFooter alignWithMargins="0"/>
    </customSheetView>
  </customSheetViews>
  <phoneticPr fontId="0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Hoja1!Área_de_impresión</vt:lpstr>
    </vt:vector>
  </TitlesOfParts>
  <Company>Banco Central de Bolivia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Renee Oporto</dc:creator>
  <cp:lastModifiedBy>Valued Acer Customer</cp:lastModifiedBy>
  <cp:lastPrinted>2016-05-13T15:24:34Z</cp:lastPrinted>
  <dcterms:created xsi:type="dcterms:W3CDTF">1999-02-17T13:43:49Z</dcterms:created>
  <dcterms:modified xsi:type="dcterms:W3CDTF">2016-05-23T15:13:44Z</dcterms:modified>
</cp:coreProperties>
</file>