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eqteams-my.sharepoint.com/personal/vwlabajo_cheqsystems_com/Documents/Documents/Team - Performance Testing/PT - Documentation/CheQ Website Production Page Speed Insight/Template/"/>
    </mc:Choice>
  </mc:AlternateContent>
  <xr:revisionPtr revIDLastSave="0" documentId="8_{2009E814-DD03-4F30-B2EF-0CCF18B8CF26}" xr6:coauthVersionLast="47" xr6:coauthVersionMax="47" xr10:uidLastSave="{00000000-0000-0000-0000-000000000000}"/>
  <bookViews>
    <workbookView xWindow="-108" yWindow="-108" windowWidth="23256" windowHeight="12456" activeTab="8" xr2:uid="{C37E2E45-7E9A-43D5-A28B-C770F3703849}"/>
  </bookViews>
  <sheets>
    <sheet name="Summary" sheetId="1" r:id="rId1"/>
    <sheet name="01_url" sheetId="7" r:id="rId2"/>
    <sheet name="02_url" sheetId="8" r:id="rId3"/>
    <sheet name="03_url" sheetId="9" r:id="rId4"/>
    <sheet name="04_url" sheetId="10" r:id="rId5"/>
    <sheet name="05_url" sheetId="11" r:id="rId6"/>
    <sheet name="06_url" sheetId="12" r:id="rId7"/>
    <sheet name="07_url" sheetId="13" r:id="rId8"/>
    <sheet name="08_url" sheetId="14" r:id="rId9"/>
  </sheets>
  <definedNames>
    <definedName name="cacheRange">Summary!$J$7,Summary!$K$7,Summary!$J$11,Summary!$K$11,Summary!$J$15,Summary!$K$15,Summary!$J$19,Summary!$K$19,Summary!$J$23,Summary!$K$23,Summary!$J$27,Summary!$K$27,Summary!$J$31,Summary!$K$31</definedName>
    <definedName name="performanceRange" localSheetId="0">Summary!$L$6:$L$35</definedName>
    <definedName name="performanceValueRange" comment="This variable refers to the performance of all pages, for devices, cache, and without cache.">Summary!$L$6,Summary!$L$7,Summary!$L$10,Summary!$L$11,Summary!$L$14,Summary!$L$15,Summary!$L$18,Summary!$L$19,Summary!$L$22,Summary!$L$23,Summary!$L$26,Summary!$L$27,Summary!$L$30,Summary!$L$31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7" l="1"/>
  <c r="C25" i="8"/>
  <c r="B3" i="14"/>
  <c r="B3" i="13"/>
  <c r="B3" i="12"/>
  <c r="B3" i="11"/>
  <c r="B3" i="10"/>
  <c r="B3" i="9"/>
  <c r="B3" i="8"/>
  <c r="B3" i="7"/>
  <c r="C2" i="14"/>
  <c r="C25" i="14"/>
  <c r="C9" i="14"/>
  <c r="L35" i="1"/>
  <c r="O34" i="1" a="1"/>
  <c r="O34" i="1" s="1"/>
  <c r="M35" i="1" s="1"/>
  <c r="L34" i="1"/>
  <c r="N34" i="1" s="1" a="1"/>
  <c r="N34" i="1" s="1"/>
  <c r="M34" i="1" s="1"/>
  <c r="C2" i="13"/>
  <c r="C2" i="11"/>
  <c r="C2" i="12"/>
  <c r="C2" i="10"/>
  <c r="C2" i="9"/>
  <c r="C2" i="8"/>
  <c r="K34" i="1" a="1"/>
  <c r="J34" i="1" a="1"/>
  <c r="J34" i="1" l="1"/>
  <c r="J35" i="1" s="1"/>
  <c r="K34" i="1"/>
  <c r="K35" i="1" s="1"/>
  <c r="G34" i="1"/>
  <c r="L31" i="1"/>
  <c r="O30" i="1" s="1" a="1"/>
  <c r="O30" i="1" s="1"/>
  <c r="M31" i="1" s="1"/>
  <c r="L30" i="1"/>
  <c r="N30" i="1" s="1" a="1"/>
  <c r="N30" i="1" s="1"/>
  <c r="M30" i="1" s="1"/>
  <c r="L27" i="1"/>
  <c r="O26" i="1" s="1" a="1"/>
  <c r="O26" i="1" s="1"/>
  <c r="M27" i="1" s="1"/>
  <c r="L26" i="1"/>
  <c r="L23" i="1"/>
  <c r="O22" i="1" s="1" a="1"/>
  <c r="O22" i="1" s="1"/>
  <c r="M23" i="1" s="1"/>
  <c r="L22" i="1"/>
  <c r="N22" i="1" s="1" a="1"/>
  <c r="N22" i="1" s="1"/>
  <c r="M22" i="1" s="1"/>
  <c r="L19" i="1"/>
  <c r="O18" i="1" s="1" a="1"/>
  <c r="O18" i="1" s="1"/>
  <c r="M19" i="1" s="1"/>
  <c r="L18" i="1"/>
  <c r="N18" i="1" s="1" a="1"/>
  <c r="N18" i="1" s="1"/>
  <c r="M18" i="1" s="1"/>
  <c r="L15" i="1"/>
  <c r="O14" i="1" s="1" a="1"/>
  <c r="O14" i="1" s="1"/>
  <c r="M15" i="1" s="1"/>
  <c r="L14" i="1"/>
  <c r="N14" i="1" s="1" a="1"/>
  <c r="N14" i="1" s="1"/>
  <c r="M14" i="1" s="1"/>
  <c r="L11" i="1"/>
  <c r="O10" i="1" s="1" a="1"/>
  <c r="O10" i="1" s="1"/>
  <c r="M11" i="1" s="1"/>
  <c r="L10" i="1"/>
  <c r="N10" i="1" s="1" a="1"/>
  <c r="N10" i="1" s="1"/>
  <c r="M10" i="1" s="1"/>
  <c r="K18" i="1" a="1"/>
  <c r="K14" i="1" a="1"/>
  <c r="J10" i="1" a="1"/>
  <c r="J30" i="1" a="1"/>
  <c r="J18" i="1" a="1"/>
  <c r="J14" i="1" a="1"/>
  <c r="K26" i="1" a="1"/>
  <c r="K10" i="1" a="1"/>
  <c r="K22" i="1" a="1"/>
  <c r="K30" i="1" a="1"/>
  <c r="J22" i="1" a="1"/>
  <c r="N26" i="1" l="1" a="1"/>
  <c r="N26" i="1" s="1"/>
  <c r="M26" i="1" s="1"/>
  <c r="J30" i="1"/>
  <c r="J31" i="1" s="1"/>
  <c r="K30" i="1"/>
  <c r="K31" i="1" s="1"/>
  <c r="K26" i="1"/>
  <c r="K27" i="1" s="1"/>
  <c r="J22" i="1"/>
  <c r="J23" i="1" s="1"/>
  <c r="K22" i="1"/>
  <c r="K23" i="1" s="1"/>
  <c r="J18" i="1"/>
  <c r="J19" i="1" s="1"/>
  <c r="K18" i="1"/>
  <c r="K19" i="1" s="1"/>
  <c r="J14" i="1"/>
  <c r="J15" i="1" s="1"/>
  <c r="K14" i="1"/>
  <c r="K15" i="1" s="1"/>
  <c r="J10" i="1"/>
  <c r="J11" i="1" s="1"/>
  <c r="K10" i="1"/>
  <c r="K11" i="1" s="1"/>
  <c r="L6" i="1"/>
  <c r="L7" i="1"/>
  <c r="O6" i="1" s="1" a="1"/>
  <c r="O6" i="1" s="1"/>
  <c r="M7" i="1" s="1"/>
  <c r="C2" i="7"/>
  <c r="C25" i="9"/>
  <c r="C25" i="12"/>
  <c r="C25" i="10"/>
  <c r="C25" i="11"/>
  <c r="C25" i="13"/>
  <c r="C9" i="13"/>
  <c r="C9" i="12"/>
  <c r="C9" i="11"/>
  <c r="C9" i="10"/>
  <c r="C9" i="9"/>
  <c r="C9" i="8"/>
  <c r="C9" i="7"/>
  <c r="K6" i="1" a="1"/>
  <c r="J26" i="1" a="1"/>
  <c r="J26" i="1" l="1"/>
  <c r="J27" i="1" s="1"/>
  <c r="K39" i="1"/>
  <c r="K40" i="1" s="1" a="1"/>
  <c r="K40" i="1" s="1"/>
  <c r="J39" i="1"/>
  <c r="J40" i="1" s="1" a="1"/>
  <c r="J40" i="1" s="1"/>
  <c r="G26" i="1"/>
  <c r="G30" i="1"/>
  <c r="G10" i="1"/>
  <c r="K6" i="1"/>
  <c r="K7" i="1" s="1"/>
  <c r="N6" i="1" a="1"/>
  <c r="N6" i="1" s="1"/>
  <c r="M6" i="1" s="1"/>
  <c r="G18" i="1"/>
  <c r="G22" i="1"/>
  <c r="G14" i="1"/>
  <c r="J6" i="1" a="1"/>
  <c r="K44" i="1" l="1"/>
  <c r="K45" i="1" s="1" a="1"/>
  <c r="K45" i="1"/>
  <c r="K41" i="1"/>
  <c r="K42" i="1" s="1" a="1"/>
  <c r="K42" i="1" s="1"/>
  <c r="K43" i="1"/>
  <c r="J41" i="1"/>
  <c r="J42" i="1" s="1" a="1"/>
  <c r="J42" i="1" s="1"/>
  <c r="J43" i="1"/>
  <c r="J44" i="1"/>
  <c r="J6" i="1"/>
  <c r="J7" i="1" s="1"/>
  <c r="K48" i="1" a="1"/>
  <c r="G6" i="1" l="1"/>
  <c r="K48" i="1"/>
  <c r="K47" i="1" a="1"/>
  <c r="K47" i="1" l="1"/>
  <c r="K46" i="1" s="1"/>
  <c r="J45" i="1" a="1"/>
  <c r="J48" i="1" a="1"/>
  <c r="J45" i="1" l="1"/>
  <c r="J48" i="1"/>
  <c r="J47" i="1" a="1"/>
  <c r="J47" i="1" l="1"/>
  <c r="J46" i="1" s="1"/>
  <c r="G38" i="1" a="1"/>
  <c r="G3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<sst xmlns="http://schemas.openxmlformats.org/spreadsheetml/2006/main" count="189" uniqueCount="45">
  <si>
    <t>Lighthouse Insights</t>
  </si>
  <si>
    <t>URLs</t>
  </si>
  <si>
    <t xml:space="preserve">Performance </t>
  </si>
  <si>
    <t>Page</t>
  </si>
  <si>
    <t>Device</t>
  </si>
  <si>
    <t>Normal</t>
  </si>
  <si>
    <t>Incognito</t>
  </si>
  <si>
    <t>Best</t>
  </si>
  <si>
    <t>Worst</t>
  </si>
  <si>
    <t>Performance Value</t>
  </si>
  <si>
    <t>Device Selector</t>
  </si>
  <si>
    <t>Cell normal Highest</t>
  </si>
  <si>
    <t>Cell normal Lowest</t>
  </si>
  <si>
    <t>Device:</t>
  </si>
  <si>
    <t>01_url</t>
  </si>
  <si>
    <t>Desktop</t>
  </si>
  <si>
    <t>Cache:</t>
  </si>
  <si>
    <t>Mobile</t>
  </si>
  <si>
    <t>02_url</t>
  </si>
  <si>
    <t>03_url</t>
  </si>
  <si>
    <t>04_url</t>
  </si>
  <si>
    <t>05_url</t>
  </si>
  <si>
    <t>06_url</t>
  </si>
  <si>
    <t>07_url</t>
  </si>
  <si>
    <t>08_url</t>
  </si>
  <si>
    <t>0 to 49</t>
  </si>
  <si>
    <t xml:space="preserve"> Poor</t>
  </si>
  <si>
    <t>Name</t>
  </si>
  <si>
    <t>50 to 89</t>
  </si>
  <si>
    <t>Needs Improvement</t>
  </si>
  <si>
    <t>Record performance value:</t>
  </si>
  <si>
    <t>90 to 100</t>
  </si>
  <si>
    <t>Good</t>
  </si>
  <si>
    <t>Record performance value location:</t>
  </si>
  <si>
    <t>normal and incognito Value Location:</t>
  </si>
  <si>
    <t>Cache Value:</t>
  </si>
  <si>
    <t>Device Location:</t>
  </si>
  <si>
    <t>Page Location:</t>
  </si>
  <si>
    <t>Page Value:</t>
  </si>
  <si>
    <t>Trimmed Value:</t>
  </si>
  <si>
    <t>Best Insight</t>
  </si>
  <si>
    <t>URL:</t>
  </si>
  <si>
    <t>Diagnostic:</t>
  </si>
  <si>
    <t>Recommendation:</t>
  </si>
  <si>
    <t>Worst 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</si>
</sst>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mmmm\ d\,\ yyyy;@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1E1E2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02B2B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0" fillId="3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13" xfId="0" applyFill="1" applyBorder="1"/>
    <xf numFmtId="0" fontId="0" fillId="4" borderId="15" xfId="0" applyFill="1" applyBorder="1"/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Border="1"/>
    <xf numFmtId="0" fontId="5" fillId="0" borderId="0" xfId="1" applyFill="1" applyBorder="1" applyAlignment="1">
      <alignment vertical="top" wrapText="1"/>
    </xf>
    <xf numFmtId="0" fontId="5" fillId="0" borderId="1" xfId="1" applyBorder="1"/>
    <xf numFmtId="0" fontId="5" fillId="0" borderId="4" xfId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2" xfId="1" applyBorder="1" applyAlignment="1">
      <alignment horizontal="left"/>
    </xf>
    <xf numFmtId="0" fontId="5" fillId="0" borderId="2" xfId="1" applyBorder="1" applyAlignment="1">
      <alignment horizontal="left"/>
    </xf>
    <xf numFmtId="0" fontId="1" fillId="0" borderId="0" xfId="0" applyFont="1"/>
    <xf numFmtId="20" fontId="0" fillId="4" borderId="4" xfId="0" quotePrefix="1" applyNumberFormat="1" applyFill="1" applyBorder="1" applyAlignment="1">
      <alignment horizontal="center" vertical="center"/>
    </xf>
    <xf numFmtId="164" fontId="0" fillId="4" borderId="4" xfId="0" quotePrefix="1" applyNumberForma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1" fontId="0" fillId="0" borderId="10" xfId="0" applyNumberFormat="1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10" xfId="0" applyFill="1" applyBorder="1" applyAlignment="1">
      <alignment horizontal="left" vertical="top"/>
    </xf>
    <xf numFmtId="1" fontId="0" fillId="6" borderId="10" xfId="0" applyNumberFormat="1" applyFill="1" applyBorder="1" applyAlignment="1">
      <alignment horizontal="left" vertical="top"/>
    </xf>
    <xf numFmtId="1" fontId="0" fillId="5" borderId="10" xfId="0" applyNumberFormat="1" applyFill="1" applyBorder="1" applyAlignment="1">
      <alignment horizontal="left" vertical="top"/>
    </xf>
    <xf numFmtId="20" fontId="0" fillId="4" borderId="22" xfId="0" quotePrefix="1" applyNumberFormat="1" applyFill="1" applyBorder="1" applyAlignment="1">
      <alignment horizontal="center" vertical="center"/>
    </xf>
    <xf numFmtId="0" fontId="0" fillId="0" borderId="0" xfId="0" quotePrefix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5" fillId="0" borderId="26" xfId="1" applyBorder="1"/>
    <xf numFmtId="0" fontId="5" fillId="0" borderId="27" xfId="1" applyBorder="1"/>
    <xf numFmtId="0" fontId="5" fillId="0" borderId="28" xfId="1" applyBorder="1"/>
    <xf numFmtId="0" fontId="5" fillId="0" borderId="29" xfId="1" applyBorder="1"/>
    <xf numFmtId="0" fontId="4" fillId="7" borderId="6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65" fontId="0" fillId="0" borderId="11" xfId="0" quotePrefix="1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4" borderId="1" xfId="1" applyFill="1" applyBorder="1" applyAlignment="1"/>
    <xf numFmtId="0" fontId="5" fillId="4" borderId="22" xfId="1" applyFill="1" applyBorder="1" applyAlignment="1"/>
    <xf numFmtId="0" fontId="5" fillId="4" borderId="2" xfId="1" applyFill="1" applyBorder="1" applyAlignment="1"/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5" fillId="0" borderId="1" xfId="1" applyBorder="1" applyAlignment="1">
      <alignment horizontal="left"/>
    </xf>
    <xf numFmtId="0" fontId="5" fillId="0" borderId="2" xfId="1" applyBorder="1" applyAlignment="1">
      <alignment horizontal="left"/>
    </xf>
    <xf numFmtId="0" fontId="0" fillId="4" borderId="1" xfId="0" applyFill="1" applyBorder="1" applyAlignment="1"/>
    <xf numFmtId="0" fontId="0" fillId="4" borderId="22" xfId="0" applyFill="1" applyBorder="1" applyAlignment="1"/>
    <xf numFmtId="0" fontId="0" fillId="4" borderId="2" xfId="0" applyFill="1" applyBorder="1" applyAlignment="1"/>
  </cellXfs>
  <cellStyles count="2">
    <cellStyle name="Hyperlink" xfId="1" builtinId="8"/>
    <cellStyle name="Normal" xfId="0" builtinId="0"/>
  </cellStyles>
  <dxfs count="16"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E02B2B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E02B2B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E02B2B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E02B2B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E02B2B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E02B2B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E02B2B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E02B2B"/>
        </patternFill>
      </fill>
    </dxf>
  </dxfs>
  <tableStyles count="0" defaultTableStyle="TableStyleMedium2" defaultPivotStyle="PivotStyleLight16"/>
  <colors>
    <mruColors>
      <color rgb="FFE02B2B"/>
      <color rgb="FFFF2424"/>
      <color rgb="FFFF4545"/>
      <color rgb="FFDE5757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ED3E-ED66-4EF6-BFD8-115060408182}">
  <sheetPr codeName="Sheet1"/>
  <dimension ref="A1:O48"/>
  <sheetViews>
    <sheetView zoomScale="85" zoomScaleNormal="85" workbookViewId="0"/>
  </sheetViews>
  <sheetFormatPr defaultColWidth="9.140625" defaultRowHeight="14.45"/>
  <cols>
    <col min="1" max="1" width="2.7109375" customWidth="1"/>
    <col min="2" max="2" width="19.5703125" bestFit="1" customWidth="1"/>
    <col min="4" max="4" width="26" bestFit="1" customWidth="1"/>
    <col min="5" max="5" width="26" customWidth="1"/>
    <col min="6" max="6" width="2.7109375" customWidth="1"/>
    <col min="7" max="7" width="101.42578125" bestFit="1" customWidth="1"/>
    <col min="8" max="8" width="4.7109375" customWidth="1"/>
    <col min="9" max="9" width="33.28515625" hidden="1" customWidth="1"/>
    <col min="10" max="10" width="24.85546875" style="30" hidden="1" customWidth="1"/>
    <col min="11" max="11" width="31.28515625" style="30" hidden="1" customWidth="1"/>
    <col min="12" max="12" width="29.28515625" style="30" hidden="1" customWidth="1"/>
    <col min="13" max="13" width="14.140625" style="30" hidden="1" customWidth="1"/>
    <col min="14" max="14" width="16.140625" style="30" hidden="1" customWidth="1"/>
    <col min="15" max="15" width="15.5703125" style="30" hidden="1" customWidth="1"/>
    <col min="16" max="16" width="21.140625" customWidth="1"/>
  </cols>
  <sheetData>
    <row r="1" spans="1:15" ht="15" thickBot="1"/>
    <row r="2" spans="1:15" ht="15" thickBot="1">
      <c r="D2" s="53" t="s">
        <v>0</v>
      </c>
      <c r="E2" s="54"/>
      <c r="F2" s="5"/>
    </row>
    <row r="3" spans="1:15" ht="15" thickBot="1">
      <c r="A3" s="3"/>
      <c r="B3" s="55" t="s">
        <v>1</v>
      </c>
      <c r="C3" s="56"/>
      <c r="D3" s="57" t="s">
        <v>2</v>
      </c>
      <c r="E3" s="58"/>
      <c r="F3" s="5"/>
      <c r="J3" s="41"/>
    </row>
    <row r="4" spans="1:15" ht="15" thickBot="1">
      <c r="B4" s="7" t="s">
        <v>3</v>
      </c>
      <c r="C4" s="7" t="s">
        <v>4</v>
      </c>
      <c r="D4" s="6" t="s">
        <v>5</v>
      </c>
      <c r="E4" s="8" t="s">
        <v>6</v>
      </c>
      <c r="F4" s="5"/>
    </row>
    <row r="5" spans="1:15" ht="15" thickBot="1">
      <c r="B5" s="7"/>
      <c r="C5" s="7"/>
      <c r="D5" s="5"/>
      <c r="F5" s="5"/>
      <c r="J5" s="34" t="s">
        <v>7</v>
      </c>
      <c r="K5" s="36" t="s">
        <v>8</v>
      </c>
      <c r="L5" s="29" t="s">
        <v>9</v>
      </c>
      <c r="M5" t="s">
        <v>10</v>
      </c>
      <c r="N5" t="s">
        <v>11</v>
      </c>
      <c r="O5" t="s">
        <v>12</v>
      </c>
    </row>
    <row r="6" spans="1:15" ht="15" customHeight="1" thickBot="1">
      <c r="B6" s="7"/>
      <c r="C6" s="7"/>
      <c r="D6" s="26"/>
      <c r="E6" s="27"/>
      <c r="F6" s="5"/>
      <c r="G6" s="50" t="str">
        <f ca="1">"The best recorded performance score was in "&amp;J6&amp;" devices "&amp; J7 &amp;",  at  "&amp; L6
&amp;CHAR(10)&amp;
"The worst recorded performance score was in "&amp; K6 &amp;" devices "&amp; K7 &amp;", at "&amp;L7
&amp;CHAR(10)&amp;
"Refer to "&amp;B7&amp;" tab for the best and worst insight, links for full diagnostic readings and recommendations for improvement."</f>
        <v>The best recorded performance score was in Desktop devices normal and incognito,  at  0
The worst recorded performance score was in Desktop devices normal and incognito, at 0
Refer to 01_url tab for the best and worst insight, links for full diagnostic readings and recommendations for improvement.</v>
      </c>
      <c r="I6" s="29" t="s">
        <v>13</v>
      </c>
      <c r="J6" s="35" t="str" cm="1">
        <f t="array" aca="1" ref="J6" ca="1">INDIRECT(M6)</f>
        <v>Desktop</v>
      </c>
      <c r="K6" s="37" t="str" cm="1">
        <f t="array" aca="1" ref="K6" ca="1">INDIRECT(M7)</f>
        <v>Desktop</v>
      </c>
      <c r="L6" s="39">
        <f>MAX(D7:E8)</f>
        <v>0</v>
      </c>
      <c r="M6" s="30" t="str">
        <f>IF(LEFT(N6,1)="D",
    CHAR(CODE(LEFT(N6,1)) - 1) &amp; MID(N6,2,99),
    CHAR(CODE(LEFT(N6,1)) - 2) &amp; MID(N6,2,99)
)</f>
        <v>C7</v>
      </c>
      <c r="N6" s="33" t="str" cm="1">
        <f t="array" ref="N6">ADDRESS(MIN(IF(D7:E8=L6,ROW(D7:E8))), MIN(IF(D7:E8=L6,COLUMN(D7:E8))), 4)</f>
        <v>D7</v>
      </c>
      <c r="O6" s="33" t="str" cm="1">
        <f t="array" ref="O6">ADDRESS(MIN(IF(D7:E8=L7,ROW(D7:E8))), MIN(IF(D7:E8=L7,COLUMN(D7:E8))), 4)</f>
        <v>D7</v>
      </c>
    </row>
    <row r="7" spans="1:15" ht="15" thickBot="1">
      <c r="B7" s="48" t="s">
        <v>14</v>
      </c>
      <c r="C7" s="9" t="s">
        <v>15</v>
      </c>
      <c r="D7" s="28"/>
      <c r="E7" s="28"/>
      <c r="F7" s="5"/>
      <c r="G7" s="51"/>
      <c r="I7" s="29" t="s">
        <v>16</v>
      </c>
      <c r="J7" s="35" t="str">
        <f ca="1">IF(J6="Desktop",IF(D7=E7,"normal and incognito",(IF(D7&gt;E7,"normal","incognito"))),IF(D8=E8,"normal and incognito",(IF(D8&gt;E8,"normal","incognito"))))</f>
        <v>normal and incognito</v>
      </c>
      <c r="K7" s="37" t="str">
        <f ca="1">IF(K6="Desktop",IF(D7=E7,"normal and incognito",IF(D7&lt;E7,"normal","incognito")),IF(D8=E8,"normal and incognito",IF(D8&lt;E8,"normal","incognito")))</f>
        <v>normal and incognito</v>
      </c>
      <c r="L7" s="38">
        <f>MIN(D7:E8)</f>
        <v>0</v>
      </c>
      <c r="M7" s="33" t="str">
        <f>IF(LEFT(O6,1)="D",
    CHAR(CODE(LEFT(O6,1)) - 1) &amp; MID(O6,2,99),
    CHAR(CODE(LEFT(O6,1)) - 2) &amp; MID(O6,2,99)
)</f>
        <v>C7</v>
      </c>
      <c r="N7" s="33"/>
      <c r="O7" s="33"/>
    </row>
    <row r="8" spans="1:15" ht="15" thickBot="1">
      <c r="B8" s="49"/>
      <c r="C8" s="10" t="s">
        <v>17</v>
      </c>
      <c r="D8" s="28"/>
      <c r="E8" s="28"/>
      <c r="F8" s="5"/>
      <c r="G8" s="52"/>
      <c r="M8" s="33"/>
      <c r="N8" s="33"/>
      <c r="O8" s="33"/>
    </row>
    <row r="9" spans="1:15" ht="15" thickBot="1">
      <c r="B9" s="4"/>
      <c r="C9" s="5"/>
      <c r="D9" s="5"/>
      <c r="E9" s="5"/>
      <c r="F9" s="5"/>
      <c r="G9" s="5"/>
      <c r="L9" s="29" t="s">
        <v>9</v>
      </c>
      <c r="M9"/>
      <c r="N9"/>
      <c r="O9"/>
    </row>
    <row r="10" spans="1:15" ht="15" customHeight="1" thickBot="1">
      <c r="B10" s="7"/>
      <c r="C10" s="7"/>
      <c r="D10" s="26"/>
      <c r="E10" s="26"/>
      <c r="F10" s="5"/>
      <c r="G10" s="50" t="str">
        <f ca="1">"The best recorded performance score was in "&amp;J10&amp;" devices "&amp; J11 &amp;",  at  "&amp; L10
&amp;CHAR(10)&amp;
"The worst recorded performance score was in "&amp; K10 &amp;" devices "&amp; K11 &amp;", at "&amp;L11
&amp;CHAR(10)&amp;
"Refer to "&amp;B11&amp;" tab for the best and worst insight, links for full diagnostic readings and recommendations for improvement."</f>
        <v>The best recorded performance score was in Desktop devices normal and incognito,  at  0
The worst recorded performance score was in Desktop devices normal and incognito, at 0
Refer to 02_url tab for the best and worst insight, links for full diagnostic readings and recommendations for improvement.</v>
      </c>
      <c r="I10" s="29" t="s">
        <v>13</v>
      </c>
      <c r="J10" s="35" t="str" cm="1">
        <f t="array" aca="1" ref="J10" ca="1">INDIRECT(M10)</f>
        <v>Desktop</v>
      </c>
      <c r="K10" s="37" t="str" cm="1">
        <f t="array" aca="1" ref="K10" ca="1">INDIRECT(M11)</f>
        <v>Desktop</v>
      </c>
      <c r="L10" s="39">
        <f>MAX(D11:E12)</f>
        <v>0</v>
      </c>
      <c r="M10" s="30" t="str">
        <f>IF(LEFT(N10,1)="D",
    CHAR(CODE(LEFT(N10,1)) - 1) &amp; MID(N10,2,99),
    CHAR(CODE(LEFT(N10,1)) - 2) &amp; MID(N10,2,99)
)</f>
        <v>C11</v>
      </c>
      <c r="N10" s="33" t="str" cm="1">
        <f t="array" ref="N10">ADDRESS(MIN(IF(D11:E12=L10,ROW(D11:E12))), MIN(IF(D11:E12=L10,COLUMN(D11:E12))), 4)</f>
        <v>D11</v>
      </c>
      <c r="O10" s="33" t="str" cm="1">
        <f t="array" ref="O10">ADDRESS(MIN(IF(D11:E12=L11,ROW(D11:E12))), MIN(IF(D11:E12=L11,COLUMN(D11:E12))), 4)</f>
        <v>D11</v>
      </c>
    </row>
    <row r="11" spans="1:15" ht="15" thickBot="1">
      <c r="B11" s="48" t="s">
        <v>18</v>
      </c>
      <c r="C11" s="9" t="s">
        <v>15</v>
      </c>
      <c r="D11" s="28"/>
      <c r="E11" s="28"/>
      <c r="G11" s="51"/>
      <c r="I11" s="29" t="s">
        <v>16</v>
      </c>
      <c r="J11" s="35" t="str">
        <f ca="1">IF(J10="Desktop",IF(D11=E11,"normal and incognito",(IF(D11&gt;E11,"normal","incognito"))),IF(D12=E12,"normal and incognito",(IF(D12&gt;E12,"normal","incognito"))))</f>
        <v>normal and incognito</v>
      </c>
      <c r="K11" s="37" t="str">
        <f ca="1">IF(K10="Desktop",IF(D11=E11,"normal and incognito",IF(D11&lt;E11,"normal","incognito")),IF(D12=E12,"normal and incognito",IF(D12&lt;E12,"normal","incognito")))</f>
        <v>normal and incognito</v>
      </c>
      <c r="L11" s="38">
        <f>MIN(D11:E12)</f>
        <v>0</v>
      </c>
      <c r="M11" s="33" t="str">
        <f>IF(LEFT(O10,1)="D",
    CHAR(CODE(LEFT(O10,1)) - 1) &amp; MID(O10,2,99),
    CHAR(CODE(LEFT(O10,1)) - 2) &amp; MID(O10,2,99)
)</f>
        <v>C11</v>
      </c>
      <c r="N11" s="33"/>
      <c r="O11" s="33"/>
    </row>
    <row r="12" spans="1:15" ht="15" thickBot="1">
      <c r="B12" s="49"/>
      <c r="C12" s="10" t="s">
        <v>17</v>
      </c>
      <c r="D12" s="28"/>
      <c r="E12" s="28"/>
      <c r="F12" s="5"/>
      <c r="G12" s="52"/>
      <c r="L12" s="33"/>
      <c r="M12" s="33"/>
      <c r="N12" s="33"/>
      <c r="O12" s="33"/>
    </row>
    <row r="13" spans="1:15" ht="15" thickBot="1">
      <c r="B13" s="4"/>
      <c r="C13" s="5"/>
      <c r="D13" s="14"/>
      <c r="E13" s="14"/>
      <c r="F13" s="5"/>
      <c r="G13" s="5"/>
      <c r="L13" s="29" t="s">
        <v>9</v>
      </c>
      <c r="M13"/>
      <c r="N13"/>
      <c r="O13"/>
    </row>
    <row r="14" spans="1:15" ht="15" customHeight="1" thickBot="1">
      <c r="B14" s="7"/>
      <c r="C14" s="7"/>
      <c r="D14" s="26"/>
      <c r="E14" s="26"/>
      <c r="F14" s="5"/>
      <c r="G14" s="50" t="str">
        <f ca="1">"The best recorded performance score was in "&amp;J14&amp;" devices "&amp; J15 &amp;",  at  "&amp; L14
&amp;CHAR(10)&amp;
"The worst recorded performance score was in "&amp; K14 &amp;" devices "&amp; K15 &amp;", at "&amp;L15
&amp;CHAR(10)&amp;
"Refer to "&amp;B15&amp;" tab for the best and worst insight, links for full diagnostic readings and recommendations for improvement."</f>
        <v>The best recorded performance score was in Desktop devices normal and incognito,  at  0
The worst recorded performance score was in Desktop devices normal and incognito, at 0
Refer to 03_url tab for the best and worst insight, links for full diagnostic readings and recommendations for improvement.</v>
      </c>
      <c r="I14" s="29" t="s">
        <v>13</v>
      </c>
      <c r="J14" s="35" t="str" cm="1">
        <f t="array" aca="1" ref="J14" ca="1">INDIRECT(M14)</f>
        <v>Desktop</v>
      </c>
      <c r="K14" s="37" t="str" cm="1">
        <f t="array" aca="1" ref="K14" ca="1">INDIRECT(M15)</f>
        <v>Desktop</v>
      </c>
      <c r="L14" s="39">
        <f>MAX(D15:E16)</f>
        <v>0</v>
      </c>
      <c r="M14" s="30" t="str">
        <f>IF(LEFT(N14,1)="D",
    CHAR(CODE(LEFT(N14,1)) - 1) &amp; MID(N14,2,99),
    CHAR(CODE(LEFT(N14,1)) - 2) &amp; MID(N14,2,99)
)</f>
        <v>C15</v>
      </c>
      <c r="N14" s="33" t="str" cm="1">
        <f t="array" ref="N14">ADDRESS(MIN(IF(D15:E16=L14,ROW(D15:E16))), MIN(IF(D15:E16=L14,COLUMN(D15:E16))), 4)</f>
        <v>D15</v>
      </c>
      <c r="O14" s="33" t="str" cm="1">
        <f t="array" ref="O14">ADDRESS(MIN(IF(D15:E16=L15,ROW(D15:E16))), MIN(IF(D15:E16=L15,COLUMN(D15:E16))), 4)</f>
        <v>D15</v>
      </c>
    </row>
    <row r="15" spans="1:15" ht="15" thickBot="1">
      <c r="B15" s="48" t="s">
        <v>19</v>
      </c>
      <c r="C15" s="9" t="s">
        <v>15</v>
      </c>
      <c r="D15" s="28"/>
      <c r="E15" s="28"/>
      <c r="F15" s="5"/>
      <c r="G15" s="51"/>
      <c r="I15" s="29" t="s">
        <v>16</v>
      </c>
      <c r="J15" s="35" t="str">
        <f ca="1">IF(J14="Desktop",IF(D15=E15,"normal and incognito",(IF(D15&gt;E15,"normal","incognito"))),IF(D16=E16,"normal and incognito",(IF(D16&gt;E16,"normal","incognito"))))</f>
        <v>normal and incognito</v>
      </c>
      <c r="K15" s="37" t="str">
        <f ca="1">IF(K14="Desktop",IF(D15=E15,"normal and incognito",IF(D15&lt;E15,"normal","incognito")),IF(D16=E16,"normal and incognito",IF(D16&lt;E16,"normal","incognito")))</f>
        <v>normal and incognito</v>
      </c>
      <c r="L15" s="38">
        <f>MIN(D15:E16)</f>
        <v>0</v>
      </c>
      <c r="M15" s="33" t="str">
        <f>IF(LEFT(O14,1)="D",
    CHAR(CODE(LEFT(O14,1)) - 1) &amp; MID(O14,2,99),
    CHAR(CODE(LEFT(O14,1)) - 2) &amp; MID(O14,2,99)
)</f>
        <v>C15</v>
      </c>
      <c r="N15" s="33"/>
      <c r="O15" s="33"/>
    </row>
    <row r="16" spans="1:15" ht="15" thickBot="1">
      <c r="B16" s="49"/>
      <c r="C16" s="10" t="s">
        <v>17</v>
      </c>
      <c r="D16" s="28"/>
      <c r="E16" s="28"/>
      <c r="F16" s="5"/>
      <c r="G16" s="52"/>
      <c r="L16" s="33"/>
      <c r="M16" s="33"/>
      <c r="N16" s="33"/>
      <c r="O16" s="33"/>
    </row>
    <row r="17" spans="2:15" ht="15" thickBot="1">
      <c r="B17" s="4"/>
      <c r="C17" s="5"/>
      <c r="D17" s="14"/>
      <c r="E17" s="14"/>
      <c r="F17" s="5"/>
      <c r="G17" s="5"/>
      <c r="L17" s="29" t="s">
        <v>9</v>
      </c>
      <c r="M17"/>
      <c r="N17"/>
      <c r="O17"/>
    </row>
    <row r="18" spans="2:15" ht="15" customHeight="1" thickBot="1">
      <c r="B18" s="7"/>
      <c r="C18" s="7"/>
      <c r="D18" s="26"/>
      <c r="E18" s="26"/>
      <c r="F18" s="5"/>
      <c r="G18" s="50" t="str">
        <f ca="1">"The best recorded performance score was in "&amp;J18&amp;" devices "&amp; J19 &amp;",  at  "&amp; L18
&amp;CHAR(10)&amp;
"The worst recorded performance score was in "&amp; K18 &amp;" devices "&amp; K19 &amp;", at "&amp;L19
&amp;CHAR(10)&amp;
"Refer to "&amp;B19&amp;" tab for the best and worst insight, links for full diagnostic readings and recommendations for improvement."</f>
        <v>The best recorded performance score was in Desktop devices normal and incognito,  at  0
The worst recorded performance score was in Desktop devices normal and incognito, at 0
Refer to 04_url tab for the best and worst insight, links for full diagnostic readings and recommendations for improvement.</v>
      </c>
      <c r="I18" s="29" t="s">
        <v>13</v>
      </c>
      <c r="J18" s="35" t="str" cm="1">
        <f t="array" aca="1" ref="J18" ca="1">INDIRECT(M18)</f>
        <v>Desktop</v>
      </c>
      <c r="K18" s="37" t="str" cm="1">
        <f t="array" aca="1" ref="K18" ca="1">INDIRECT(M19)</f>
        <v>Desktop</v>
      </c>
      <c r="L18" s="39">
        <f>MAX(D19:E20)</f>
        <v>0</v>
      </c>
      <c r="M18" s="30" t="str">
        <f>IF(LEFT(N18,1)="D",
    CHAR(CODE(LEFT(N18,1)) - 1) &amp; MID(N18,2,99),
    CHAR(CODE(LEFT(N18,1)) - 2) &amp; MID(N18,2,99)
)</f>
        <v>C19</v>
      </c>
      <c r="N18" s="33" t="str" cm="1">
        <f t="array" ref="N18">ADDRESS(MIN(IF(D19:E20=L18,ROW(D19:E20))), MIN(IF(D19:E20=L18,COLUMN(D19:E20))), 4)</f>
        <v>D19</v>
      </c>
      <c r="O18" s="33" t="str" cm="1">
        <f t="array" ref="O18">ADDRESS(MIN(IF(D19:E20=L19,ROW(D19:E20))), MIN(IF(D19:E20=L19,COLUMN(D19:E20))), 4)</f>
        <v>D19</v>
      </c>
    </row>
    <row r="19" spans="2:15" ht="15" thickBot="1">
      <c r="B19" s="48" t="s">
        <v>20</v>
      </c>
      <c r="C19" s="9" t="s">
        <v>15</v>
      </c>
      <c r="D19" s="28"/>
      <c r="E19" s="28"/>
      <c r="F19" s="5"/>
      <c r="G19" s="51"/>
      <c r="I19" s="29" t="s">
        <v>16</v>
      </c>
      <c r="J19" s="35" t="str">
        <f ca="1">IF(J18="Desktop",IF(D19=E19,"normal and incognito",(IF(D19&gt;E19,"normal","incognito"))),IF(D20=E20,"normal and incognito",(IF(D20&gt;E20,"normal","incognito"))))</f>
        <v>normal and incognito</v>
      </c>
      <c r="K19" s="37" t="str">
        <f ca="1">IF(K18="Desktop",IF(D19=E19,"normal and incognito",IF(D19&lt;E19,"normal","incognito")),IF(D20=E20,"normal and incognito",IF(D20&lt;E20,"normal","incognito")))</f>
        <v>normal and incognito</v>
      </c>
      <c r="L19" s="38">
        <f>MIN(D19:E20)</f>
        <v>0</v>
      </c>
      <c r="M19" s="33" t="str">
        <f>IF(LEFT(O18,1)="D",
    CHAR(CODE(LEFT(O18,1)) - 1) &amp; MID(O18,2,99),
    CHAR(CODE(LEFT(O18,1)) - 2) &amp; MID(O18,2,99)
)</f>
        <v>C19</v>
      </c>
      <c r="N19" s="33"/>
      <c r="O19" s="33"/>
    </row>
    <row r="20" spans="2:15" ht="15" thickBot="1">
      <c r="B20" s="49"/>
      <c r="C20" s="10" t="s">
        <v>17</v>
      </c>
      <c r="D20" s="28"/>
      <c r="E20" s="28"/>
      <c r="F20" s="5"/>
      <c r="G20" s="52"/>
      <c r="L20" s="33"/>
      <c r="M20" s="33"/>
      <c r="N20" s="33"/>
      <c r="O20" s="33"/>
    </row>
    <row r="21" spans="2:15" ht="15" thickBot="1">
      <c r="B21" s="4"/>
      <c r="C21" s="5"/>
      <c r="D21" s="14"/>
      <c r="E21" s="14"/>
      <c r="F21" s="5"/>
      <c r="G21" s="5"/>
      <c r="L21" s="29" t="s">
        <v>9</v>
      </c>
      <c r="M21"/>
      <c r="N21"/>
      <c r="O21"/>
    </row>
    <row r="22" spans="2:15" ht="15" customHeight="1" thickBot="1">
      <c r="B22" s="7"/>
      <c r="C22" s="7"/>
      <c r="D22" s="26"/>
      <c r="E22" s="26"/>
      <c r="F22" s="5"/>
      <c r="G22" s="50" t="str">
        <f ca="1">"The best recorded performance score was in "&amp;J22&amp;" devices "&amp; J23 &amp;",  at  "&amp; L22
&amp;CHAR(10)&amp;
"The worst recorded performance score was in "&amp; K22 &amp;" devices "&amp; K23 &amp;", at "&amp;L23
&amp;CHAR(10)&amp;
"Refer to "&amp;B23&amp;" tab for the best and worst insight, links for full diagnostic readings and recommendations for improvement."</f>
        <v>The best recorded performance score was in Desktop devices normal and incognito,  at  0
The worst recorded performance score was in Desktop devices normal and incognito, at 0
Refer to 05_url tab for the best and worst insight, links for full diagnostic readings and recommendations for improvement.</v>
      </c>
      <c r="I22" s="29" t="s">
        <v>13</v>
      </c>
      <c r="J22" s="35" t="str" cm="1">
        <f t="array" aca="1" ref="J22" ca="1">INDIRECT(M22)</f>
        <v>Desktop</v>
      </c>
      <c r="K22" s="37" t="str" cm="1">
        <f t="array" aca="1" ref="K22" ca="1">INDIRECT(M23)</f>
        <v>Desktop</v>
      </c>
      <c r="L22" s="39">
        <f>MAX(D23:E24)</f>
        <v>0</v>
      </c>
      <c r="M22" s="30" t="str">
        <f>IF(LEFT(N22,1)="D",
    CHAR(CODE(LEFT(N22,1)) - 1) &amp; MID(N22,2,99),
    CHAR(CODE(LEFT(N22,1)) - 2) &amp; MID(N22,2,99)
)</f>
        <v>C23</v>
      </c>
      <c r="N22" s="33" t="str" cm="1">
        <f t="array" ref="N22">ADDRESS(MIN(IF(D23:E24=L22,ROW(D23:E24))), MIN(IF(D23:E24=L22,COLUMN(D23:E24))), 4)</f>
        <v>D23</v>
      </c>
      <c r="O22" s="33" t="str" cm="1">
        <f t="array" ref="O22">ADDRESS(MIN(IF(D23:E24=L23,ROW(D23:E24))), MIN(IF(D23:E24=L23,COLUMN(D23:E24))), 4)</f>
        <v>D23</v>
      </c>
    </row>
    <row r="23" spans="2:15" ht="15" thickBot="1">
      <c r="B23" s="48" t="s">
        <v>21</v>
      </c>
      <c r="C23" s="9" t="s">
        <v>15</v>
      </c>
      <c r="D23" s="28"/>
      <c r="E23" s="28"/>
      <c r="F23" s="5"/>
      <c r="G23" s="51"/>
      <c r="I23" s="29" t="s">
        <v>16</v>
      </c>
      <c r="J23" s="35" t="str">
        <f ca="1">IF(J22="Desktop",IF(D23=E23,"normal and incognito",(IF(D23&gt;E23,"normal","incognito"))),IF(D24=E24,"normal and incognito",(IF(D24&gt;E24,"normal","incognito"))))</f>
        <v>normal and incognito</v>
      </c>
      <c r="K23" s="37" t="str">
        <f ca="1">IF(K22="Desktop",IF(D23=E23,"normal and incognito",IF(D23&lt;E23,"normal","incognito")),IF(D24=E24,"normal and incognito",IF(D24&lt;E24,"normal","incognito")))</f>
        <v>normal and incognito</v>
      </c>
      <c r="L23" s="38">
        <f>MIN(D23:E24)</f>
        <v>0</v>
      </c>
      <c r="M23" s="33" t="str">
        <f>IF(LEFT(O22,1)="D",
    CHAR(CODE(LEFT(O22,1)) - 1) &amp; MID(O22,2,99),
    CHAR(CODE(LEFT(O22,1)) - 2) &amp; MID(O22,2,99)
)</f>
        <v>C23</v>
      </c>
      <c r="N23" s="33"/>
      <c r="O23" s="33"/>
    </row>
    <row r="24" spans="2:15" ht="15" thickBot="1">
      <c r="B24" s="49"/>
      <c r="C24" s="10" t="s">
        <v>17</v>
      </c>
      <c r="D24" s="28"/>
      <c r="E24" s="28"/>
      <c r="F24" s="5"/>
      <c r="G24" s="52"/>
      <c r="L24" s="33"/>
      <c r="M24" s="33"/>
      <c r="N24" s="33"/>
      <c r="O24" s="33"/>
    </row>
    <row r="25" spans="2:15" ht="15" thickBot="1">
      <c r="B25" s="4"/>
      <c r="C25" s="5"/>
      <c r="D25" s="14"/>
      <c r="E25" s="40"/>
      <c r="F25" s="5"/>
      <c r="G25" s="5"/>
      <c r="L25" s="29" t="s">
        <v>9</v>
      </c>
      <c r="M25"/>
      <c r="N25"/>
      <c r="O25"/>
    </row>
    <row r="26" spans="2:15" ht="15" customHeight="1" thickBot="1">
      <c r="B26" s="7"/>
      <c r="C26" s="7"/>
      <c r="D26" s="26"/>
      <c r="E26" s="26"/>
      <c r="F26" s="5"/>
      <c r="G26" s="50" t="str">
        <f ca="1">"The best recorded performance score was in "&amp;J26&amp;" devices "&amp; J27 &amp;",  at  "&amp; L26
&amp;CHAR(10)&amp;
"The worst recorded performance score was in "&amp; K26 &amp;" devices "&amp; K27 &amp;", at "&amp;L27
&amp;CHAR(10)&amp;
"Refer to "&amp;B27&amp;" tab for the best and worst insight, links for full diagnostic readings and recommendations for improvement."</f>
        <v>The best recorded performance score was in Desktop devices normal and incognito,  at  0
The worst recorded performance score was in Desktop devices normal and incognito, at 0
Refer to 06_url tab for the best and worst insight, links for full diagnostic readings and recommendations for improvement.</v>
      </c>
      <c r="I26" s="29" t="s">
        <v>13</v>
      </c>
      <c r="J26" s="35" t="str" cm="1">
        <f t="array" aca="1" ref="J26" ca="1">INDIRECT(M26)</f>
        <v>Desktop</v>
      </c>
      <c r="K26" s="37" t="str" cm="1">
        <f t="array" aca="1" ref="K26" ca="1">INDIRECT(M27)</f>
        <v>Desktop</v>
      </c>
      <c r="L26" s="39">
        <f>MAX(D27:E28)</f>
        <v>0</v>
      </c>
      <c r="M26" s="30" t="str">
        <f>IF(LEFT(N26,1)="D",
    CHAR(CODE(LEFT(N26,1)) - 1) &amp; MID(N26,2,99),
    CHAR(CODE(LEFT(N26,1)) - 2) &amp; MID(N26,2,99)
)</f>
        <v>C27</v>
      </c>
      <c r="N26" s="33" t="str" cm="1">
        <f t="array" ref="N26">ADDRESS(MIN(IF(D27:E28=L26,ROW(D27:E28))), MIN(IF(D27:E28=L26,COLUMN(D27:E28))), 4)</f>
        <v>D27</v>
      </c>
      <c r="O26" s="33" t="str" cm="1">
        <f t="array" ref="O26">ADDRESS(MIN(IF(D27:E28=L27,ROW(D27:E28))), MIN(IF(D27:E28=L27,COLUMN(D27:E28))), 4)</f>
        <v>D27</v>
      </c>
    </row>
    <row r="27" spans="2:15" ht="15" thickBot="1">
      <c r="B27" s="48" t="s">
        <v>22</v>
      </c>
      <c r="C27" s="9" t="s">
        <v>15</v>
      </c>
      <c r="D27" s="28"/>
      <c r="E27" s="28"/>
      <c r="F27" s="5"/>
      <c r="G27" s="51"/>
      <c r="I27" s="29" t="s">
        <v>16</v>
      </c>
      <c r="J27" s="35" t="str">
        <f ca="1">IF(J26="Desktop",IF(D27=E27,"normal and incognito",(IF(D27&gt;E27,"normal","incognito"))),IF(D28=E28,"normal and incognito",(IF(D28&gt;E28,"normal","incognito"))))</f>
        <v>normal and incognito</v>
      </c>
      <c r="K27" s="37" t="str">
        <f ca="1">IF(K26="Desktop",IF(D27=E27,"normal and incognito",IF(D27&lt;E27,"normal","incognito")),IF(D28=E28,"normal and incognito",IF(D28&lt;E28,"normal","incognito")))</f>
        <v>normal and incognito</v>
      </c>
      <c r="L27" s="38">
        <f>MIN(D27:E28)</f>
        <v>0</v>
      </c>
      <c r="M27" s="33" t="str">
        <f>IF(LEFT(O26,1)="D",
    CHAR(CODE(LEFT(O26,1)) - 1) &amp; MID(O26,2,99),
    CHAR(CODE(LEFT(O26,1)) - 2) &amp; MID(O26,2,99)
)</f>
        <v>C27</v>
      </c>
      <c r="N27" s="33"/>
      <c r="O27" s="33"/>
    </row>
    <row r="28" spans="2:15" ht="15" thickBot="1">
      <c r="B28" s="49"/>
      <c r="C28" s="10" t="s">
        <v>17</v>
      </c>
      <c r="D28" s="28"/>
      <c r="E28" s="28"/>
      <c r="F28" s="5"/>
      <c r="G28" s="52"/>
      <c r="L28" s="33"/>
      <c r="M28" s="33"/>
      <c r="N28" s="33"/>
      <c r="O28" s="33"/>
    </row>
    <row r="29" spans="2:15" ht="15" thickBot="1">
      <c r="B29" s="4"/>
      <c r="C29" s="5"/>
      <c r="D29" s="14"/>
      <c r="E29" s="14"/>
      <c r="F29" s="5"/>
      <c r="G29" s="5"/>
      <c r="L29" s="29" t="s">
        <v>9</v>
      </c>
      <c r="M29"/>
      <c r="N29"/>
      <c r="O29"/>
    </row>
    <row r="30" spans="2:15" ht="15" customHeight="1" thickBot="1">
      <c r="B30" s="7"/>
      <c r="C30" s="7"/>
      <c r="D30" s="26"/>
      <c r="E30" s="26"/>
      <c r="F30" s="5"/>
      <c r="G30" s="50" t="str">
        <f ca="1">"The best recorded performance score was in "&amp;J30&amp;" devices "&amp; J31 &amp;",  at  "&amp; L30
&amp;CHAR(10)&amp;
"The worst recorded performance score was in "&amp; K30 &amp;" devices "&amp; K31 &amp;", at "&amp;L31
&amp;CHAR(10)&amp;
"Refer to "&amp;B31&amp;" tab for the best and worst insight, links for full diagnostic readings and recommendations for improvement."</f>
        <v>The best recorded performance score was in Desktop devices normal and incognito,  at  0
The worst recorded performance score was in Desktop devices normal and incognito, at 0
Refer to 07_url tab for the best and worst insight, links for full diagnostic readings and recommendations for improvement.</v>
      </c>
      <c r="I30" s="29" t="s">
        <v>13</v>
      </c>
      <c r="J30" s="35" t="str" cm="1">
        <f t="array" aca="1" ref="J30" ca="1">INDIRECT(M30)</f>
        <v>Desktop</v>
      </c>
      <c r="K30" s="37" t="str" cm="1">
        <f t="array" aca="1" ref="K30" ca="1">INDIRECT(M31)</f>
        <v>Desktop</v>
      </c>
      <c r="L30" s="39">
        <f>MAX(D31:E32)</f>
        <v>0</v>
      </c>
      <c r="M30" s="30" t="str">
        <f>IF(LEFT(N30,1)="D",
    CHAR(CODE(LEFT(N30,1)) - 1) &amp; MID(N30,2,99),
    CHAR(CODE(LEFT(N30,1)) - 2) &amp; MID(N30,2,99)
)</f>
        <v>C31</v>
      </c>
      <c r="N30" s="33" t="str" cm="1">
        <f t="array" ref="N30">ADDRESS(MIN(IF(D31:E32=L30,ROW(D31:E32))), MIN(IF(D31:E32=L30,COLUMN(D31:E32))), 4)</f>
        <v>D31</v>
      </c>
      <c r="O30" s="33" t="str" cm="1">
        <f t="array" ref="O30">ADDRESS(MIN(IF(D31:E32=L31,ROW(D31:E32))), MIN(IF(D31:E32=L31,COLUMN(D31:E32))), 4)</f>
        <v>D31</v>
      </c>
    </row>
    <row r="31" spans="2:15" ht="15" thickBot="1">
      <c r="B31" s="48" t="s">
        <v>23</v>
      </c>
      <c r="C31" s="9" t="s">
        <v>15</v>
      </c>
      <c r="D31" s="28"/>
      <c r="E31" s="28"/>
      <c r="F31" s="5"/>
      <c r="G31" s="51"/>
      <c r="I31" s="29" t="s">
        <v>16</v>
      </c>
      <c r="J31" s="35" t="str">
        <f ca="1">IF(J30="Desktop",IF(D31=E31,"normal and incognito",(IF(D31&gt;E31,"normal","incognito"))),IF(D32=E32,"normal and incognito",(IF(D32&gt;E32,"normal","incognito"))))</f>
        <v>normal and incognito</v>
      </c>
      <c r="K31" s="37" t="str">
        <f ca="1">IF(K30="Desktop",IF(D31=E31,"normal and incognito",IF(D31&lt;E31,"normal","incognito")),IF(D32=E32,"normal and incognito",IF(D32&lt;E32,"normal","incognito")))</f>
        <v>normal and incognito</v>
      </c>
      <c r="L31" s="38">
        <f>MIN(D31:E32)</f>
        <v>0</v>
      </c>
      <c r="M31" s="33" t="str">
        <f>IF(LEFT(O30,1)="D",
    CHAR(CODE(LEFT(O30,1)) - 1) &amp; MID(O30,2,99),
    CHAR(CODE(LEFT(O30,1)) - 2) &amp; MID(O30,2,99)
)</f>
        <v>C31</v>
      </c>
      <c r="N31" s="33"/>
      <c r="O31" s="33"/>
    </row>
    <row r="32" spans="2:15">
      <c r="B32" s="49"/>
      <c r="C32" s="10" t="s">
        <v>17</v>
      </c>
      <c r="D32" s="28"/>
      <c r="E32" s="28"/>
      <c r="F32" s="5"/>
      <c r="G32" s="52"/>
      <c r="L32" s="33"/>
      <c r="M32" s="33"/>
      <c r="N32" s="33"/>
      <c r="O32" s="33"/>
    </row>
    <row r="33" spans="2:15">
      <c r="B33" s="4"/>
      <c r="C33" s="5"/>
      <c r="D33" s="14"/>
      <c r="E33" s="14"/>
      <c r="F33" s="5"/>
      <c r="G33" s="42"/>
      <c r="L33" s="29" t="s">
        <v>9</v>
      </c>
      <c r="M33"/>
      <c r="N33"/>
      <c r="O33"/>
    </row>
    <row r="34" spans="2:15" ht="14.45" customHeight="1">
      <c r="B34" s="7"/>
      <c r="C34" s="7"/>
      <c r="D34" s="26"/>
      <c r="E34" s="26"/>
      <c r="F34" s="5"/>
      <c r="G34" s="50" t="str">
        <f ca="1">"The best recorded performance score was in "&amp;J34&amp;" devices "&amp; J35 &amp;",  at  "&amp; L34
&amp;CHAR(10)&amp;
"The worst recorded performance score was in "&amp; K34 &amp;" devices "&amp; K35 &amp;", at "&amp;L35
&amp;CHAR(10)&amp;
"Refer to "&amp;B35&amp;" tab for the best and worst insight, links for full diagnostic readings and recommendations for improvement."</f>
        <v>The best recorded performance score was in Desktop devices normal and incognito,  at  0
The worst recorded performance score was in Desktop devices normal and incognito, at 0
Refer to 08_url tab for the best and worst insight, links for full diagnostic readings and recommendations for improvement.</v>
      </c>
      <c r="I34" s="29" t="s">
        <v>13</v>
      </c>
      <c r="J34" s="35" t="str" cm="1">
        <f t="array" aca="1" ref="J34" ca="1">INDIRECT(M34)</f>
        <v>Desktop</v>
      </c>
      <c r="K34" s="37" t="str" cm="1">
        <f t="array" aca="1" ref="K34" ca="1">INDIRECT(M35)</f>
        <v>Desktop</v>
      </c>
      <c r="L34" s="39">
        <f>MAX(D35:E36)</f>
        <v>0</v>
      </c>
      <c r="M34" s="30" t="str">
        <f>IF(LEFT(N34,1)="D",
    CHAR(CODE(LEFT(N34,1)) - 1) &amp; MID(N34,2,99),
    CHAR(CODE(LEFT(N34,1)) - 2) &amp; MID(N34,2,99)
)</f>
        <v>C35</v>
      </c>
      <c r="N34" s="33" t="str" cm="1">
        <f t="array" ref="N34">ADDRESS(MIN(IF(D35:E36=L34,ROW(D35:E36))), MIN(IF(D35:E36=L34,COLUMN(D35:E36))), 4)</f>
        <v>D35</v>
      </c>
      <c r="O34" s="33" t="str" cm="1">
        <f t="array" ref="O34">ADDRESS(MIN(IF(D35:E36=L35,ROW(D35:E36))), MIN(IF(D35:E36=L35,COLUMN(D35:E36))), 4)</f>
        <v>D35</v>
      </c>
    </row>
    <row r="35" spans="2:15">
      <c r="B35" s="48" t="s">
        <v>24</v>
      </c>
      <c r="C35" s="9" t="s">
        <v>15</v>
      </c>
      <c r="D35" s="28"/>
      <c r="E35" s="28"/>
      <c r="F35" s="5"/>
      <c r="G35" s="51"/>
      <c r="I35" s="29" t="s">
        <v>16</v>
      </c>
      <c r="J35" s="35" t="str">
        <f ca="1">IF(J34="Desktop",IF(D35=E35,"normal and incognito",(IF(D35&gt;E35,"normal","incognito"))),IF(D36=E36,"normal and incognito",(IF(D36&gt;E36,"normal","incognito"))))</f>
        <v>normal and incognito</v>
      </c>
      <c r="K35" s="37" t="str">
        <f ca="1">IF(K34="Desktop",IF(D35=E35,"normal and incognito",IF(D35&lt;E35,"normal","incognito")),IF(D36=E36,"normal and incognito",IF(D36&lt;E36,"normal","incognito")))</f>
        <v>normal and incognito</v>
      </c>
      <c r="L35" s="38">
        <f>MIN(D35:E36)</f>
        <v>0</v>
      </c>
      <c r="M35" s="33" t="str">
        <f>IF(LEFT(O34,1)="D",
    CHAR(CODE(LEFT(O34,1)) - 1) &amp; MID(O34,2,99),
    CHAR(CODE(LEFT(O34,1)) - 2) &amp; MID(O34,2,99)
)</f>
        <v>C35</v>
      </c>
      <c r="N35" s="33"/>
      <c r="O35" s="33"/>
    </row>
    <row r="36" spans="2:15">
      <c r="B36" s="49"/>
      <c r="C36" s="10" t="s">
        <v>17</v>
      </c>
      <c r="D36" s="28"/>
      <c r="E36" s="28"/>
      <c r="F36" s="5"/>
      <c r="G36" s="52"/>
      <c r="L36" s="33"/>
      <c r="M36" s="33"/>
      <c r="N36" s="33"/>
      <c r="O36" s="33"/>
    </row>
    <row r="37" spans="2:15">
      <c r="C37" s="5"/>
      <c r="D37" s="5"/>
      <c r="F37" s="5"/>
      <c r="G37" s="5"/>
      <c r="L37" s="33"/>
      <c r="M37" s="33"/>
      <c r="N37" s="33"/>
      <c r="O37" s="33"/>
    </row>
    <row r="38" spans="2:15" ht="14.45" customHeight="1">
      <c r="C38" s="11" t="s">
        <v>25</v>
      </c>
      <c r="D38" s="47" t="s">
        <v>26</v>
      </c>
      <c r="F38" s="5"/>
      <c r="G38" s="50" t="str" cm="1">
        <f t="array" aca="1" ref="G38" ca="1">IFERROR(
    "The best recorded performance score was in the " &amp; J46 &amp; " page for " &amp; INDIRECT(J43) &amp; " devices " &amp; J42 &amp; ", at " &amp; J39 &amp; CHAR(10) &amp;
    "Refer to " &amp; J47 &amp; " tab for the best insight, links for full diagnostic readings and recommendations for improvement." &amp; CHAR(10) &amp; CHAR(10) &amp;
    "The worst recorded performance score was in the " &amp; K46 &amp; " page for " &amp; INDIRECT(K43) &amp; " devices " &amp; K42 &amp; ", at " &amp; K39 &amp; CHAR(10) &amp;
    "Refer to " &amp; K47 &amp; " tab for the worst insight, links for full diagnostic readings and recommendations for improvement.",
"Kindly, fill the Performance Score first!"
)</f>
        <v>Kindly, fill the Performance Score first!</v>
      </c>
      <c r="I38" s="29" t="s">
        <v>27</v>
      </c>
      <c r="J38" s="31" t="s">
        <v>7</v>
      </c>
      <c r="K38" s="31" t="s">
        <v>8</v>
      </c>
      <c r="L38" s="33"/>
      <c r="M38" s="33"/>
      <c r="N38" s="33"/>
      <c r="O38" s="33"/>
    </row>
    <row r="39" spans="2:15">
      <c r="C39" s="12" t="s">
        <v>28</v>
      </c>
      <c r="D39" s="1" t="s">
        <v>29</v>
      </c>
      <c r="F39" s="5"/>
      <c r="G39" s="51"/>
      <c r="I39" s="29" t="s">
        <v>30</v>
      </c>
      <c r="J39" s="31">
        <f>MAX(performanceRange)</f>
        <v>0</v>
      </c>
      <c r="K39" s="32">
        <f>MIN(performanceRange)</f>
        <v>0</v>
      </c>
      <c r="L39" s="33"/>
      <c r="M39" s="33"/>
      <c r="N39" s="33"/>
      <c r="O39" s="33"/>
    </row>
    <row r="40" spans="2:15">
      <c r="C40" s="13" t="s">
        <v>31</v>
      </c>
      <c r="D40" s="2" t="s">
        <v>32</v>
      </c>
      <c r="F40" s="5"/>
      <c r="G40" s="51"/>
      <c r="I40" s="29" t="s">
        <v>33</v>
      </c>
      <c r="J40" s="31" t="str" cm="1">
        <f t="array" ref="J40">ADDRESS(MIN(IF(D7:E36=J39,ROW(D7:E36))), MIN(IF(D7:E36=J39,COLUMN(D7:E36))), 4)</f>
        <v>D7</v>
      </c>
      <c r="K40" s="31" t="str" cm="1">
        <f t="array" ref="K40">ADDRESS(MIN(IF(D7:E36=K39,ROW(D7:E36))), MIN(IF(D7:E36=K39,COLUMN(D7:E36))), 4)</f>
        <v>D7</v>
      </c>
      <c r="L40" s="33"/>
      <c r="M40" s="33"/>
      <c r="N40" s="33"/>
      <c r="O40" s="33"/>
    </row>
    <row r="41" spans="2:15">
      <c r="G41" s="51"/>
      <c r="I41" s="29" t="s">
        <v>34</v>
      </c>
      <c r="J41" s="31" t="str">
        <f>IF(LEFT(J40,1)="D",
      CHAR(CODE(LEFT(J40,1)) + 1)&amp;MID(J40,2,99),
      J40)</f>
        <v>E7</v>
      </c>
      <c r="K41" s="31" t="str">
        <f>IF(LEFT(K40,1)="D",
      CHAR(CODE(LEFT(K40,1)) + 1)&amp;MID(K40,2,99),
      K40)</f>
        <v>E7</v>
      </c>
    </row>
    <row r="42" spans="2:15">
      <c r="G42" s="52"/>
      <c r="I42" s="29" t="s">
        <v>35</v>
      </c>
      <c r="J42" s="31" t="str" cm="1">
        <f t="array" aca="1" ref="J42" ca="1">IF(LEFT(J40,1)="D",
    IF(J39=INDIRECT(J41), "normal and incognito", "normal"),
 IF(LEFT(J40,1)="E",
        "incognito", "Incorrect cache location"
    )
)</f>
        <v>normal and incognito</v>
      </c>
      <c r="K42" s="31" t="str" cm="1">
        <f t="array" aca="1" ref="K42" ca="1">IF(LEFT(K40,1)="D",
    IF(K39=INDIRECT(K41), "normal and incognito", "normal"),
 IF(LEFT(K40,1)="E",
        "incognito", "Incorrect cache location"
    )
)</f>
        <v>normal and incognito</v>
      </c>
    </row>
    <row r="43" spans="2:15">
      <c r="I43" s="29" t="s">
        <v>36</v>
      </c>
      <c r="J43" s="31" t="str">
        <f>IF(LEFT(J40,1)="D",
    CHAR(CODE(LEFT(J40,1)) - 1) &amp; MID(J40,2,99),
    CHAR(CODE(LEFT(J40,1)) - 2) &amp; MID(J40,2,99)
)</f>
        <v>C7</v>
      </c>
      <c r="K43" s="31" t="str">
        <f>IF(LEFT(K40,1)="D",
    CHAR(CODE(LEFT(K40,1)) - 1) &amp; MID(K40,2,99),
    CHAR(CODE(LEFT(K40,1)) - 2) &amp; MID(K40,2,99)
)</f>
        <v>C7</v>
      </c>
      <c r="L43" s="33"/>
      <c r="M43" s="33"/>
      <c r="N43" s="33"/>
      <c r="O43" s="33"/>
    </row>
    <row r="44" spans="2:15">
      <c r="I44" s="29" t="s">
        <v>37</v>
      </c>
      <c r="J44" s="31" t="str">
        <f>CHAR(CODE(LEFT(J40,1))
      - IF(LEFT(J40,1)="E", 3,
           IF(LEFT(J40,1)="D", 2, 0)
        )
)
&amp; (MID(J40,2,99)
      - IF(LEFT(J40,1)="E", 0,
           IF(LEFT(J40,1)="D", 0, 0)
        )
)</f>
        <v>B7</v>
      </c>
      <c r="K44" s="31" t="str">
        <f>CHAR(CODE(LEFT(K40,1))
      - IF(LEFT(K40,1)="E", 3,
           IF(LEFT(K40,1)="D", 2, 0)
        )
)
&amp; (MID(K40,2,99)
      - IF(LEFT(K40,1)="E", 1,
           IF(LEFT(K40,1)="D", 1, 0)
        )
)</f>
        <v>B6</v>
      </c>
    </row>
    <row r="45" spans="2:15">
      <c r="I45" s="29" t="s">
        <v>38</v>
      </c>
      <c r="J45" s="31" t="str" cm="1">
        <f t="array" aca="1" ref="J45" ca="1">INDIRECT(J44)</f>
        <v>01_url</v>
      </c>
      <c r="K45" s="31" cm="1">
        <f t="array" aca="1" ref="K45" ca="1">INDIRECT(K44)</f>
        <v>0</v>
      </c>
    </row>
    <row r="46" spans="2:15">
      <c r="I46" s="29" t="s">
        <v>39</v>
      </c>
      <c r="J46" s="31" t="str">
        <f ca="1">RIGHT(J47, LEN(J47) - 3)</f>
        <v>url</v>
      </c>
      <c r="K46" s="31" t="e">
        <f ca="1">RIGHT(K47, LEN(K47) - 3)</f>
        <v>#VALUE!</v>
      </c>
    </row>
    <row r="47" spans="2:15">
      <c r="J47" s="30" t="str" cm="1">
        <f t="array" aca="1" ref="J47" ca="1">INDIRECT(J48)</f>
        <v>01_url</v>
      </c>
      <c r="K47" s="30" cm="1">
        <f t="array" aca="1" ref="K47" ca="1">INDIRECT(K48)</f>
        <v>0</v>
      </c>
    </row>
    <row r="48" spans="2:15">
      <c r="J48" s="30" t="str" cm="1">
        <f t="array" aca="1" ref="J48" ca="1">LEFT(J44,MATCH(TRUE,ISNUMBER(MID(J44,ROW(INDIRECT("1:"&amp;LEN(J44))),1)+0),0)-1)&amp;(MID(J44,MATCH(TRUE,ISNUMBER(MID(J44,ROW(INDIRECT("1:"&amp;LEN(J44))),1)+0),0),LEN(J44))-(MOD(MID(J44,MATCH(TRUE,ISNUMBER(MID(J44,ROW(INDIRECT("1:"&amp;LEN(J44))),1)+0),0),LEN(J44)),2)=0))</f>
        <v>B7</v>
      </c>
      <c r="K48" s="30" t="str" cm="1">
        <f t="array" aca="1" ref="K48" ca="1">LEFT(K44,MATCH(TRUE,ISNUMBER(MID(K44,ROW(INDIRECT("1:"&amp;LEN(K44))),1)+0),0)-1)&amp;(MID(K44,MATCH(TRUE,ISNUMBER(MID(K44,ROW(INDIRECT("1:"&amp;LEN(K44))),1)+0),0),LEN(K44))-(MOD(MID(K44,MATCH(TRUE,ISNUMBER(MID(K44,ROW(INDIRECT("1:"&amp;LEN(K44))),1)+0),0),LEN(K44)),2)=0))</f>
        <v>B5</v>
      </c>
    </row>
  </sheetData>
  <mergeCells count="20">
    <mergeCell ref="G18:G20"/>
    <mergeCell ref="G38:G42"/>
    <mergeCell ref="B19:B20"/>
    <mergeCell ref="G22:G24"/>
    <mergeCell ref="B23:B24"/>
    <mergeCell ref="G26:G28"/>
    <mergeCell ref="B27:B28"/>
    <mergeCell ref="G30:G32"/>
    <mergeCell ref="B31:B32"/>
    <mergeCell ref="G34:G36"/>
    <mergeCell ref="B35:B36"/>
    <mergeCell ref="B15:B16"/>
    <mergeCell ref="G14:G16"/>
    <mergeCell ref="D2:E2"/>
    <mergeCell ref="B3:C3"/>
    <mergeCell ref="D3:E3"/>
    <mergeCell ref="B7:B8"/>
    <mergeCell ref="B11:B12"/>
    <mergeCell ref="G6:G8"/>
    <mergeCell ref="G10:G12"/>
  </mergeCells>
  <conditionalFormatting sqref="D35:E36">
    <cfRule type="cellIs" dxfId="15" priority="15" operator="lessThan">
      <formula>50</formula>
    </cfRule>
    <cfRule type="cellIs" dxfId="14" priority="16" operator="lessThan">
      <formula>90</formula>
    </cfRule>
  </conditionalFormatting>
  <conditionalFormatting sqref="D31:E32">
    <cfRule type="cellIs" dxfId="13" priority="13" operator="lessThan">
      <formula>50</formula>
    </cfRule>
    <cfRule type="cellIs" dxfId="12" priority="14" operator="lessThan">
      <formula>90</formula>
    </cfRule>
  </conditionalFormatting>
  <conditionalFormatting sqref="D27:E28">
    <cfRule type="cellIs" dxfId="11" priority="11" operator="lessThan">
      <formula>50</formula>
    </cfRule>
    <cfRule type="cellIs" dxfId="10" priority="12" operator="lessThan">
      <formula>90</formula>
    </cfRule>
  </conditionalFormatting>
  <conditionalFormatting sqref="D23:E24">
    <cfRule type="cellIs" dxfId="9" priority="9" operator="lessThan">
      <formula>50</formula>
    </cfRule>
    <cfRule type="cellIs" dxfId="8" priority="10" operator="lessThan">
      <formula>90</formula>
    </cfRule>
  </conditionalFormatting>
  <conditionalFormatting sqref="D19:E20">
    <cfRule type="cellIs" dxfId="7" priority="7" operator="lessThan">
      <formula>50</formula>
    </cfRule>
    <cfRule type="cellIs" dxfId="6" priority="8" operator="lessThan">
      <formula>90</formula>
    </cfRule>
  </conditionalFormatting>
  <conditionalFormatting sqref="D15:E16">
    <cfRule type="cellIs" dxfId="5" priority="5" operator="lessThan">
      <formula>50</formula>
    </cfRule>
    <cfRule type="cellIs" dxfId="4" priority="6" operator="lessThan">
      <formula>90</formula>
    </cfRule>
  </conditionalFormatting>
  <conditionalFormatting sqref="D11:E12">
    <cfRule type="cellIs" dxfId="3" priority="3" operator="lessThan">
      <formula>50</formula>
    </cfRule>
    <cfRule type="cellIs" dxfId="2" priority="4" operator="lessThan">
      <formula>90</formula>
    </cfRule>
  </conditionalFormatting>
  <conditionalFormatting sqref="D7:E8">
    <cfRule type="cellIs" dxfId="1" priority="1" operator="lessThan">
      <formula>50</formula>
    </cfRule>
    <cfRule type="cellIs" dxfId="0" priority="2" operator="lessThan">
      <formula>90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55B9-0083-44F1-9B1A-CBDC42D16A9A}">
  <sheetPr codeName="Sheet2"/>
  <dimension ref="B1:E29"/>
  <sheetViews>
    <sheetView zoomScale="85" zoomScaleNormal="85" workbookViewId="0"/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8.140625" customWidth="1"/>
    <col min="6" max="6" width="2.7109375" customWidth="1"/>
    <col min="7" max="8" width="16.5703125" bestFit="1" customWidth="1"/>
  </cols>
  <sheetData>
    <row r="1" spans="2:5" ht="15" thickBot="1"/>
    <row r="2" spans="2:5">
      <c r="C2" s="59">
        <f>Summary!D6</f>
        <v>0</v>
      </c>
      <c r="D2" s="60"/>
    </row>
    <row r="3" spans="2:5">
      <c r="B3" s="61" t="str">
        <f>Summary!B7</f>
        <v>01_url</v>
      </c>
      <c r="C3" s="64" t="s">
        <v>15</v>
      </c>
      <c r="D3" s="20" t="s">
        <v>5</v>
      </c>
      <c r="E3" s="19"/>
    </row>
    <row r="4" spans="2:5">
      <c r="B4" s="62"/>
      <c r="C4" s="65"/>
      <c r="D4" s="21" t="s">
        <v>6</v>
      </c>
      <c r="E4" s="19"/>
    </row>
    <row r="5" spans="2:5">
      <c r="B5" s="62"/>
      <c r="C5" s="65" t="s">
        <v>17</v>
      </c>
      <c r="D5" s="21" t="s">
        <v>5</v>
      </c>
      <c r="E5" s="19"/>
    </row>
    <row r="6" spans="2:5">
      <c r="B6" s="63"/>
      <c r="C6" s="66"/>
      <c r="D6" s="22" t="s">
        <v>6</v>
      </c>
      <c r="E6" s="19"/>
    </row>
    <row r="7" spans="2:5">
      <c r="B7" s="15"/>
      <c r="C7" s="15"/>
      <c r="E7" s="16"/>
    </row>
    <row r="8" spans="2:5">
      <c r="B8" t="s">
        <v>40</v>
      </c>
    </row>
    <row r="9" spans="2:5">
      <c r="B9" t="s">
        <v>41</v>
      </c>
      <c r="C9" s="67">
        <f>E3</f>
        <v>0</v>
      </c>
      <c r="D9" s="68"/>
      <c r="E9" s="69"/>
    </row>
    <row r="10" spans="2:5">
      <c r="B10" t="s">
        <v>42</v>
      </c>
      <c r="C10" s="70"/>
      <c r="D10" s="71"/>
    </row>
    <row r="11" spans="2:5">
      <c r="B11" t="s">
        <v>43</v>
      </c>
      <c r="C11" s="72"/>
      <c r="D11" s="73"/>
    </row>
    <row r="12" spans="2:5">
      <c r="C12" s="17"/>
      <c r="D12" s="17"/>
    </row>
    <row r="13" spans="2:5">
      <c r="C13" s="17"/>
      <c r="D13" s="17"/>
    </row>
    <row r="14" spans="2:5">
      <c r="C14" s="17"/>
      <c r="D14" s="17"/>
    </row>
    <row r="15" spans="2:5">
      <c r="C15" s="17"/>
      <c r="D15" s="17"/>
    </row>
    <row r="16" spans="2:5">
      <c r="C16" s="17"/>
      <c r="D16" s="17"/>
    </row>
    <row r="24" spans="2:5">
      <c r="B24" t="s">
        <v>44</v>
      </c>
    </row>
    <row r="25" spans="2:5">
      <c r="B25" t="s">
        <v>41</v>
      </c>
      <c r="C25" s="67">
        <f>E5</f>
        <v>0</v>
      </c>
      <c r="D25" s="68"/>
      <c r="E25" s="69"/>
    </row>
    <row r="26" spans="2:5">
      <c r="B26" t="s">
        <v>42</v>
      </c>
      <c r="C26" s="74"/>
      <c r="D26" s="75"/>
      <c r="E26" s="76"/>
    </row>
    <row r="27" spans="2:5">
      <c r="B27" t="s">
        <v>43</v>
      </c>
      <c r="C27" s="18"/>
      <c r="D27" s="23"/>
      <c r="E27" s="24"/>
    </row>
    <row r="29" spans="2:5" ht="14.45" customHeight="1"/>
  </sheetData>
  <mergeCells count="9">
    <mergeCell ref="C26:E26"/>
    <mergeCell ref="C2:D2"/>
    <mergeCell ref="B3:B6"/>
    <mergeCell ref="C3:C4"/>
    <mergeCell ref="C5:C6"/>
    <mergeCell ref="C25:E25"/>
    <mergeCell ref="C9:E9"/>
    <mergeCell ref="C10:D10"/>
    <mergeCell ref="C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02A4-EB3E-4DA1-B09D-21DE109734FA}">
  <sheetPr codeName="Sheet3"/>
  <dimension ref="B1:E30"/>
  <sheetViews>
    <sheetView zoomScale="85" zoomScaleNormal="85" workbookViewId="0"/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8.140625" customWidth="1"/>
    <col min="6" max="6" width="2.7109375" customWidth="1"/>
    <col min="7" max="8" width="16.5703125" bestFit="1" customWidth="1"/>
  </cols>
  <sheetData>
    <row r="1" spans="2:5" ht="15" thickBot="1"/>
    <row r="2" spans="2:5">
      <c r="C2" s="59">
        <f>Summary!D10</f>
        <v>0</v>
      </c>
      <c r="D2" s="60"/>
    </row>
    <row r="3" spans="2:5">
      <c r="B3" s="61" t="str">
        <f>Summary!B11</f>
        <v>02_url</v>
      </c>
      <c r="C3" s="64" t="s">
        <v>15</v>
      </c>
      <c r="D3" s="20" t="s">
        <v>5</v>
      </c>
      <c r="E3" s="19"/>
    </row>
    <row r="4" spans="2:5">
      <c r="B4" s="62"/>
      <c r="C4" s="65"/>
      <c r="D4" s="21" t="s">
        <v>6</v>
      </c>
      <c r="E4" s="19"/>
    </row>
    <row r="5" spans="2:5">
      <c r="B5" s="62"/>
      <c r="C5" s="65" t="s">
        <v>17</v>
      </c>
      <c r="D5" s="21" t="s">
        <v>5</v>
      </c>
      <c r="E5" s="19"/>
    </row>
    <row r="6" spans="2:5">
      <c r="B6" s="63"/>
      <c r="C6" s="66"/>
      <c r="D6" s="22" t="s">
        <v>6</v>
      </c>
      <c r="E6" s="19"/>
    </row>
    <row r="7" spans="2:5">
      <c r="B7" s="15"/>
      <c r="C7" s="15"/>
      <c r="E7" s="16"/>
    </row>
    <row r="8" spans="2:5">
      <c r="B8" t="s">
        <v>40</v>
      </c>
    </row>
    <row r="9" spans="2:5">
      <c r="B9" t="s">
        <v>41</v>
      </c>
      <c r="C9" s="67">
        <f>E3</f>
        <v>0</v>
      </c>
      <c r="D9" s="68"/>
      <c r="E9" s="69"/>
    </row>
    <row r="10" spans="2:5" ht="14.45" customHeight="1">
      <c r="B10" t="s">
        <v>42</v>
      </c>
      <c r="C10" s="70"/>
      <c r="D10" s="71"/>
    </row>
    <row r="11" spans="2:5" ht="14.45" customHeight="1">
      <c r="B11" t="s">
        <v>43</v>
      </c>
      <c r="C11" s="72"/>
      <c r="D11" s="73"/>
    </row>
    <row r="12" spans="2:5">
      <c r="C12" s="17"/>
      <c r="D12" s="17"/>
    </row>
    <row r="13" spans="2:5">
      <c r="C13" s="17"/>
      <c r="D13" s="17"/>
    </row>
    <row r="14" spans="2:5">
      <c r="C14" s="17"/>
      <c r="D14" s="17"/>
    </row>
    <row r="15" spans="2:5">
      <c r="C15" s="17"/>
      <c r="D15" s="17"/>
    </row>
    <row r="16" spans="2:5">
      <c r="C16" s="17"/>
      <c r="D16" s="17"/>
    </row>
    <row r="17" spans="2:5">
      <c r="C17" s="17"/>
      <c r="D17" s="17"/>
    </row>
    <row r="18" spans="2:5">
      <c r="C18" s="17"/>
      <c r="D18" s="17"/>
    </row>
    <row r="19" spans="2:5">
      <c r="C19" s="17"/>
      <c r="D19" s="17"/>
    </row>
    <row r="24" spans="2:5" ht="15" thickBot="1">
      <c r="B24" t="s">
        <v>44</v>
      </c>
    </row>
    <row r="25" spans="2:5" ht="15" thickBot="1">
      <c r="B25" t="s">
        <v>41</v>
      </c>
      <c r="C25" s="67">
        <f>E5</f>
        <v>0</v>
      </c>
      <c r="D25" s="68"/>
      <c r="E25" s="69"/>
    </row>
    <row r="26" spans="2:5" ht="15" thickBot="1">
      <c r="B26" t="s">
        <v>42</v>
      </c>
      <c r="C26" s="74"/>
      <c r="D26" s="75"/>
      <c r="E26" s="76"/>
    </row>
    <row r="27" spans="2:5" ht="15" thickBot="1">
      <c r="B27" t="s">
        <v>43</v>
      </c>
      <c r="C27" s="18"/>
      <c r="D27" s="23"/>
      <c r="E27" s="24"/>
    </row>
    <row r="30" spans="2:5">
      <c r="C30" s="25"/>
    </row>
  </sheetData>
  <mergeCells count="9"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692C-8D28-41B6-9AD3-6D28106F46D8}">
  <sheetPr codeName="Sheet4"/>
  <dimension ref="B1:E27"/>
  <sheetViews>
    <sheetView zoomScale="85" zoomScaleNormal="85" workbookViewId="0"/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8.5703125" customWidth="1"/>
    <col min="6" max="6" width="2.7109375" customWidth="1"/>
    <col min="7" max="8" width="16.5703125" bestFit="1" customWidth="1"/>
  </cols>
  <sheetData>
    <row r="1" spans="2:5" ht="15" thickBot="1"/>
    <row r="2" spans="2:5" ht="15" thickBot="1">
      <c r="C2" s="59">
        <f>Summary!D14</f>
        <v>0</v>
      </c>
      <c r="D2" s="60"/>
    </row>
    <row r="3" spans="2:5" ht="15" thickBot="1">
      <c r="B3" s="61" t="str">
        <f>Summary!B15</f>
        <v>03_url</v>
      </c>
      <c r="C3" s="64" t="s">
        <v>15</v>
      </c>
      <c r="D3" s="20" t="s">
        <v>5</v>
      </c>
      <c r="E3" s="19"/>
    </row>
    <row r="4" spans="2:5" ht="15" thickBot="1">
      <c r="B4" s="62"/>
      <c r="C4" s="65"/>
      <c r="D4" s="21" t="s">
        <v>6</v>
      </c>
      <c r="E4" s="19"/>
    </row>
    <row r="5" spans="2:5" ht="15" thickBot="1">
      <c r="B5" s="62"/>
      <c r="C5" s="65" t="s">
        <v>17</v>
      </c>
      <c r="D5" s="21" t="s">
        <v>5</v>
      </c>
      <c r="E5" s="19"/>
    </row>
    <row r="6" spans="2:5" ht="15" thickBot="1">
      <c r="B6" s="63"/>
      <c r="C6" s="66"/>
      <c r="D6" s="22" t="s">
        <v>6</v>
      </c>
      <c r="E6" s="19"/>
    </row>
    <row r="7" spans="2:5">
      <c r="B7" s="15"/>
      <c r="C7" s="15"/>
      <c r="E7" s="16"/>
    </row>
    <row r="8" spans="2:5" ht="15" thickBot="1">
      <c r="B8" t="s">
        <v>40</v>
      </c>
    </row>
    <row r="9" spans="2:5">
      <c r="B9" t="s">
        <v>41</v>
      </c>
      <c r="C9" s="67">
        <f>E3</f>
        <v>0</v>
      </c>
      <c r="D9" s="68"/>
      <c r="E9" s="69"/>
    </row>
    <row r="10" spans="2:5" ht="14.45" customHeight="1">
      <c r="B10" t="s">
        <v>42</v>
      </c>
      <c r="C10" s="70"/>
      <c r="D10" s="71"/>
    </row>
    <row r="11" spans="2:5" ht="14.45" customHeight="1">
      <c r="B11" t="s">
        <v>43</v>
      </c>
      <c r="C11" s="72"/>
      <c r="D11" s="73"/>
    </row>
    <row r="12" spans="2:5">
      <c r="C12" s="17"/>
      <c r="D12" s="17"/>
    </row>
    <row r="13" spans="2:5">
      <c r="C13" s="17"/>
      <c r="D13" s="17"/>
    </row>
    <row r="14" spans="2:5">
      <c r="C14" s="17"/>
      <c r="D14" s="17"/>
    </row>
    <row r="15" spans="2:5">
      <c r="C15" s="17"/>
      <c r="D15" s="17"/>
    </row>
    <row r="16" spans="2:5">
      <c r="C16" s="17"/>
      <c r="D16" s="17"/>
    </row>
    <row r="17" spans="2:5">
      <c r="C17" s="17"/>
      <c r="D17" s="17"/>
    </row>
    <row r="18" spans="2:5">
      <c r="C18" s="17"/>
      <c r="D18" s="17"/>
    </row>
    <row r="19" spans="2:5">
      <c r="C19" s="17"/>
      <c r="D19" s="17"/>
    </row>
    <row r="24" spans="2:5" ht="15" thickBot="1">
      <c r="B24" t="s">
        <v>44</v>
      </c>
    </row>
    <row r="25" spans="2:5" ht="15" thickBot="1">
      <c r="B25" t="s">
        <v>41</v>
      </c>
      <c r="C25" s="67">
        <f>E5</f>
        <v>0</v>
      </c>
      <c r="D25" s="68"/>
      <c r="E25" s="69"/>
    </row>
    <row r="26" spans="2:5" ht="15" thickBot="1">
      <c r="B26" t="s">
        <v>42</v>
      </c>
      <c r="C26" s="74"/>
      <c r="D26" s="75"/>
      <c r="E26" s="76"/>
    </row>
    <row r="27" spans="2:5" ht="15" thickBot="1">
      <c r="B27" t="s">
        <v>43</v>
      </c>
      <c r="C27" s="18"/>
      <c r="D27" s="23"/>
      <c r="E27" s="24"/>
    </row>
  </sheetData>
  <mergeCells count="9"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93A7-7B41-43F7-893B-45F15C78D9DC}">
  <sheetPr codeName="Sheet5"/>
  <dimension ref="B1:E27"/>
  <sheetViews>
    <sheetView zoomScale="85" zoomScaleNormal="85" workbookViewId="0"/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8.42578125" customWidth="1"/>
    <col min="6" max="6" width="2.7109375" customWidth="1"/>
    <col min="7" max="8" width="16.5703125" bestFit="1" customWidth="1"/>
  </cols>
  <sheetData>
    <row r="1" spans="2:5" ht="15" thickBot="1"/>
    <row r="2" spans="2:5" ht="15" thickBot="1">
      <c r="C2" s="59">
        <f>Summary!D18</f>
        <v>0</v>
      </c>
      <c r="D2" s="60"/>
    </row>
    <row r="3" spans="2:5" ht="15" thickBot="1">
      <c r="B3" s="61" t="str">
        <f>Summary!B19</f>
        <v>04_url</v>
      </c>
      <c r="C3" s="64" t="s">
        <v>15</v>
      </c>
      <c r="D3" s="20" t="s">
        <v>5</v>
      </c>
      <c r="E3" s="19"/>
    </row>
    <row r="4" spans="2:5" ht="15" thickBot="1">
      <c r="B4" s="62"/>
      <c r="C4" s="65"/>
      <c r="D4" s="21" t="s">
        <v>6</v>
      </c>
      <c r="E4" s="19"/>
    </row>
    <row r="5" spans="2:5" ht="15" thickBot="1">
      <c r="B5" s="62"/>
      <c r="C5" s="65" t="s">
        <v>17</v>
      </c>
      <c r="D5" s="21" t="s">
        <v>5</v>
      </c>
      <c r="E5" s="19"/>
    </row>
    <row r="6" spans="2:5" ht="15" thickBot="1">
      <c r="B6" s="63"/>
      <c r="C6" s="66"/>
      <c r="D6" s="22" t="s">
        <v>6</v>
      </c>
      <c r="E6" s="19"/>
    </row>
    <row r="7" spans="2:5">
      <c r="B7" s="15"/>
      <c r="C7" s="15"/>
      <c r="E7" s="16"/>
    </row>
    <row r="8" spans="2:5" ht="15" thickBot="1">
      <c r="B8" t="s">
        <v>40</v>
      </c>
    </row>
    <row r="9" spans="2:5">
      <c r="B9" t="s">
        <v>41</v>
      </c>
      <c r="C9" s="67">
        <f>E3</f>
        <v>0</v>
      </c>
      <c r="D9" s="68"/>
      <c r="E9" s="69"/>
    </row>
    <row r="10" spans="2:5" ht="14.45" customHeight="1">
      <c r="B10" t="s">
        <v>42</v>
      </c>
      <c r="C10" s="70"/>
      <c r="D10" s="71"/>
    </row>
    <row r="11" spans="2:5" ht="14.45" customHeight="1">
      <c r="B11" t="s">
        <v>43</v>
      </c>
      <c r="C11" s="72"/>
      <c r="D11" s="73"/>
    </row>
    <row r="12" spans="2:5">
      <c r="C12" s="17"/>
      <c r="D12" s="17"/>
    </row>
    <row r="13" spans="2:5">
      <c r="C13" s="17"/>
      <c r="D13" s="17"/>
    </row>
    <row r="14" spans="2:5">
      <c r="C14" s="17"/>
      <c r="D14" s="17"/>
    </row>
    <row r="15" spans="2:5">
      <c r="C15" s="17"/>
      <c r="D15" s="17"/>
    </row>
    <row r="16" spans="2:5">
      <c r="C16" s="17"/>
      <c r="D16" s="17"/>
    </row>
    <row r="24" spans="2:5" ht="15" thickBot="1">
      <c r="B24" t="s">
        <v>44</v>
      </c>
    </row>
    <row r="25" spans="2:5" ht="15" thickBot="1">
      <c r="B25" t="s">
        <v>41</v>
      </c>
      <c r="C25" s="67">
        <f>E5</f>
        <v>0</v>
      </c>
      <c r="D25" s="68"/>
      <c r="E25" s="69"/>
    </row>
    <row r="26" spans="2:5" ht="15" thickBot="1">
      <c r="B26" t="s">
        <v>42</v>
      </c>
      <c r="C26" s="74"/>
      <c r="D26" s="75"/>
      <c r="E26" s="76"/>
    </row>
    <row r="27" spans="2:5" ht="15" thickBot="1">
      <c r="B27" t="s">
        <v>43</v>
      </c>
      <c r="C27" s="18"/>
      <c r="D27" s="23"/>
      <c r="E27" s="24"/>
    </row>
  </sheetData>
  <mergeCells count="9"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F2DB-0020-469F-8BA3-7660EE65C4AC}">
  <sheetPr codeName="Sheet6"/>
  <dimension ref="B1:E29"/>
  <sheetViews>
    <sheetView zoomScale="85" zoomScaleNormal="85" workbookViewId="0"/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8.7109375" customWidth="1"/>
    <col min="6" max="6" width="2.7109375" customWidth="1"/>
    <col min="7" max="7" width="16.5703125" bestFit="1" customWidth="1"/>
  </cols>
  <sheetData>
    <row r="1" spans="2:5" ht="15" thickBot="1"/>
    <row r="2" spans="2:5" ht="15" thickBot="1">
      <c r="C2" s="59">
        <f>Summary!D22</f>
        <v>0</v>
      </c>
      <c r="D2" s="60"/>
    </row>
    <row r="3" spans="2:5" ht="15" thickBot="1">
      <c r="B3" s="61" t="str">
        <f>Summary!B23</f>
        <v>05_url</v>
      </c>
      <c r="C3" s="64" t="s">
        <v>15</v>
      </c>
      <c r="D3" s="20" t="s">
        <v>5</v>
      </c>
      <c r="E3" s="19"/>
    </row>
    <row r="4" spans="2:5" ht="15" thickBot="1">
      <c r="B4" s="62"/>
      <c r="C4" s="65"/>
      <c r="D4" s="21" t="s">
        <v>6</v>
      </c>
      <c r="E4" s="19"/>
    </row>
    <row r="5" spans="2:5" ht="15" thickBot="1">
      <c r="B5" s="62"/>
      <c r="C5" s="65" t="s">
        <v>17</v>
      </c>
      <c r="D5" s="21" t="s">
        <v>5</v>
      </c>
      <c r="E5" s="19"/>
    </row>
    <row r="6" spans="2:5" ht="15" thickBot="1">
      <c r="B6" s="63"/>
      <c r="C6" s="66"/>
      <c r="D6" s="22" t="s">
        <v>6</v>
      </c>
      <c r="E6" s="19"/>
    </row>
    <row r="7" spans="2:5">
      <c r="B7" s="15"/>
      <c r="C7" s="15"/>
      <c r="E7" s="16"/>
    </row>
    <row r="8" spans="2:5" ht="15" thickBot="1">
      <c r="B8" t="s">
        <v>40</v>
      </c>
    </row>
    <row r="9" spans="2:5">
      <c r="B9" t="s">
        <v>41</v>
      </c>
      <c r="C9" s="67">
        <f>E3</f>
        <v>0</v>
      </c>
      <c r="D9" s="68"/>
      <c r="E9" s="69"/>
    </row>
    <row r="10" spans="2:5" ht="14.45" customHeight="1">
      <c r="B10" t="s">
        <v>42</v>
      </c>
      <c r="C10" s="70"/>
      <c r="D10" s="71"/>
    </row>
    <row r="11" spans="2:5" ht="14.45" customHeight="1">
      <c r="B11" t="s">
        <v>43</v>
      </c>
      <c r="C11" s="72"/>
      <c r="D11" s="73"/>
    </row>
    <row r="12" spans="2:5">
      <c r="C12" s="17"/>
      <c r="D12" s="17"/>
    </row>
    <row r="13" spans="2:5">
      <c r="C13" s="17"/>
      <c r="D13" s="17"/>
    </row>
    <row r="14" spans="2:5">
      <c r="C14" s="17"/>
      <c r="D14" s="17"/>
    </row>
    <row r="15" spans="2:5">
      <c r="C15" s="17"/>
      <c r="D15" s="17"/>
    </row>
    <row r="16" spans="2:5">
      <c r="C16" s="17"/>
      <c r="D16" s="17"/>
    </row>
    <row r="24" spans="2:5" ht="15" thickBot="1">
      <c r="B24" t="s">
        <v>44</v>
      </c>
    </row>
    <row r="25" spans="2:5" ht="15" thickBot="1">
      <c r="B25" t="s">
        <v>41</v>
      </c>
      <c r="C25" s="67">
        <f>E5</f>
        <v>0</v>
      </c>
      <c r="D25" s="68"/>
      <c r="E25" s="69"/>
    </row>
    <row r="26" spans="2:5" ht="15" thickBot="1">
      <c r="B26" t="s">
        <v>42</v>
      </c>
      <c r="C26" s="74"/>
      <c r="D26" s="75"/>
      <c r="E26" s="76"/>
    </row>
    <row r="27" spans="2:5" ht="15" thickBot="1">
      <c r="B27" t="s">
        <v>43</v>
      </c>
      <c r="C27" s="18"/>
      <c r="D27" s="23"/>
      <c r="E27" s="24"/>
    </row>
    <row r="29" spans="2:5">
      <c r="C29" s="25"/>
    </row>
  </sheetData>
  <mergeCells count="9"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922B-F394-4ACF-802A-EAB14293D18C}">
  <sheetPr codeName="Sheet7"/>
  <dimension ref="B1:E27"/>
  <sheetViews>
    <sheetView zoomScale="85" zoomScaleNormal="85" workbookViewId="0"/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8.42578125" customWidth="1"/>
    <col min="6" max="6" width="2.7109375" customWidth="1"/>
    <col min="7" max="8" width="16.5703125" bestFit="1" customWidth="1"/>
  </cols>
  <sheetData>
    <row r="1" spans="2:5" ht="15" thickBot="1"/>
    <row r="2" spans="2:5" ht="15" thickBot="1">
      <c r="C2" s="59">
        <f>Summary!D26</f>
        <v>0</v>
      </c>
      <c r="D2" s="60"/>
    </row>
    <row r="3" spans="2:5" ht="15" thickBot="1">
      <c r="B3" s="61" t="str">
        <f>Summary!B27</f>
        <v>06_url</v>
      </c>
      <c r="C3" s="64" t="s">
        <v>15</v>
      </c>
      <c r="D3" s="20" t="s">
        <v>5</v>
      </c>
      <c r="E3" s="19"/>
    </row>
    <row r="4" spans="2:5" ht="15" thickBot="1">
      <c r="B4" s="62"/>
      <c r="C4" s="65"/>
      <c r="D4" s="21" t="s">
        <v>6</v>
      </c>
      <c r="E4" s="19"/>
    </row>
    <row r="5" spans="2:5" ht="15" thickBot="1">
      <c r="B5" s="62"/>
      <c r="C5" s="65" t="s">
        <v>17</v>
      </c>
      <c r="D5" s="21" t="s">
        <v>5</v>
      </c>
      <c r="E5" s="19"/>
    </row>
    <row r="6" spans="2:5" ht="15" thickBot="1">
      <c r="B6" s="63"/>
      <c r="C6" s="66"/>
      <c r="D6" s="22" t="s">
        <v>6</v>
      </c>
      <c r="E6" s="19"/>
    </row>
    <row r="7" spans="2:5">
      <c r="B7" s="15"/>
      <c r="C7" s="15"/>
      <c r="E7" s="16"/>
    </row>
    <row r="8" spans="2:5" ht="15" thickBot="1">
      <c r="B8" t="s">
        <v>40</v>
      </c>
    </row>
    <row r="9" spans="2:5">
      <c r="B9" t="s">
        <v>41</v>
      </c>
      <c r="C9" s="67">
        <f>E3</f>
        <v>0</v>
      </c>
      <c r="D9" s="68"/>
      <c r="E9" s="69"/>
    </row>
    <row r="10" spans="2:5" ht="14.45" customHeight="1">
      <c r="B10" t="s">
        <v>42</v>
      </c>
      <c r="C10" s="70"/>
      <c r="D10" s="71"/>
    </row>
    <row r="11" spans="2:5" ht="14.45" customHeight="1">
      <c r="B11" t="s">
        <v>43</v>
      </c>
      <c r="C11" s="72"/>
      <c r="D11" s="73"/>
    </row>
    <row r="12" spans="2:5">
      <c r="C12" s="17"/>
      <c r="D12" s="17"/>
    </row>
    <row r="13" spans="2:5">
      <c r="C13" s="17"/>
      <c r="D13" s="17"/>
    </row>
    <row r="14" spans="2:5">
      <c r="C14" s="17"/>
      <c r="D14" s="17"/>
    </row>
    <row r="15" spans="2:5">
      <c r="C15" s="17"/>
      <c r="D15" s="17"/>
    </row>
    <row r="16" spans="2:5">
      <c r="C16" s="17"/>
      <c r="D16" s="17"/>
    </row>
    <row r="17" spans="2:5">
      <c r="C17" s="17"/>
      <c r="D17" s="17"/>
    </row>
    <row r="18" spans="2:5">
      <c r="C18" s="17"/>
      <c r="D18" s="17"/>
    </row>
    <row r="24" spans="2:5" ht="15" thickBot="1">
      <c r="B24" t="s">
        <v>44</v>
      </c>
    </row>
    <row r="25" spans="2:5" ht="15" thickBot="1">
      <c r="B25" t="s">
        <v>41</v>
      </c>
      <c r="C25" s="67">
        <f>E5</f>
        <v>0</v>
      </c>
      <c r="D25" s="68"/>
      <c r="E25" s="69"/>
    </row>
    <row r="26" spans="2:5" ht="15" thickBot="1">
      <c r="B26" t="s">
        <v>42</v>
      </c>
      <c r="C26" s="74"/>
      <c r="D26" s="75"/>
      <c r="E26" s="76"/>
    </row>
    <row r="27" spans="2:5" ht="15" thickBot="1">
      <c r="B27" t="s">
        <v>43</v>
      </c>
      <c r="C27" s="18"/>
      <c r="D27" s="23"/>
      <c r="E27" s="24"/>
    </row>
  </sheetData>
  <mergeCells count="9"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D5E4-BFAB-41B7-A265-68420CAFEDDE}">
  <sheetPr codeName="Sheet8"/>
  <dimension ref="B2:E27"/>
  <sheetViews>
    <sheetView zoomScale="85" zoomScaleNormal="85" workbookViewId="0">
      <selection activeCell="C10" sqref="C10:D11"/>
    </sheetView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8.42578125" customWidth="1"/>
    <col min="6" max="6" width="2.7109375" customWidth="1"/>
    <col min="7" max="8" width="16.5703125" bestFit="1" customWidth="1"/>
  </cols>
  <sheetData>
    <row r="2" spans="2:5">
      <c r="C2" s="59">
        <f>Summary!D30</f>
        <v>0</v>
      </c>
      <c r="D2" s="60"/>
    </row>
    <row r="3" spans="2:5">
      <c r="B3" s="61" t="str">
        <f>Summary!B31</f>
        <v>07_url</v>
      </c>
      <c r="C3" s="64" t="s">
        <v>15</v>
      </c>
      <c r="D3" s="20" t="s">
        <v>5</v>
      </c>
      <c r="E3" s="43"/>
    </row>
    <row r="4" spans="2:5">
      <c r="B4" s="62"/>
      <c r="C4" s="65"/>
      <c r="D4" s="21" t="s">
        <v>6</v>
      </c>
      <c r="E4" s="45"/>
    </row>
    <row r="5" spans="2:5">
      <c r="B5" s="62"/>
      <c r="C5" s="65" t="s">
        <v>17</v>
      </c>
      <c r="D5" s="21" t="s">
        <v>5</v>
      </c>
      <c r="E5" s="46"/>
    </row>
    <row r="6" spans="2:5">
      <c r="B6" s="63"/>
      <c r="C6" s="66"/>
      <c r="D6" s="22" t="s">
        <v>6</v>
      </c>
      <c r="E6" s="44"/>
    </row>
    <row r="7" spans="2:5">
      <c r="B7" s="15"/>
      <c r="C7" s="15"/>
      <c r="E7" s="16"/>
    </row>
    <row r="8" spans="2:5">
      <c r="B8" t="s">
        <v>40</v>
      </c>
    </row>
    <row r="9" spans="2:5">
      <c r="B9" t="s">
        <v>41</v>
      </c>
      <c r="C9" s="67">
        <f>E3</f>
        <v>0</v>
      </c>
      <c r="D9" s="68"/>
      <c r="E9" s="69"/>
    </row>
    <row r="10" spans="2:5" ht="14.45" customHeight="1">
      <c r="B10" t="s">
        <v>42</v>
      </c>
      <c r="C10" s="70"/>
      <c r="D10" s="71"/>
    </row>
    <row r="11" spans="2:5" ht="14.45" customHeight="1">
      <c r="B11" t="s">
        <v>43</v>
      </c>
      <c r="C11" s="72"/>
      <c r="D11" s="73"/>
    </row>
    <row r="12" spans="2:5">
      <c r="C12" s="17"/>
      <c r="D12" s="17"/>
    </row>
    <row r="13" spans="2:5">
      <c r="C13" s="17"/>
      <c r="D13" s="17"/>
    </row>
    <row r="14" spans="2:5">
      <c r="C14" s="17"/>
      <c r="D14" s="17"/>
    </row>
    <row r="15" spans="2:5">
      <c r="C15" s="17"/>
      <c r="D15" s="17"/>
    </row>
    <row r="16" spans="2:5">
      <c r="C16" s="17"/>
      <c r="D16" s="17"/>
    </row>
    <row r="24" spans="2:5" ht="15" thickBot="1">
      <c r="B24" t="s">
        <v>44</v>
      </c>
    </row>
    <row r="25" spans="2:5" ht="15" thickBot="1">
      <c r="B25" t="s">
        <v>41</v>
      </c>
      <c r="C25" s="67">
        <f>E5</f>
        <v>0</v>
      </c>
      <c r="D25" s="68"/>
      <c r="E25" s="69"/>
    </row>
    <row r="26" spans="2:5" ht="15" thickBot="1">
      <c r="B26" t="s">
        <v>42</v>
      </c>
      <c r="C26" s="74"/>
      <c r="D26" s="75"/>
      <c r="E26" s="76"/>
    </row>
    <row r="27" spans="2:5" ht="15" thickBot="1">
      <c r="B27" t="s">
        <v>43</v>
      </c>
      <c r="C27" s="18"/>
      <c r="D27" s="23"/>
      <c r="E27" s="24"/>
    </row>
  </sheetData>
  <mergeCells count="9"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A025-BA5E-4614-A80F-6870F52C8D7D}">
  <dimension ref="B2:E27"/>
  <sheetViews>
    <sheetView tabSelected="1" zoomScale="85" zoomScaleNormal="85" workbookViewId="0">
      <selection activeCell="C10" sqref="C10:D11"/>
    </sheetView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8.5703125" customWidth="1"/>
    <col min="6" max="6" width="2.7109375" customWidth="1"/>
    <col min="7" max="8" width="16.5703125" bestFit="1" customWidth="1"/>
  </cols>
  <sheetData>
    <row r="2" spans="2:5">
      <c r="C2" s="59">
        <f>Summary!D34</f>
        <v>0</v>
      </c>
      <c r="D2" s="60"/>
    </row>
    <row r="3" spans="2:5">
      <c r="B3" s="61" t="str">
        <f>Summary!B35</f>
        <v>08_url</v>
      </c>
      <c r="C3" s="64" t="s">
        <v>15</v>
      </c>
      <c r="D3" s="20" t="s">
        <v>5</v>
      </c>
      <c r="E3" s="19"/>
    </row>
    <row r="4" spans="2:5">
      <c r="B4" s="62"/>
      <c r="C4" s="65"/>
      <c r="D4" s="21" t="s">
        <v>6</v>
      </c>
      <c r="E4" s="19"/>
    </row>
    <row r="5" spans="2:5">
      <c r="B5" s="62"/>
      <c r="C5" s="65" t="s">
        <v>17</v>
      </c>
      <c r="D5" s="21" t="s">
        <v>5</v>
      </c>
      <c r="E5" s="19"/>
    </row>
    <row r="6" spans="2:5">
      <c r="B6" s="63"/>
      <c r="C6" s="66"/>
      <c r="D6" s="22" t="s">
        <v>6</v>
      </c>
      <c r="E6" s="19"/>
    </row>
    <row r="7" spans="2:5">
      <c r="B7" s="15"/>
      <c r="C7" s="15"/>
      <c r="E7" s="16"/>
    </row>
    <row r="8" spans="2:5">
      <c r="B8" t="s">
        <v>40</v>
      </c>
    </row>
    <row r="9" spans="2:5" ht="15">
      <c r="B9" t="s">
        <v>41</v>
      </c>
      <c r="C9" s="67">
        <f>E3</f>
        <v>0</v>
      </c>
      <c r="D9" s="68"/>
      <c r="E9" s="69"/>
    </row>
    <row r="10" spans="2:5" ht="14.45" customHeight="1">
      <c r="B10" t="s">
        <v>42</v>
      </c>
      <c r="C10" s="70"/>
      <c r="D10" s="71"/>
    </row>
    <row r="11" spans="2:5" ht="14.45" customHeight="1">
      <c r="B11" t="s">
        <v>43</v>
      </c>
      <c r="C11" s="72"/>
      <c r="D11" s="73"/>
    </row>
    <row r="12" spans="2:5" ht="14.45" customHeight="1">
      <c r="C12" s="17"/>
      <c r="D12" s="17"/>
    </row>
    <row r="13" spans="2:5" ht="15">
      <c r="C13" s="17"/>
      <c r="D13" s="17"/>
    </row>
    <row r="14" spans="2:5">
      <c r="C14" s="17"/>
      <c r="D14" s="17"/>
    </row>
    <row r="15" spans="2:5">
      <c r="C15" s="17"/>
      <c r="D15" s="17"/>
    </row>
    <row r="16" spans="2:5">
      <c r="C16" s="17"/>
      <c r="D16" s="17"/>
    </row>
    <row r="24" spans="2:5">
      <c r="B24" t="s">
        <v>44</v>
      </c>
    </row>
    <row r="25" spans="2:5">
      <c r="B25" t="s">
        <v>41</v>
      </c>
      <c r="C25" s="67">
        <f>E5</f>
        <v>0</v>
      </c>
      <c r="D25" s="68"/>
      <c r="E25" s="69"/>
    </row>
    <row r="26" spans="2:5">
      <c r="B26" t="s">
        <v>42</v>
      </c>
      <c r="C26" s="74"/>
      <c r="D26" s="75"/>
      <c r="E26" s="76"/>
    </row>
    <row r="27" spans="2:5">
      <c r="B27" t="s">
        <v>43</v>
      </c>
      <c r="C27" s="18"/>
      <c r="D27" s="23"/>
      <c r="E27" s="24"/>
    </row>
  </sheetData>
  <mergeCells count="9">
    <mergeCell ref="C26:E26"/>
    <mergeCell ref="C2:D2"/>
    <mergeCell ref="B3:B6"/>
    <mergeCell ref="C3:C4"/>
    <mergeCell ref="C5:C6"/>
    <mergeCell ref="C9:E9"/>
    <mergeCell ref="C25:E25"/>
    <mergeCell ref="C11:D11"/>
    <mergeCell ref="C10:D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39BB261075264EADE6FB64A6A44314" ma:contentTypeVersion="14" ma:contentTypeDescription="Create a new document." ma:contentTypeScope="" ma:versionID="f8545620b90e3ca3b4fa9c0eed4ef96d">
  <xsd:schema xmlns:xsd="http://www.w3.org/2001/XMLSchema" xmlns:xs="http://www.w3.org/2001/XMLSchema" xmlns:p="http://schemas.microsoft.com/office/2006/metadata/properties" xmlns:ns2="851fd863-1f96-44b1-878a-247793b557e9" xmlns:ns3="2d55a6ab-b9f4-4be6-b06a-2cc46fdc62a1" targetNamespace="http://schemas.microsoft.com/office/2006/metadata/properties" ma:root="true" ma:fieldsID="b2cedb268f8f7bfc874339ceeb7c9957" ns2:_="" ns3:_="">
    <xsd:import namespace="851fd863-1f96-44b1-878a-247793b557e9"/>
    <xsd:import namespace="2d55a6ab-b9f4-4be6-b06a-2cc46fdc6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fd863-1f96-44b1-878a-247793b55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005abf3-4838-43d7-bb46-334ff2019f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5a6ab-b9f4-4be6-b06a-2cc46fdc62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d81554-9ba6-4bb5-8f39-d6ab28eeb03d}" ma:internalName="TaxCatchAll" ma:showField="CatchAllData" ma:web="2d55a6ab-b9f4-4be6-b06a-2cc46fdc62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fd863-1f96-44b1-878a-247793b557e9">
      <Terms xmlns="http://schemas.microsoft.com/office/infopath/2007/PartnerControls"/>
    </lcf76f155ced4ddcb4097134ff3c332f>
    <TaxCatchAll xmlns="2d55a6ab-b9f4-4be6-b06a-2cc46fdc62a1" xsi:nil="true"/>
  </documentManagement>
</p:properties>
</file>

<file path=customXml/itemProps1.xml><?xml version="1.0" encoding="utf-8"?>
<ds:datastoreItem xmlns:ds="http://schemas.openxmlformats.org/officeDocument/2006/customXml" ds:itemID="{1F5D0948-37AE-4A53-8E3A-E23AA9EDC499}"/>
</file>

<file path=customXml/itemProps2.xml><?xml version="1.0" encoding="utf-8"?>
<ds:datastoreItem xmlns:ds="http://schemas.openxmlformats.org/officeDocument/2006/customXml" ds:itemID="{BB6E2078-3560-474E-801B-A28E523CFF9F}"/>
</file>

<file path=customXml/itemProps3.xml><?xml version="1.0" encoding="utf-8"?>
<ds:datastoreItem xmlns:ds="http://schemas.openxmlformats.org/officeDocument/2006/customXml" ds:itemID="{B2192765-7A29-43CE-B5C9-BF081AEF5E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Nolan Pecho</dc:creator>
  <cp:keywords/>
  <dc:description/>
  <cp:lastModifiedBy/>
  <cp:revision/>
  <dcterms:created xsi:type="dcterms:W3CDTF">2024-11-27T02:28:50Z</dcterms:created>
  <dcterms:modified xsi:type="dcterms:W3CDTF">2025-08-09T13:32:02Z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0x010100D539BB261075264EADE6FB64A6A44314</vt:lpwstr>
  </property>
</Properties>
</file>