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nWebsterDLabajo\VS Code\Lighthouse-Playwright-Typescript-Automation\template\"/>
    </mc:Choice>
  </mc:AlternateContent>
  <xr:revisionPtr revIDLastSave="0" documentId="13_ncr:1_{87151153-D487-481F-AFC9-562854B0A5FD}" xr6:coauthVersionLast="47" xr6:coauthVersionMax="47" xr10:uidLastSave="{00000000-0000-0000-0000-000000000000}"/>
  <bookViews>
    <workbookView xWindow="-108" yWindow="-108" windowWidth="23256" windowHeight="12456" xr2:uid="{9F6E278F-D365-4345-BA7B-50EDF112F8F8}"/>
  </bookViews>
  <sheets>
    <sheet name="Summary" sheetId="1" r:id="rId1"/>
    <sheet name="01_Link" sheetId="7" r:id="rId2"/>
    <sheet name="02_Link" sheetId="8" r:id="rId3"/>
    <sheet name="03_Link" sheetId="9" r:id="rId4"/>
    <sheet name="04_Link" sheetId="10" r:id="rId5"/>
    <sheet name="05_Link" sheetId="11" r:id="rId6"/>
    <sheet name="06_Link" sheetId="12" r:id="rId7"/>
    <sheet name="07_Link" sheetId="13" r:id="rId8"/>
    <sheet name="08_Link" sheetId="14" r:id="rId9"/>
    <sheet name="Formula_Sheet" sheetId="15" state="hidden" r:id="rId10"/>
  </sheets>
  <definedNames>
    <definedName name="cacheRange">Summary!#REF!,Summary!#REF!,Summary!#REF!,Summary!#REF!,Summary!#REF!,Summary!#REF!,Summary!#REF!,Summary!#REF!,Summary!#REF!,Summary!#REF!,Summary!#REF!,Summary!#REF!,Summary!#REF!,Summary!#REF!</definedName>
    <definedName name="formulaPerformanceSheet" localSheetId="9">Formula_Sheet!$L$6:$L$35</definedName>
    <definedName name="performanceRange" localSheetId="9">Summary!#REF!</definedName>
    <definedName name="performanceRange" localSheetId="0">Summary!#REF!</definedName>
    <definedName name="performanceValueRange" comment="This variable refers to the performance of all pages, for devices, cache, and without cache.">Summary!#REF!,Summary!#REF!,Summary!#REF!,Summary!#REF!,Summary!#REF!,Summary!#REF!,Summary!#REF!,Summary!#REF!,Summary!#REF!,Summary!#REF!,Summary!#REF!,Summary!#REF!,Summary!#REF!,Summary!#REF!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4" l="1"/>
  <c r="C9" i="13"/>
  <c r="C9" i="12"/>
  <c r="C9" i="11"/>
  <c r="C9" i="10"/>
  <c r="C9" i="9"/>
  <c r="C9" i="8"/>
  <c r="C9" i="7"/>
  <c r="G34" i="1"/>
  <c r="G30" i="1"/>
  <c r="G26" i="1"/>
  <c r="G22" i="1"/>
  <c r="G18" i="1"/>
  <c r="G14" i="1"/>
  <c r="G10" i="1"/>
  <c r="G6" i="1"/>
  <c r="C25" i="7" l="1"/>
  <c r="C25" i="8"/>
  <c r="C25" i="9"/>
  <c r="C25" i="10"/>
  <c r="C25" i="11"/>
  <c r="C25" i="12"/>
  <c r="C25" i="13"/>
  <c r="L35" i="15"/>
  <c r="O34" i="15" s="1" a="1"/>
  <c r="O34" i="15" s="1"/>
  <c r="M35" i="15" s="1"/>
  <c r="L34" i="15"/>
  <c r="L31" i="15"/>
  <c r="O30" i="15" s="1" a="1"/>
  <c r="O30" i="15" s="1"/>
  <c r="M31" i="15" s="1"/>
  <c r="L30" i="15"/>
  <c r="L27" i="15"/>
  <c r="O26" i="15" s="1" a="1"/>
  <c r="O26" i="15" s="1"/>
  <c r="M27" i="15" s="1"/>
  <c r="L26" i="15"/>
  <c r="L23" i="15"/>
  <c r="O22" i="15" s="1" a="1"/>
  <c r="O22" i="15" s="1"/>
  <c r="M23" i="15" s="1"/>
  <c r="L22" i="15"/>
  <c r="L19" i="15"/>
  <c r="O18" i="15" s="1" a="1"/>
  <c r="O18" i="15" s="1"/>
  <c r="M19" i="15" s="1"/>
  <c r="L18" i="15"/>
  <c r="L15" i="15"/>
  <c r="O14" i="15" s="1" a="1"/>
  <c r="O14" i="15" s="1"/>
  <c r="M15" i="15" s="1"/>
  <c r="L14" i="15"/>
  <c r="L11" i="15"/>
  <c r="O10" i="15" s="1" a="1"/>
  <c r="O10" i="15" s="1"/>
  <c r="M11" i="15" s="1"/>
  <c r="L10" i="15"/>
  <c r="L7" i="15"/>
  <c r="O6" i="15" s="1" a="1"/>
  <c r="O6" i="15" s="1"/>
  <c r="M7" i="15" s="1"/>
  <c r="L6" i="15"/>
  <c r="N10" i="15" l="1" a="1"/>
  <c r="N10" i="15" s="1"/>
  <c r="M10" i="15" s="1"/>
  <c r="N14" i="15" a="1"/>
  <c r="N14" i="15" s="1"/>
  <c r="M14" i="15" s="1"/>
  <c r="N18" i="15" a="1"/>
  <c r="N18" i="15" s="1"/>
  <c r="M18" i="15" s="1"/>
  <c r="N22" i="15" a="1"/>
  <c r="N22" i="15" s="1"/>
  <c r="M22" i="15" s="1"/>
  <c r="N26" i="15" a="1"/>
  <c r="N26" i="15" s="1"/>
  <c r="M26" i="15" s="1"/>
  <c r="N30" i="15" a="1"/>
  <c r="N30" i="15" s="1"/>
  <c r="M30" i="15" s="1"/>
  <c r="N34" i="15" a="1"/>
  <c r="N34" i="15" s="1"/>
  <c r="M34" i="15" s="1"/>
  <c r="N6" i="15" a="1"/>
  <c r="N6" i="15" s="1"/>
  <c r="M6" i="15" s="1"/>
  <c r="J39" i="15"/>
  <c r="J40" i="15" s="1" a="1"/>
  <c r="J40" i="15" s="1"/>
  <c r="J43" i="15" s="1"/>
  <c r="K39" i="15"/>
  <c r="K14" i="15" a="1"/>
  <c r="K34" i="15" a="1"/>
  <c r="K26" i="15" a="1"/>
  <c r="J10" i="15" a="1"/>
  <c r="J34" i="15" a="1"/>
  <c r="J14" i="15" a="1"/>
  <c r="K10" i="15" a="1"/>
  <c r="K22" i="15" a="1"/>
  <c r="J18" i="15" a="1"/>
  <c r="K6" i="15" a="1"/>
  <c r="J30" i="15" a="1"/>
  <c r="K18" i="15" a="1"/>
  <c r="J26" i="15" a="1"/>
  <c r="J6" i="15" a="1"/>
  <c r="K30" i="15" a="1"/>
  <c r="J22" i="15" a="1"/>
  <c r="J14" i="15" l="1"/>
  <c r="K22" i="15"/>
  <c r="K23" i="15" s="1"/>
  <c r="J34" i="15"/>
  <c r="J22" i="15"/>
  <c r="K14" i="15"/>
  <c r="K15" i="15" s="1"/>
  <c r="K26" i="15"/>
  <c r="K27" i="15" s="1"/>
  <c r="J6" i="15"/>
  <c r="J7" i="15" s="1"/>
  <c r="J26" i="15"/>
  <c r="K34" i="15"/>
  <c r="K35" i="15" s="1"/>
  <c r="J18" i="15"/>
  <c r="J30" i="15"/>
  <c r="J10" i="15"/>
  <c r="K30" i="15"/>
  <c r="K31" i="15" s="1"/>
  <c r="K6" i="15"/>
  <c r="K7" i="15" s="1"/>
  <c r="K18" i="15"/>
  <c r="K19" i="15" s="1"/>
  <c r="K10" i="15"/>
  <c r="K11" i="15" s="1"/>
  <c r="J19" i="15" l="1"/>
  <c r="J15" i="15"/>
  <c r="J11" i="15"/>
  <c r="J35" i="15"/>
  <c r="J31" i="15"/>
  <c r="J27" i="15"/>
  <c r="J23" i="15"/>
  <c r="K40" i="15" a="1"/>
  <c r="K40" i="15" s="1"/>
  <c r="K43" i="15" s="1"/>
  <c r="K44" i="15" l="1"/>
  <c r="K41" i="15"/>
  <c r="K45" i="15" a="1"/>
  <c r="K42" i="15" a="1"/>
  <c r="K45" i="15" l="1"/>
  <c r="K46" i="15" s="1"/>
  <c r="J44" i="15"/>
  <c r="J41" i="15"/>
  <c r="K42" i="15"/>
  <c r="J42" i="15" a="1"/>
  <c r="J45" i="15" a="1"/>
  <c r="J42" i="15" l="1"/>
  <c r="J45" i="15"/>
  <c r="B3" i="14"/>
  <c r="B3" i="13"/>
  <c r="B3" i="12"/>
  <c r="B3" i="11"/>
  <c r="B3" i="10"/>
  <c r="B3" i="9"/>
  <c r="B3" i="8"/>
  <c r="B3" i="7"/>
  <c r="C2" i="14"/>
  <c r="C25" i="14"/>
  <c r="C2" i="13"/>
  <c r="C2" i="11"/>
  <c r="C2" i="12"/>
  <c r="C2" i="10"/>
  <c r="C2" i="9"/>
  <c r="C2" i="8"/>
  <c r="J46" i="15" l="1"/>
  <c r="C2" i="7"/>
  <c r="G38" i="1" a="1"/>
  <c r="G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<sst xmlns="http://schemas.openxmlformats.org/spreadsheetml/2006/main" count="190" uniqueCount="46">
  <si>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</si>
  <si>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</si>
  <si>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</si>
  <si>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</si>
  <si>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</si>
  <si>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</si>
  <si>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</si>
  <si>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</si>
  <si>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</si>
  <si>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</si>
  <si>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</si>
  <si>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</si>
  <si>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Desktop</t>
  </si>
  <si>
    <t>Cache:</t>
  </si>
  <si>
    <t>Mobile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</si>
  <si>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</si>
  <si>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</si>
  <si>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</si>
  <si>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</si>
  <si>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</si>
  <si>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</si>
  <si>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</si>
  <si>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</si>
  <si>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</si>
  <si>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</si>
  <si>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</si>
  <si>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</si>
  <si>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</si>
  <si>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</si>
  <si>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</si>
  <si>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</si>
  <si>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</si>
  <si>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</si>
  <si>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</si>
  <si>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</si>
  <si>
    <t>Analysis Results</t>
  </si>
  <si>
    <t>Websites</t>
  </si>
  <si>
    <t>01_Link</t>
  </si>
  <si>
    <t>02_Link</t>
  </si>
  <si>
    <t>03_Link</t>
  </si>
  <si>
    <t>04_Link</t>
  </si>
  <si>
    <t>05_Link</t>
  </si>
  <si>
    <t>06_Link</t>
  </si>
  <si>
    <t>07_Link</t>
  </si>
  <si>
    <t>08_Link</t>
  </si>
  <si>
    <t>Lighthouse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</si>
</sst>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4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1" fontId="0" fillId="7" borderId="9" xfId="0" applyNumberFormat="1" applyFill="1" applyBorder="1" applyAlignment="1">
      <alignment horizontal="left" vertical="top"/>
    </xf>
    <xf numFmtId="1" fontId="0" fillId="6" borderId="9" xfId="0" applyNumberFormat="1" applyFill="1" applyBorder="1" applyAlignment="1">
      <alignment horizontal="left" vertical="top"/>
    </xf>
    <xf numFmtId="20" fontId="0" fillId="5" borderId="21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5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20" fontId="0" fillId="5" borderId="4" xfId="0" quotePrefix="1" applyNumberForma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164" fontId="0" fillId="0" borderId="10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" xfId="1" applyFill="1" applyBorder="1" applyAlignment="1"/>
    <xf numFmtId="0" fontId="5" fillId="5" borderId="21" xfId="1" applyFill="1" applyBorder="1" applyAlignment="1"/>
    <xf numFmtId="0" fontId="5" fillId="5" borderId="2" xfId="1" applyFill="1" applyBorder="1" applyAlignment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2" xfId="1" applyBorder="1" applyAlignment="1">
      <alignment horizontal="center"/>
    </xf>
    <xf numFmtId="0" fontId="0" fillId="5" borderId="1" xfId="0" applyFill="1" applyBorder="1"/>
    <xf numFmtId="0" fontId="0" fillId="5" borderId="21" xfId="0" applyFill="1" applyBorder="1"/>
    <xf numFmtId="0" fontId="0" fillId="5" borderId="2" xfId="0" applyFill="1" applyBorder="1"/>
    <xf numFmtId="0" fontId="5" fillId="0" borderId="21" xfId="1" applyBorder="1" applyAlignment="1">
      <alignment horizontal="center"/>
    </xf>
  </cellXfs>
  <cellStyles count="2">
    <cellStyle name="Hyperlink" xfId="1" builtinId="8"/>
    <cellStyle name="Normal" xfId="0" builtinId="0"/>
  </cellStyles>
  <dxfs count="24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G42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01.44140625" customWidth="1"/>
    <col min="8" max="8" width="21.109375" customWidth="1"/>
  </cols>
  <sheetData>
    <row r="1" spans="1:7" ht="15" thickBot="1" x14ac:dyDescent="0.35"/>
    <row r="2" spans="1:7" ht="15" thickBot="1" x14ac:dyDescent="0.35">
      <c r="D2" s="47" t="s">
        <v>45</v>
      </c>
      <c r="E2" s="48"/>
      <c r="F2" s="6"/>
    </row>
    <row r="3" spans="1:7" ht="15" thickBot="1" x14ac:dyDescent="0.35">
      <c r="A3" s="4"/>
      <c r="B3" s="49" t="s">
        <v>36</v>
      </c>
      <c r="C3" s="50"/>
      <c r="D3" s="51" t="s">
        <v>0</v>
      </c>
      <c r="E3" s="52"/>
      <c r="F3" s="6"/>
    </row>
    <row r="4" spans="1:7" ht="15" thickBot="1" x14ac:dyDescent="0.35">
      <c r="B4" s="44" t="s">
        <v>1</v>
      </c>
      <c r="C4" s="45" t="s">
        <v>2</v>
      </c>
      <c r="D4" s="43" t="s">
        <v>3</v>
      </c>
      <c r="E4" s="8" t="s">
        <v>4</v>
      </c>
      <c r="F4" s="6"/>
      <c r="G4" s="46" t="s">
        <v>35</v>
      </c>
    </row>
    <row r="5" spans="1:7" ht="15" thickBot="1" x14ac:dyDescent="0.35">
      <c r="B5" s="7"/>
      <c r="C5" s="7"/>
      <c r="D5" s="6"/>
      <c r="F5" s="6"/>
    </row>
    <row r="6" spans="1:7" ht="15" customHeight="1" thickBot="1" x14ac:dyDescent="0.35">
      <c r="B6" s="7"/>
      <c r="C6" s="7"/>
      <c r="D6" s="23"/>
      <c r="E6" s="23"/>
      <c r="F6" s="6"/>
      <c r="G6" s="55" t="str">
        <f>IF(OR(ISBLANK(D6),ISBLANK(E6),TEXT(D6,"mmmm d, yyyy, h:mm:ss am/pm")&lt;&gt;D6,TEXT(E6,"mmmm d, yyyy, h:mm:ss am/pm")&lt;&gt;E6),
"Kindly add Analysis Timestamp!",
IF(OR(Formula_Sheet!L6=0,Formula_Sheet!L7=0),
"Fill performance score for Home page first!",
"The best recorded performance score was in " &amp; Formula_Sheet!J6 &amp; " devices " &amp; Formula_Sheet!J7 &amp; ", at " &amp; Formula_Sheet!L6 &amp; CHAR(10) &amp;
"The worst recorded performance score was in " &amp; Formula_Sheet!K6 &amp; " devices " &amp; Formula_Sheet!K7 &amp; ", at " &amp; Formula_Sheet!L7 &amp; CHAR(10) &amp;
"Refer to " &amp; Formula_Sheet!B7 &amp; " tab for the best and worst insight, links for full diagnostic readings and recommendations for improvement."
))</f>
        <v>Kindly add Analysis Timestamp!</v>
      </c>
    </row>
    <row r="7" spans="1:7" ht="15" thickBot="1" x14ac:dyDescent="0.35">
      <c r="B7" s="53" t="s">
        <v>37</v>
      </c>
      <c r="C7" s="9" t="s">
        <v>12</v>
      </c>
      <c r="D7" s="24"/>
      <c r="E7" s="24"/>
      <c r="F7" s="6"/>
      <c r="G7" s="56"/>
    </row>
    <row r="8" spans="1:7" ht="15" thickBot="1" x14ac:dyDescent="0.35">
      <c r="B8" s="54"/>
      <c r="C8" s="10" t="s">
        <v>14</v>
      </c>
      <c r="D8" s="24"/>
      <c r="E8" s="24"/>
      <c r="F8" s="6"/>
      <c r="G8" s="57"/>
    </row>
    <row r="9" spans="1:7" ht="15" thickBot="1" x14ac:dyDescent="0.35">
      <c r="B9" s="5"/>
      <c r="C9" s="6"/>
      <c r="D9" s="6"/>
      <c r="E9" s="6"/>
      <c r="F9" s="6"/>
      <c r="G9" s="6"/>
    </row>
    <row r="10" spans="1:7" ht="15" thickBot="1" x14ac:dyDescent="0.35">
      <c r="B10" s="7"/>
      <c r="C10" s="7"/>
      <c r="D10" s="23"/>
      <c r="E10" s="23"/>
      <c r="F10" s="6"/>
      <c r="G10" s="55" t="str">
        <f>IF(OR(ISBLANK(D10),ISBLANK(E10),TEXT(D10,"mmmm d, yyyy, h:mm:ss am/pm")&lt;&gt;D10,TEXT(E10,"mmmm d, yyyy, h:mm:ss am/pm")&lt;&gt;E10),
"Kindly add Analysis Timestamp!",
IF(OR(Formula_Sheet!L10=0,Formula_Sheet!L11=0),
"Fill performance score for Testing page first!",
"The best recorded performance score was in " &amp; Formula_Sheet!J10 &amp; " devices " &amp; Formula_Sheet!J11 &amp; ", at " &amp; Formula_Sheet!L10 &amp; CHAR(10) &amp;
"The worst recorded performance score was in " &amp; Formula_Sheet!K10 &amp; " devices " &amp; Formula_Sheet!K11 &amp; ", at " &amp; Formula_Sheet!L11 &amp; CHAR(10) &amp;
"Refer to " &amp; Formula_Sheet!B11 &amp; " tab for the best and worst insight, links for full diagnostic readings and recommendations for improvement."
))</f>
        <v>Kindly add Analysis Timestamp!</v>
      </c>
    </row>
    <row r="11" spans="1:7" ht="15" thickBot="1" x14ac:dyDescent="0.35">
      <c r="B11" s="53" t="s">
        <v>38</v>
      </c>
      <c r="C11" s="9" t="s">
        <v>12</v>
      </c>
      <c r="D11" s="24"/>
      <c r="E11" s="24"/>
      <c r="G11" s="56"/>
    </row>
    <row r="12" spans="1:7" ht="15" thickBot="1" x14ac:dyDescent="0.35">
      <c r="B12" s="54"/>
      <c r="C12" s="10" t="s">
        <v>14</v>
      </c>
      <c r="D12" s="24"/>
      <c r="E12" s="24"/>
      <c r="F12" s="6"/>
      <c r="G12" s="57"/>
    </row>
    <row r="13" spans="1:7" ht="15" thickBot="1" x14ac:dyDescent="0.35">
      <c r="B13" s="5"/>
      <c r="C13" s="6"/>
      <c r="D13" s="14"/>
      <c r="E13" s="14"/>
      <c r="F13" s="6"/>
      <c r="G13" s="6"/>
    </row>
    <row r="14" spans="1:7" ht="15" thickBot="1" x14ac:dyDescent="0.35">
      <c r="B14" s="7"/>
      <c r="C14" s="7"/>
      <c r="D14" s="23"/>
      <c r="E14" s="23"/>
      <c r="F14" s="6"/>
      <c r="G14" s="55" t="str">
        <f>IF(OR(ISBLANK(D14),ISBLANK(E14),TEXT(D14,"mmmm d, yyyy, h:mm:ss am/pm")&lt;&gt;D14,TEXT(E14,"mmmm d, yyyy, h:mm:ss am/pm")&lt;&gt;E14),
"Kindly add Analysis Timestamp!",
IF(OR(Formula_Sheet!L14=0,Formula_Sheet!L15=0),
"Fill performance score for About page first!",
"The best recorded performance score was in " &amp; Formula_Sheet!J14 &amp; " devices " &amp; Formula_Sheet!J15 &amp; ", at " &amp; Formula_Sheet!L14 &amp; CHAR(10) &amp;
"The worst recorded performance score was in " &amp; Formula_Sheet!K14 &amp; " devices " &amp; Formula_Sheet!K15 &amp; ", at " &amp; Formula_Sheet!L15 &amp; CHAR(10) &amp;
"Refer to " &amp; Formula_Sheet!B15 &amp; " tab for the best and worst insight, links for full diagnostic readings and recommendations for improvement."
))</f>
        <v>Kindly add Analysis Timestamp!</v>
      </c>
    </row>
    <row r="15" spans="1:7" ht="15" thickBot="1" x14ac:dyDescent="0.35">
      <c r="B15" s="53" t="s">
        <v>39</v>
      </c>
      <c r="C15" s="9" t="s">
        <v>12</v>
      </c>
      <c r="D15" s="24"/>
      <c r="E15" s="24"/>
      <c r="F15" s="6"/>
      <c r="G15" s="56"/>
    </row>
    <row r="16" spans="1:7" ht="15" thickBot="1" x14ac:dyDescent="0.35">
      <c r="B16" s="54"/>
      <c r="C16" s="10" t="s">
        <v>14</v>
      </c>
      <c r="D16" s="24"/>
      <c r="E16" s="24"/>
      <c r="F16" s="6"/>
      <c r="G16" s="57"/>
    </row>
    <row r="17" spans="2:7" ht="15" thickBot="1" x14ac:dyDescent="0.35">
      <c r="B17" s="5"/>
      <c r="C17" s="6"/>
      <c r="D17" s="14"/>
      <c r="E17" s="14"/>
      <c r="F17" s="6"/>
      <c r="G17" s="6"/>
    </row>
    <row r="18" spans="2:7" ht="15" thickBot="1" x14ac:dyDescent="0.35">
      <c r="B18" s="7"/>
      <c r="C18" s="7"/>
      <c r="D18" s="42"/>
      <c r="E18" s="23"/>
      <c r="F18" s="6"/>
      <c r="G18" s="55" t="str">
        <f>IF(OR(ISBLANK(D18),ISBLANK(E18),TEXT(D18,"mmmm d, yyyy, h:mm:ss am/pm")&lt;&gt;D18,TEXT(E18,"mmmm d, yyyy, h:mm:ss am/pm")&lt;&gt;E18),
"Kindly add Analysis Timestamp!",
IF(OR(Formula_Sheet!L18=0,Formula_Sheet!L19=0),
"Fill performance score for News page first!",
"The best recorded performance score was in " &amp; Formula_Sheet!J18 &amp; " devices " &amp; Formula_Sheet!J19 &amp; ", at " &amp; Formula_Sheet!L18 &amp; CHAR(10) &amp;
"The worst recorded performance score was in " &amp; Formula_Sheet!K18 &amp; " devices " &amp; Formula_Sheet!K19 &amp; ", at " &amp; Formula_Sheet!L19 &amp; CHAR(10) &amp;
"Refer to " &amp; Formula_Sheet!B19 &amp; " tab for the best and worst insight, links for full diagnostic readings and recommendations for improvement."
))</f>
        <v>Kindly add Analysis Timestamp!</v>
      </c>
    </row>
    <row r="19" spans="2:7" ht="15" thickBot="1" x14ac:dyDescent="0.35">
      <c r="B19" s="53" t="s">
        <v>40</v>
      </c>
      <c r="C19" s="9" t="s">
        <v>12</v>
      </c>
      <c r="D19" s="24"/>
      <c r="E19" s="24"/>
      <c r="F19" s="6"/>
      <c r="G19" s="56"/>
    </row>
    <row r="20" spans="2:7" ht="15" thickBot="1" x14ac:dyDescent="0.35">
      <c r="B20" s="54"/>
      <c r="C20" s="10" t="s">
        <v>14</v>
      </c>
      <c r="D20" s="24"/>
      <c r="E20" s="24"/>
      <c r="F20" s="6"/>
      <c r="G20" s="57"/>
    </row>
    <row r="21" spans="2:7" ht="15" thickBot="1" x14ac:dyDescent="0.35">
      <c r="B21" s="5"/>
      <c r="C21" s="6"/>
      <c r="D21" s="14"/>
      <c r="E21" s="14"/>
      <c r="F21" s="6"/>
      <c r="G21" s="6"/>
    </row>
    <row r="22" spans="2:7" ht="15" thickBot="1" x14ac:dyDescent="0.35">
      <c r="B22" s="7"/>
      <c r="C22" s="7"/>
      <c r="D22" s="23"/>
      <c r="E22" s="23"/>
      <c r="F22" s="6"/>
      <c r="G22" s="55" t="str">
        <f>IF(OR(ISBLANK(D22),ISBLANK(E22),TEXT(D22,"mmmm d, yyyy, h:mm:ss am/pm")&lt;&gt;D22,TEXT(E22,"mmmm d, yyyy, h:mm:ss am/pm")&lt;&gt;E22),
"Kindly add Analysis Timestamp!",
IF(OR(Formula_Sheet!L22=0,Formula_Sheet!L23=0),
"Fill performance score for Careers page first!",
"The best recorded performance score was in " &amp; Formula_Sheet!J22 &amp; " devices " &amp; Formula_Sheet!J23 &amp; ", at " &amp; Formula_Sheet!L22 &amp; CHAR(10) &amp;
"The worst recorded performance score was in " &amp; Formula_Sheet!K22 &amp; " devices " &amp; Formula_Sheet!K23 &amp; ", at " &amp; Formula_Sheet!L23 &amp; CHAR(10) &amp;
"Refer to " &amp; Formula_Sheet!B23 &amp; " tab for the best and worst insight, links for full diagnostic readings and recommendations for improvement."
))</f>
        <v>Kindly add Analysis Timestamp!</v>
      </c>
    </row>
    <row r="23" spans="2:7" ht="15" thickBot="1" x14ac:dyDescent="0.35">
      <c r="B23" s="53" t="s">
        <v>41</v>
      </c>
      <c r="C23" s="9" t="s">
        <v>12</v>
      </c>
      <c r="D23" s="24"/>
      <c r="E23" s="24"/>
      <c r="F23" s="6"/>
      <c r="G23" s="56"/>
    </row>
    <row r="24" spans="2:7" ht="15" thickBot="1" x14ac:dyDescent="0.35">
      <c r="B24" s="54"/>
      <c r="C24" s="10" t="s">
        <v>14</v>
      </c>
      <c r="D24" s="24"/>
      <c r="E24" s="24"/>
      <c r="F24" s="6"/>
      <c r="G24" s="57"/>
    </row>
    <row r="25" spans="2:7" ht="15" thickBot="1" x14ac:dyDescent="0.35">
      <c r="B25" s="5"/>
      <c r="C25" s="6"/>
      <c r="D25" s="14"/>
      <c r="E25" s="35"/>
      <c r="F25" s="6"/>
      <c r="G25" s="6"/>
    </row>
    <row r="26" spans="2:7" ht="15" thickBot="1" x14ac:dyDescent="0.35">
      <c r="B26" s="7"/>
      <c r="C26" s="7"/>
      <c r="D26" s="23"/>
      <c r="E26" s="23"/>
      <c r="F26" s="6"/>
      <c r="G26" s="55" t="str">
        <f>IF(OR(ISBLANK(D26),ISBLANK(E26),TEXT(D26,"mmmm d, yyyy, h:mm:ss am/pm")&lt;&gt;D26,TEXT(E26,"mmmm d, yyyy, h:mm:ss am/pm")&lt;&gt;E26),
"Kindly add Analysis Timestamp!",
IF(OR(Formula_Sheet!L26=0,Formula_Sheet!L27=0),
"Fill performance score for Contact page first!",
"The best recorded performance score was in " &amp; Formula_Sheet!J26 &amp; " devices " &amp; Formula_Sheet!J27 &amp; ", at " &amp; Formula_Sheet!L26 &amp; CHAR(10) &amp;
"The worst recorded performance score was in " &amp; Formula_Sheet!K26 &amp; " devices " &amp; Formula_Sheet!K27 &amp; ", at " &amp; Formula_Sheet!L27 &amp; CHAR(10) &amp;
"Refer to " &amp; Formula_Sheet!B27 &amp; " tab for the best and worst insight, links for full diagnostic readings and recommendations for improvement."
))</f>
        <v>Kindly add Analysis Timestamp!</v>
      </c>
    </row>
    <row r="27" spans="2:7" ht="15" thickBot="1" x14ac:dyDescent="0.35">
      <c r="B27" s="53" t="s">
        <v>42</v>
      </c>
      <c r="C27" s="9" t="s">
        <v>12</v>
      </c>
      <c r="D27" s="24"/>
      <c r="E27" s="24"/>
      <c r="F27" s="6"/>
      <c r="G27" s="56"/>
    </row>
    <row r="28" spans="2:7" ht="15" thickBot="1" x14ac:dyDescent="0.35">
      <c r="B28" s="54"/>
      <c r="C28" s="10" t="s">
        <v>14</v>
      </c>
      <c r="D28" s="24"/>
      <c r="E28" s="24"/>
      <c r="F28" s="6"/>
      <c r="G28" s="57"/>
    </row>
    <row r="29" spans="2:7" ht="15" thickBot="1" x14ac:dyDescent="0.35">
      <c r="B29" s="5"/>
      <c r="C29" s="6"/>
      <c r="D29" s="14"/>
      <c r="E29" s="14"/>
      <c r="F29" s="6"/>
      <c r="G29" s="6"/>
    </row>
    <row r="30" spans="2:7" ht="15" thickBot="1" x14ac:dyDescent="0.35">
      <c r="B30" s="7"/>
      <c r="C30" s="7"/>
      <c r="D30" s="23"/>
      <c r="E30" s="42"/>
      <c r="F30" s="6"/>
      <c r="G30" s="55" t="str">
        <f>IF(OR(ISBLANK(D30),ISBLANK(E30),TEXT(D30,"mmmm d, yyyy, h:mm:ss am/pm")&lt;&gt;D30,TEXT(E30,"mmmm d, yyyy, h:mm:ss am/pm")&lt;&gt;E30),
"Kindly add Analysis Timestamp!",
IF(OR(Formula_Sheet!L30=0,Formula_Sheet!L31=0),
"Fill performance score for Privacy page first!",
"The best recorded performance score was in " &amp; Formula_Sheet!J30 &amp; " devices " &amp; Formula_Sheet!J31 &amp; ", at " &amp; Formula_Sheet!L30 &amp; CHAR(10) &amp;
"The worst recorded performance score was in " &amp; Formula_Sheet!K30 &amp; " devices " &amp; Formula_Sheet!K31 &amp; ", at " &amp; Formula_Sheet!L31 &amp; CHAR(10) &amp;
"Refer to " &amp; Formula_Sheet!B31 &amp; " tab for the best and worst insight, links for full diagnostic readings and recommendations for improvement."
))</f>
        <v>Kindly add Analysis Timestamp!</v>
      </c>
    </row>
    <row r="31" spans="2:7" ht="15" thickBot="1" x14ac:dyDescent="0.35">
      <c r="B31" s="53" t="s">
        <v>43</v>
      </c>
      <c r="C31" s="9" t="s">
        <v>12</v>
      </c>
      <c r="D31" s="24"/>
      <c r="E31" s="24"/>
      <c r="F31" s="6"/>
      <c r="G31" s="56"/>
    </row>
    <row r="32" spans="2:7" ht="15" thickBot="1" x14ac:dyDescent="0.35">
      <c r="B32" s="54"/>
      <c r="C32" s="10" t="s">
        <v>14</v>
      </c>
      <c r="D32" s="24"/>
      <c r="E32" s="24"/>
      <c r="F32" s="6"/>
      <c r="G32" s="57"/>
    </row>
    <row r="33" spans="2:7" ht="15" thickBot="1" x14ac:dyDescent="0.35">
      <c r="B33" s="5"/>
      <c r="C33" s="6"/>
      <c r="D33" s="14"/>
      <c r="E33" s="14"/>
      <c r="F33" s="6"/>
      <c r="G33" s="37"/>
    </row>
    <row r="34" spans="2:7" ht="14.4" customHeight="1" thickBot="1" x14ac:dyDescent="0.35">
      <c r="B34" s="7"/>
      <c r="C34" s="7"/>
      <c r="D34" s="23"/>
      <c r="E34" s="42"/>
      <c r="F34" s="6"/>
      <c r="G34" s="55" t="str">
        <f>IF(OR(ISBLANK(D34),ISBLANK(E34),TEXT(D34,"mmmm d, yyyy, h:mm:ss am/pm")&lt;&gt;D34,TEXT(E34,"mmmm d, yyyy, h:mm:ss am/pm")&lt;&gt;E34),
"Kindly add Analysis Timestamp!",
IF(OR(Formula_Sheet!L34=0,Formula_Sheet!L35=0),
"Fill performance score for Game Testing page first!",
"The best recorded performance score was in " &amp; Formula_Sheet!J34 &amp; " devices " &amp; Formula_Sheet!J35 &amp; ", at " &amp; Formula_Sheet!L34 &amp; CHAR(10) &amp;
"The worst recorded performance score was in " &amp; Formula_Sheet!K34 &amp; " devices " &amp; Formula_Sheet!K35 &amp; ", at " &amp; Formula_Sheet!L35 &amp; CHAR(10) &amp;
"Refer to " &amp; Formula_Sheet!B35 &amp; " tab for the best and worst insight, links for full diagnostic readings and recommendations for improvement."
))</f>
        <v>Kindly add Analysis Timestamp!</v>
      </c>
    </row>
    <row r="35" spans="2:7" ht="15" thickBot="1" x14ac:dyDescent="0.35">
      <c r="B35" s="53" t="s">
        <v>44</v>
      </c>
      <c r="C35" s="9" t="s">
        <v>12</v>
      </c>
      <c r="D35" s="24"/>
      <c r="E35" s="24"/>
      <c r="F35" s="6"/>
      <c r="G35" s="56"/>
    </row>
    <row r="36" spans="2:7" ht="15" thickBot="1" x14ac:dyDescent="0.35">
      <c r="B36" s="54"/>
      <c r="C36" s="10" t="s">
        <v>14</v>
      </c>
      <c r="D36" s="24"/>
      <c r="E36" s="24"/>
      <c r="F36" s="6"/>
      <c r="G36" s="57"/>
    </row>
    <row r="37" spans="2:7" ht="15" thickBot="1" x14ac:dyDescent="0.35">
      <c r="C37" s="6"/>
      <c r="D37" s="6"/>
      <c r="F37" s="6"/>
      <c r="G37" s="6"/>
    </row>
    <row r="38" spans="2:7" ht="14.4" customHeight="1" x14ac:dyDescent="0.3">
      <c r="C38" s="11" t="s">
        <v>15</v>
      </c>
      <c r="D38" s="1" t="s">
        <v>16</v>
      </c>
      <c r="F38" s="6"/>
      <c r="G38" s="55" t="str" cm="1">
        <f t="array" aca="1" ref="G38" ca="1">IF(OR(Formula_Sheet!J39=0,Formula_Sheet!K39=0),
"Kindly, fill the Performance Score first!",
"The best recorded performance score was in the " &amp; Formula_Sheet!J46 &amp; " page for " &amp; INDIRECT(Formula_Sheet!J43) &amp; " devices " &amp; Formula_Sheet!J35 &amp; ", at " &amp; Formula_Sheet!J39 &amp; CHAR(10) &amp;
"Refer to " &amp; Formula_Sheet!J45 &amp; " tab for the best insight, links for full diagnostic readings and recommendations for improvement." &amp; CHAR(10) &amp; CHAR(10) &amp;
"The worst recorded performance score was in the " &amp; Formula_Sheet!K46 &amp; " page for " &amp; INDIRECT(Formula_Sheet!K43) &amp; " devices " &amp; Formula_Sheet!K35 &amp; ", at " &amp; Formula_Sheet!K39 &amp; CHAR(10) &amp;
"Refer to " &amp; Formula_Sheet!K45 &amp; " tab for the worst insight, links for full diagnostic readings and recommendations for improvement."
)</f>
        <v>Kindly, fill the Performance Score first!</v>
      </c>
    </row>
    <row r="39" spans="2:7" x14ac:dyDescent="0.3">
      <c r="C39" s="12" t="s">
        <v>18</v>
      </c>
      <c r="D39" s="2" t="s">
        <v>19</v>
      </c>
      <c r="F39" s="6"/>
      <c r="G39" s="56"/>
    </row>
    <row r="40" spans="2:7" ht="15" thickBot="1" x14ac:dyDescent="0.35">
      <c r="C40" s="13" t="s">
        <v>21</v>
      </c>
      <c r="D40" s="3" t="s">
        <v>22</v>
      </c>
      <c r="F40" s="6"/>
      <c r="G40" s="56"/>
    </row>
    <row r="41" spans="2:7" x14ac:dyDescent="0.3">
      <c r="G41" s="56"/>
    </row>
    <row r="42" spans="2:7" ht="31.2" customHeight="1" thickBot="1" x14ac:dyDescent="0.35">
      <c r="G42" s="57"/>
    </row>
  </sheetData>
  <mergeCells count="20">
    <mergeCell ref="G6:G8"/>
    <mergeCell ref="G18:G20"/>
    <mergeCell ref="G38:G42"/>
    <mergeCell ref="G30:G32"/>
    <mergeCell ref="B31:B32"/>
    <mergeCell ref="G34:G36"/>
    <mergeCell ref="B35:B36"/>
    <mergeCell ref="B15:B16"/>
    <mergeCell ref="B19:B20"/>
    <mergeCell ref="G22:G24"/>
    <mergeCell ref="B23:B24"/>
    <mergeCell ref="G26:G28"/>
    <mergeCell ref="B27:B28"/>
    <mergeCell ref="G14:G16"/>
    <mergeCell ref="G10:G12"/>
    <mergeCell ref="D2:E2"/>
    <mergeCell ref="B3:C3"/>
    <mergeCell ref="D3:E3"/>
    <mergeCell ref="B7:B8"/>
    <mergeCell ref="B11:B12"/>
  </mergeCells>
  <conditionalFormatting sqref="D7:E8">
    <cfRule type="cellIs" dxfId="23" priority="1" operator="lessThan">
      <formula>1</formula>
    </cfRule>
    <cfRule type="cellIs" dxfId="22" priority="2" operator="lessThan">
      <formula>50</formula>
    </cfRule>
    <cfRule type="cellIs" dxfId="21" priority="3" operator="lessThan">
      <formula>90</formula>
    </cfRule>
  </conditionalFormatting>
  <conditionalFormatting sqref="D11:E12">
    <cfRule type="cellIs" dxfId="20" priority="4" operator="lessThan">
      <formula>1</formula>
    </cfRule>
    <cfRule type="cellIs" dxfId="19" priority="5" operator="lessThan">
      <formula>50</formula>
    </cfRule>
    <cfRule type="cellIs" dxfId="18" priority="6" operator="lessThan">
      <formula>90</formula>
    </cfRule>
  </conditionalFormatting>
  <conditionalFormatting sqref="D15:E16">
    <cfRule type="cellIs" dxfId="17" priority="7" operator="lessThan">
      <formula>1</formula>
    </cfRule>
    <cfRule type="cellIs" dxfId="16" priority="8" operator="lessThan">
      <formula>50</formula>
    </cfRule>
    <cfRule type="cellIs" dxfId="15" priority="9" operator="lessThan">
      <formula>90</formula>
    </cfRule>
  </conditionalFormatting>
  <conditionalFormatting sqref="D19:E20">
    <cfRule type="cellIs" dxfId="14" priority="10" operator="lessThan">
      <formula>1</formula>
    </cfRule>
    <cfRule type="cellIs" dxfId="13" priority="11" operator="lessThan">
      <formula>50</formula>
    </cfRule>
    <cfRule type="cellIs" dxfId="12" priority="12" operator="lessThan">
      <formula>90</formula>
    </cfRule>
  </conditionalFormatting>
  <conditionalFormatting sqref="D23:E24">
    <cfRule type="cellIs" dxfId="11" priority="13" operator="lessThan">
      <formula>1</formula>
    </cfRule>
    <cfRule type="cellIs" dxfId="10" priority="14" operator="lessThan">
      <formula>50</formula>
    </cfRule>
    <cfRule type="cellIs" dxfId="9" priority="15" operator="lessThan">
      <formula>90</formula>
    </cfRule>
  </conditionalFormatting>
  <conditionalFormatting sqref="D27:E28">
    <cfRule type="cellIs" dxfId="8" priority="16" operator="lessThan">
      <formula>1</formula>
    </cfRule>
    <cfRule type="cellIs" dxfId="7" priority="17" operator="lessThan">
      <formula>50</formula>
    </cfRule>
    <cfRule type="cellIs" dxfId="6" priority="18" operator="lessThan">
      <formula>90</formula>
    </cfRule>
  </conditionalFormatting>
  <conditionalFormatting sqref="D31:E32">
    <cfRule type="cellIs" dxfId="5" priority="19" operator="lessThan">
      <formula>1</formula>
    </cfRule>
    <cfRule type="cellIs" dxfId="4" priority="20" operator="lessThan">
      <formula>50</formula>
    </cfRule>
    <cfRule type="cellIs" dxfId="3" priority="21" operator="lessThan">
      <formula>90</formula>
    </cfRule>
  </conditionalFormatting>
  <conditionalFormatting sqref="D35:E36">
    <cfRule type="cellIs" dxfId="2" priority="22" operator="lessThan">
      <formula>1</formula>
    </cfRule>
    <cfRule type="cellIs" dxfId="1" priority="23" operator="lessThan">
      <formula>50</formula>
    </cfRule>
    <cfRule type="cellIs" dxfId="0" priority="24" operator="less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58">
        <f>Summary!D6</f>
        <v>0</v>
      </c>
      <c r="D2" s="59"/>
    </row>
    <row r="3" spans="2:5" x14ac:dyDescent="0.3">
      <c r="B3" s="60" t="str">
        <f>Summary!B7</f>
        <v>01_Link</v>
      </c>
      <c r="C3" s="63" t="s">
        <v>12</v>
      </c>
      <c r="D3" s="19" t="s">
        <v>3</v>
      </c>
      <c r="E3" s="18"/>
    </row>
    <row r="4" spans="2:5" x14ac:dyDescent="0.3">
      <c r="B4" s="61"/>
      <c r="C4" s="64"/>
      <c r="D4" s="20" t="s">
        <v>4</v>
      </c>
      <c r="E4" s="18"/>
    </row>
    <row r="5" spans="2:5" x14ac:dyDescent="0.3">
      <c r="B5" s="61"/>
      <c r="C5" s="64" t="s">
        <v>14</v>
      </c>
      <c r="D5" s="20" t="s">
        <v>3</v>
      </c>
      <c r="E5" s="18"/>
    </row>
    <row r="6" spans="2:5" x14ac:dyDescent="0.3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4.4" customHeight="1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</sheetData>
  <mergeCells count="10">
    <mergeCell ref="C10:D10"/>
    <mergeCell ref="C11:D11"/>
    <mergeCell ref="C25:E25"/>
    <mergeCell ref="C26:E26"/>
    <mergeCell ref="C27:E27"/>
    <mergeCell ref="C2:D2"/>
    <mergeCell ref="B3:B6"/>
    <mergeCell ref="C3:C4"/>
    <mergeCell ref="C5:C6"/>
    <mergeCell ref="C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58">
        <f>Summary!D10</f>
        <v>0</v>
      </c>
      <c r="D2" s="59"/>
    </row>
    <row r="3" spans="2:5" x14ac:dyDescent="0.3">
      <c r="B3" s="60" t="str">
        <f>Summary!B11</f>
        <v>02_Link</v>
      </c>
      <c r="C3" s="63" t="s">
        <v>12</v>
      </c>
      <c r="D3" s="19" t="s">
        <v>3</v>
      </c>
      <c r="E3" s="18"/>
    </row>
    <row r="4" spans="2:5" x14ac:dyDescent="0.3">
      <c r="B4" s="61"/>
      <c r="C4" s="64"/>
      <c r="D4" s="20" t="s">
        <v>4</v>
      </c>
      <c r="E4" s="18"/>
    </row>
    <row r="5" spans="2:5" x14ac:dyDescent="0.3">
      <c r="B5" s="61"/>
      <c r="C5" s="64" t="s">
        <v>14</v>
      </c>
      <c r="D5" s="20" t="s">
        <v>3</v>
      </c>
      <c r="E5" s="18"/>
    </row>
    <row r="6" spans="2:5" x14ac:dyDescent="0.3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  <row r="30" spans="2:5" x14ac:dyDescent="0.3">
      <c r="C30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58">
        <f>Summary!D14</f>
        <v>0</v>
      </c>
      <c r="D2" s="59"/>
    </row>
    <row r="3" spans="2:5" ht="15" thickBot="1" x14ac:dyDescent="0.35">
      <c r="B3" s="60" t="str">
        <f>Summary!B15</f>
        <v>03_Link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58">
        <f>Summary!D18</f>
        <v>0</v>
      </c>
      <c r="D2" s="59"/>
    </row>
    <row r="3" spans="2:5" ht="15" thickBot="1" x14ac:dyDescent="0.35">
      <c r="B3" s="60" t="str">
        <f>Summary!B19</f>
        <v>04_Link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58">
        <f>Summary!D22</f>
        <v>0</v>
      </c>
      <c r="D2" s="59"/>
    </row>
    <row r="3" spans="2:5" ht="15" thickBot="1" x14ac:dyDescent="0.35">
      <c r="B3" s="60" t="str">
        <f>Summary!B23</f>
        <v>05_Link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  <row r="29" spans="2:5" x14ac:dyDescent="0.3">
      <c r="C29" s="2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58">
        <f>Summary!D26</f>
        <v>0</v>
      </c>
      <c r="D2" s="59"/>
    </row>
    <row r="3" spans="2:5" ht="15" thickBot="1" x14ac:dyDescent="0.35">
      <c r="B3" s="60" t="str">
        <f>Summary!B27</f>
        <v>06_Link</v>
      </c>
      <c r="C3" s="63" t="s">
        <v>12</v>
      </c>
      <c r="D3" s="19" t="s">
        <v>3</v>
      </c>
      <c r="E3" s="18"/>
    </row>
    <row r="4" spans="2:5" ht="15" thickBot="1" x14ac:dyDescent="0.35">
      <c r="B4" s="61"/>
      <c r="C4" s="64"/>
      <c r="D4" s="20" t="s">
        <v>4</v>
      </c>
      <c r="E4" s="18"/>
    </row>
    <row r="5" spans="2:5" ht="15" thickBot="1" x14ac:dyDescent="0.35">
      <c r="B5" s="61"/>
      <c r="C5" s="64" t="s">
        <v>14</v>
      </c>
      <c r="D5" s="20" t="s">
        <v>3</v>
      </c>
      <c r="E5" s="18"/>
    </row>
    <row r="6" spans="2:5" ht="15" thickBot="1" x14ac:dyDescent="0.35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2" spans="2:5" x14ac:dyDescent="0.3">
      <c r="C2" s="58">
        <f>Summary!D30</f>
        <v>0</v>
      </c>
      <c r="D2" s="59"/>
    </row>
    <row r="3" spans="2:5" x14ac:dyDescent="0.3">
      <c r="B3" s="60" t="str">
        <f>Summary!B31</f>
        <v>07_Link</v>
      </c>
      <c r="C3" s="63" t="s">
        <v>12</v>
      </c>
      <c r="D3" s="19" t="s">
        <v>3</v>
      </c>
      <c r="E3" s="38"/>
    </row>
    <row r="4" spans="2:5" x14ac:dyDescent="0.3">
      <c r="B4" s="61"/>
      <c r="C4" s="64"/>
      <c r="D4" s="20" t="s">
        <v>4</v>
      </c>
      <c r="E4" s="40"/>
    </row>
    <row r="5" spans="2:5" x14ac:dyDescent="0.3">
      <c r="B5" s="61"/>
      <c r="C5" s="64" t="s">
        <v>14</v>
      </c>
      <c r="D5" s="20" t="s">
        <v>3</v>
      </c>
      <c r="E5" s="41"/>
    </row>
    <row r="6" spans="2:5" x14ac:dyDescent="0.3">
      <c r="B6" s="62"/>
      <c r="C6" s="65"/>
      <c r="D6" s="21" t="s">
        <v>4</v>
      </c>
      <c r="E6" s="39"/>
    </row>
    <row r="7" spans="2:5" x14ac:dyDescent="0.3">
      <c r="B7" s="15"/>
      <c r="C7" s="15"/>
      <c r="E7" s="16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sheetPr codeName="Sheet9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109375" customWidth="1"/>
    <col min="6" max="6" width="2.6640625" customWidth="1"/>
    <col min="7" max="8" width="16.5546875" bestFit="1" customWidth="1"/>
  </cols>
  <sheetData>
    <row r="2" spans="2:5" x14ac:dyDescent="0.3">
      <c r="C2" s="58">
        <f>Summary!D34</f>
        <v>0</v>
      </c>
      <c r="D2" s="59"/>
    </row>
    <row r="3" spans="2:5" x14ac:dyDescent="0.3">
      <c r="B3" s="60" t="str">
        <f>Summary!B35</f>
        <v>08_Link</v>
      </c>
      <c r="C3" s="63" t="s">
        <v>12</v>
      </c>
      <c r="D3" s="19" t="s">
        <v>3</v>
      </c>
      <c r="E3" s="18"/>
    </row>
    <row r="4" spans="2:5" x14ac:dyDescent="0.3">
      <c r="B4" s="61"/>
      <c r="C4" s="64"/>
      <c r="D4" s="20" t="s">
        <v>4</v>
      </c>
      <c r="E4" s="18"/>
    </row>
    <row r="5" spans="2:5" x14ac:dyDescent="0.3">
      <c r="B5" s="61"/>
      <c r="C5" s="64" t="s">
        <v>14</v>
      </c>
      <c r="D5" s="20" t="s">
        <v>3</v>
      </c>
      <c r="E5" s="18"/>
    </row>
    <row r="6" spans="2:5" x14ac:dyDescent="0.3">
      <c r="B6" s="62"/>
      <c r="C6" s="65"/>
      <c r="D6" s="21" t="s">
        <v>4</v>
      </c>
      <c r="E6" s="18"/>
    </row>
    <row r="7" spans="2:5" x14ac:dyDescent="0.3">
      <c r="B7" s="15"/>
      <c r="C7" s="15"/>
      <c r="E7" s="16"/>
    </row>
    <row r="8" spans="2:5" x14ac:dyDescent="0.3">
      <c r="B8" t="s">
        <v>30</v>
      </c>
    </row>
    <row r="9" spans="2:5" x14ac:dyDescent="0.3">
      <c r="B9" t="s">
        <v>31</v>
      </c>
      <c r="C9" s="66">
        <f>E5</f>
        <v>0</v>
      </c>
      <c r="D9" s="67"/>
      <c r="E9" s="68"/>
    </row>
    <row r="10" spans="2:5" ht="15" thickBot="1" x14ac:dyDescent="0.35">
      <c r="B10" t="s">
        <v>32</v>
      </c>
      <c r="C10" s="69"/>
      <c r="D10" s="70"/>
    </row>
    <row r="11" spans="2:5" ht="15" thickBot="1" x14ac:dyDescent="0.35">
      <c r="B11" t="s">
        <v>33</v>
      </c>
      <c r="C11" s="71"/>
      <c r="D11" s="72"/>
    </row>
    <row r="12" spans="2:5" x14ac:dyDescent="0.3">
      <c r="C12" s="17"/>
      <c r="D12" s="17"/>
    </row>
    <row r="13" spans="2:5" x14ac:dyDescent="0.3">
      <c r="C13" s="17"/>
      <c r="D13" s="17"/>
    </row>
    <row r="14" spans="2:5" x14ac:dyDescent="0.3">
      <c r="C14" s="17"/>
      <c r="D14" s="17"/>
    </row>
    <row r="15" spans="2:5" x14ac:dyDescent="0.3">
      <c r="C15" s="17"/>
      <c r="D15" s="17"/>
    </row>
    <row r="16" spans="2:5" x14ac:dyDescent="0.3">
      <c r="C16" s="17"/>
      <c r="D16" s="17"/>
    </row>
    <row r="17" spans="2:5" x14ac:dyDescent="0.3">
      <c r="C17" s="17"/>
      <c r="D17" s="17"/>
    </row>
    <row r="18" spans="2:5" x14ac:dyDescent="0.3">
      <c r="C18" s="17"/>
      <c r="D18" s="17"/>
    </row>
    <row r="19" spans="2:5" x14ac:dyDescent="0.3">
      <c r="C19" s="17"/>
      <c r="D19" s="17"/>
    </row>
    <row r="24" spans="2:5" x14ac:dyDescent="0.3">
      <c r="B24" t="s">
        <v>34</v>
      </c>
    </row>
    <row r="25" spans="2:5" x14ac:dyDescent="0.3">
      <c r="B25" t="s">
        <v>31</v>
      </c>
      <c r="C25" s="66">
        <f>E5</f>
        <v>0</v>
      </c>
      <c r="D25" s="67"/>
      <c r="E25" s="68"/>
    </row>
    <row r="26" spans="2:5" ht="15" thickBot="1" x14ac:dyDescent="0.35">
      <c r="B26" t="s">
        <v>32</v>
      </c>
      <c r="C26" s="73"/>
      <c r="D26" s="74"/>
      <c r="E26" s="75"/>
    </row>
    <row r="27" spans="2:5" ht="15" thickBot="1" x14ac:dyDescent="0.35">
      <c r="B27" t="s">
        <v>33</v>
      </c>
      <c r="C27" s="71"/>
      <c r="D27" s="76"/>
      <c r="E27" s="72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FBAE-47C4-8581-16407B81F6C3}">
  <sheetPr codeName="Sheet10"/>
  <dimension ref="I3:O46"/>
  <sheetViews>
    <sheetView topLeftCell="G1" workbookViewId="0">
      <selection activeCell="J7" sqref="J7"/>
    </sheetView>
  </sheetViews>
  <sheetFormatPr defaultRowHeight="14.4" x14ac:dyDescent="0.3"/>
  <cols>
    <col min="9" max="9" width="33.33203125" customWidth="1"/>
    <col min="10" max="10" width="24.88671875" style="26" customWidth="1"/>
    <col min="11" max="11" width="31.33203125" style="26" customWidth="1"/>
    <col min="12" max="12" width="29.33203125" style="26" customWidth="1"/>
    <col min="13" max="13" width="20.21875" style="26" bestFit="1" customWidth="1"/>
    <col min="14" max="14" width="16.109375" style="26" customWidth="1"/>
    <col min="15" max="15" width="15.5546875" style="26" customWidth="1"/>
  </cols>
  <sheetData>
    <row r="3" spans="9:15" x14ac:dyDescent="0.3">
      <c r="J3" s="36"/>
    </row>
    <row r="5" spans="9:15" x14ac:dyDescent="0.3">
      <c r="J5" s="29" t="s">
        <v>5</v>
      </c>
      <c r="K5" s="31" t="s">
        <v>6</v>
      </c>
      <c r="L5" s="25" t="s">
        <v>7</v>
      </c>
      <c r="M5" t="s">
        <v>8</v>
      </c>
      <c r="N5" t="s">
        <v>9</v>
      </c>
      <c r="O5" t="s">
        <v>10</v>
      </c>
    </row>
    <row r="6" spans="9:15" x14ac:dyDescent="0.3">
      <c r="I6" s="25" t="s">
        <v>11</v>
      </c>
      <c r="J6" s="30" t="str" cm="1">
        <f t="array" aca="1" ref="J6" ca="1">INDIRECT(M6)</f>
        <v>Desktop</v>
      </c>
      <c r="K6" s="32" t="str" cm="1">
        <f t="array" aca="1" ref="K6" ca="1">INDIRECT(M7)</f>
        <v>Desktop</v>
      </c>
      <c r="L6" s="34">
        <f>MAX(Summary!D7:E8)</f>
        <v>0</v>
      </c>
      <c r="M6" s="26" t="str">
        <f>IF(LEFT(MID(N6,FIND("!",N6)+1,LEN(N6)),1)="D",
    LEFT(N6,FIND("!",N6)) &amp; CHAR(CODE(LEFT(MID(N6,FIND("!",N6)+1,LEN(N6)),1))-1) &amp; MID(MID(N6,FIND("!",N6)+1,LEN(N6)),2,LEN(MID(N6,FIND("!",N6)+1,LEN(N6)))),
    LEFT(N6,FIND("!",N6)) &amp; CHAR(CODE(LEFT(MID(N6,FIND("!",N6)+1,LEN(N6)),1))-2) &amp; MID(MID(N6,FIND("!",N6)+1,LEN(N6)),2,LEN(MID(N6,FIND("!",N6)+1,LEN(N6))))
)</f>
        <v>Summary!C7</v>
      </c>
      <c r="N6" s="28" t="str" cm="1">
        <f t="array" ref="N6">"Summary!" &amp; ADDRESS(MIN(IF(Summary!D7:E8=L6,ROW(Summary!D7:E8))), MIN(IF(Summary!D7:E8=L6,COLUMN(Summary!D7:E8))), 4)</f>
        <v>Summary!D7</v>
      </c>
      <c r="O6" s="28" t="str" cm="1">
        <f t="array" ref="O6">"Summary!" &amp; ADDRESS(MIN(IF(Summary!D7:E8=L7,ROW(Summary!D7:E8))), MIN(IF(Summary!D7:E8=L7,COLUMN(Summary!D7:E8))), 4)</f>
        <v>Summary!D7</v>
      </c>
    </row>
    <row r="7" spans="9:15" x14ac:dyDescent="0.3">
      <c r="I7" s="25" t="s">
        <v>13</v>
      </c>
      <c r="J7" s="30" t="str">
        <f ca="1"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K7" s="32" t="str">
        <f ca="1">IF(K6="Desktop",IF(Summary!D7=Summary!E7,"with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L7" s="33">
        <f>MIN(Summary!D7:E8)</f>
        <v>0</v>
      </c>
      <c r="M7" s="26" t="str">
        <f>IF(LEFT(MID(O6,FIND("!",O6)+1,LEN(O6)),1)="D",
    LEFT(O6,FIND("!",O6)) &amp; CHAR(CODE(LEFT(MID(O6,FIND("!",O6)+1,LEN(O6)),1))-1) &amp; MID(MID(O6,FIND("!",O6)+1,LEN(O6)),2,LEN(MID(O6,FIND("!",O6)+1,LEN(O6)))),
    LEFT(O6,FIND("!",O6)) &amp; CHAR(CODE(LEFT(MID(O6,FIND("!",O6)+1,LEN(O6)),1))-2) &amp; MID(MID(O6,FIND("!",O6)+1,LEN(O6)),2,LEN(MID(O6,FIND("!",O6)+1,LEN(O6))))
)</f>
        <v>Summary!C7</v>
      </c>
      <c r="N7" s="28"/>
      <c r="O7" s="28"/>
    </row>
    <row r="8" spans="9:15" x14ac:dyDescent="0.3">
      <c r="M8" s="28"/>
      <c r="N8" s="28"/>
      <c r="O8" s="28"/>
    </row>
    <row r="9" spans="9:15" x14ac:dyDescent="0.3">
      <c r="L9" s="25" t="s">
        <v>7</v>
      </c>
      <c r="M9"/>
      <c r="N9"/>
      <c r="O9"/>
    </row>
    <row r="10" spans="9:15" x14ac:dyDescent="0.3">
      <c r="I10" s="25" t="s">
        <v>11</v>
      </c>
      <c r="J10" s="30" t="str" cm="1">
        <f t="array" aca="1" ref="J10" ca="1">INDIRECT(M10)</f>
        <v>Desktop</v>
      </c>
      <c r="K10" s="32" t="str" cm="1">
        <f t="array" aca="1" ref="K10" ca="1">INDIRECT(M11)</f>
        <v>Desktop</v>
      </c>
      <c r="L10" s="34">
        <f>MAX(Summary!D11:E12)</f>
        <v>0</v>
      </c>
      <c r="M10" s="26" t="str">
        <f>IF(LEFT(MID(N10,FIND("!",N10)+1,LEN(N10)),1)="D",
    LEFT(N10,FIND("!",N10)) &amp; CHAR(CODE(LEFT(MID(N10,FIND("!",N10)+1,LEN(N10)),1))-1) &amp; MID(MID(N10,FIND("!",N10)+1,LEN(N10)),2,LEN(MID(N10,FIND("!",N10)+1,LEN(N10)))),
    LEFT(N10,FIND("!",N10)) &amp; CHAR(CODE(LEFT(MID(N10,FIND("!",N10)+1,LEN(N10)),1))-2) &amp; MID(MID(N10,FIND("!",N10)+1,LEN(N10)),2,LEN(MID(N10,FIND("!",N10)+1,LEN(N10))))
)</f>
        <v>Summary!C11</v>
      </c>
      <c r="N10" s="28" t="str" cm="1">
        <f t="array" ref="N10">"Summary!" &amp; ADDRESS(MIN(IF(Summary!D11:E12=L10,ROW(Summary!D11:E12))), MIN(IF(Summary!D11:E12=L10,COLUMN(Summary!D11:E12))), 4)</f>
        <v>Summary!D11</v>
      </c>
      <c r="O10" s="28" t="str" cm="1">
        <f t="array" ref="O10">"Summary!" &amp; ADDRESS(MIN(IF(Summary!D11:E12=L11,ROW(Summary!D11:E12))), MIN(IF(Summary!D11:E12=L11,COLUMN(Summary!D11:E12))), 4)</f>
        <v>Summary!D11</v>
      </c>
    </row>
    <row r="11" spans="9:15" x14ac:dyDescent="0.3">
      <c r="I11" s="25" t="s">
        <v>13</v>
      </c>
      <c r="J11" s="30" t="str">
        <f ca="1"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K11" s="32" t="str">
        <f ca="1">IF(K10="Desktop",IF(Summary!D11=Summary!E11,"with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L11" s="33">
        <f>MIN(Summary!D11:E12)</f>
        <v>0</v>
      </c>
      <c r="M11" s="26" t="str">
        <f>IF(LEFT(MID(O10,FIND("!",O10)+1,LEN(O10)),1)="D",
    LEFT(O10,FIND("!",O10)) &amp; CHAR(CODE(LEFT(MID(O10,FIND("!",O10)+1,LEN(O10)),1))-1) &amp; MID(MID(O10,FIND("!",O10)+1,LEN(O10)),2,LEN(MID(O10,FIND("!",O10)+1,LEN(O10)))),
    LEFT(O10,FIND("!",O10)) &amp; CHAR(CODE(LEFT(MID(O10,FIND("!",O10)+1,LEN(O10)),1))-2) &amp; MID(MID(O10,FIND("!",O10)+1,LEN(O10)),2,LEN(MID(O10,FIND("!",O10)+1,LEN(O10))))
)</f>
        <v>Summary!C11</v>
      </c>
      <c r="N11" s="28"/>
      <c r="O11" s="28"/>
    </row>
    <row r="12" spans="9:15" x14ac:dyDescent="0.3">
      <c r="L12" s="28"/>
      <c r="M12" s="28"/>
      <c r="N12" s="28"/>
      <c r="O12" s="28"/>
    </row>
    <row r="13" spans="9:15" x14ac:dyDescent="0.3">
      <c r="L13" s="25" t="s">
        <v>7</v>
      </c>
      <c r="M13"/>
      <c r="N13"/>
      <c r="O13"/>
    </row>
    <row r="14" spans="9:15" x14ac:dyDescent="0.3">
      <c r="I14" s="25" t="s">
        <v>11</v>
      </c>
      <c r="J14" s="30" t="str" cm="1">
        <f t="array" aca="1" ref="J14" ca="1">INDIRECT(M14)</f>
        <v>Desktop</v>
      </c>
      <c r="K14" s="32" t="str" cm="1">
        <f t="array" aca="1" ref="K14" ca="1">INDIRECT(M15)</f>
        <v>Desktop</v>
      </c>
      <c r="L14" s="34">
        <f>MAX(Summary!D15:E16)</f>
        <v>0</v>
      </c>
      <c r="M14" s="26" t="str">
        <f>IF(LEFT(MID(N14,FIND("!",N14)+1,LEN(N14)),1)="D",
    LEFT(N14,FIND("!",N14)) &amp; CHAR(CODE(LEFT(MID(N14,FIND("!",N14)+1,LEN(N14)),1))-1) &amp; MID(MID(N14,FIND("!",N14)+1,LEN(N14)),2,LEN(MID(N14,FIND("!",N14)+1,LEN(N14)))),
    LEFT(N14,FIND("!",N14)) &amp; CHAR(CODE(LEFT(MID(N14,FIND("!",N14)+1,LEN(N14)),1))-2) &amp; MID(MID(N14,FIND("!",N14)+1,LEN(N14)),2,LEN(MID(N14,FIND("!",N14)+1,LEN(N14))))
)</f>
        <v>Summary!C15</v>
      </c>
      <c r="N14" s="28" t="str" cm="1">
        <f t="array" ref="N14">"Summary!" &amp; ADDRESS(MIN(IF(Summary!D15:E16=L14,ROW(Summary!D15:E16))), MIN(IF(Summary!D15:E16=L14,COLUMN(Summary!D15:E16))), 4)</f>
        <v>Summary!D15</v>
      </c>
      <c r="O14" s="28" t="str" cm="1">
        <f t="array" ref="O14">"Summary!" &amp; ADDRESS(MIN(IF(Summary!D15:E16=L15,ROW(Summary!D15:E16))), MIN(IF(Summary!D15:E16=L15,COLUMN(Summary!D15:E16))), 4)</f>
        <v>Summary!D15</v>
      </c>
    </row>
    <row r="15" spans="9:15" x14ac:dyDescent="0.3">
      <c r="I15" s="25" t="s">
        <v>13</v>
      </c>
      <c r="J15" s="30" t="str">
        <f ca="1"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K15" s="32" t="str">
        <f ca="1">IF(K14="Desktop",IF(Summary!D15=Summary!E15,"with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L15" s="33">
        <f>MIN(Summary!D15:E16)</f>
        <v>0</v>
      </c>
      <c r="M15" s="26" t="str">
        <f>IF(LEFT(MID(O14,FIND("!",O14)+1,LEN(O14)),1)="D",
    LEFT(O14,FIND("!",O14)) &amp; CHAR(CODE(LEFT(MID(O14,FIND("!",O14)+1,LEN(O14)),1))-1) &amp; MID(MID(O14,FIND("!",O14)+1,LEN(O14)),2,LEN(MID(O14,FIND("!",O14)+1,LEN(O14)))),
    LEFT(O14,FIND("!",O14)) &amp; CHAR(CODE(LEFT(MID(O14,FIND("!",O14)+1,LEN(O14)),1))-2) &amp; MID(MID(O14,FIND("!",O14)+1,LEN(O14)),2,LEN(MID(O14,FIND("!",O14)+1,LEN(O14))))
)</f>
        <v>Summary!C15</v>
      </c>
      <c r="N15" s="28"/>
      <c r="O15" s="28"/>
    </row>
    <row r="16" spans="9:15" x14ac:dyDescent="0.3">
      <c r="L16" s="28"/>
      <c r="M16" s="28"/>
      <c r="N16" s="28"/>
      <c r="O16" s="28"/>
    </row>
    <row r="17" spans="9:15" x14ac:dyDescent="0.3">
      <c r="L17" s="25" t="s">
        <v>7</v>
      </c>
      <c r="M17"/>
      <c r="N17"/>
      <c r="O17"/>
    </row>
    <row r="18" spans="9:15" x14ac:dyDescent="0.3">
      <c r="I18" s="25" t="s">
        <v>11</v>
      </c>
      <c r="J18" s="30" t="str" cm="1">
        <f t="array" aca="1" ref="J18" ca="1">INDIRECT(M18)</f>
        <v>Desktop</v>
      </c>
      <c r="K18" s="32" t="str" cm="1">
        <f t="array" aca="1" ref="K18" ca="1">INDIRECT(M19)</f>
        <v>Desktop</v>
      </c>
      <c r="L18" s="34">
        <f>MAX(Summary!D19:E20)</f>
        <v>0</v>
      </c>
      <c r="M18" s="26" t="str">
        <f>IF(LEFT(MID(N18,FIND("!",N18)+1,LEN(N18)),1)="D",
    LEFT(N18,FIND("!",N18)) &amp; CHAR(CODE(LEFT(MID(N18,FIND("!",N18)+1,LEN(N18)),1))-1) &amp; MID(MID(N18,FIND("!",N18)+1,LEN(N18)),2,LEN(MID(N18,FIND("!",N18)+1,LEN(N18)))),
    LEFT(N18,FIND("!",N18)) &amp; CHAR(CODE(LEFT(MID(N18,FIND("!",N18)+1,LEN(N18)),1))-2) &amp; MID(MID(N18,FIND("!",N18)+1,LEN(N18)),2,LEN(MID(N18,FIND("!",N18)+1,LEN(N18))))
)</f>
        <v>Summary!C19</v>
      </c>
      <c r="N18" s="28" t="str" cm="1">
        <f t="array" ref="N18">"Summary!" &amp; ADDRESS(MIN(IF(Summary!D19:E20=L18,ROW(Summary!D19:E20))), MIN(IF(Summary!D19:E20=L18,COLUMN(Summary!D19:E20))), 4)</f>
        <v>Summary!D19</v>
      </c>
      <c r="O18" s="28" t="str" cm="1">
        <f t="array" ref="O18">"Summary!" &amp; ADDRESS(MIN(IF(Summary!D19:E20=L19,ROW(Summary!D19:E20))), MIN(IF(Summary!D19:E20=L19,COLUMN(Summary!D19:E20))), 4)</f>
        <v>Summary!D19</v>
      </c>
    </row>
    <row r="19" spans="9:15" x14ac:dyDescent="0.3">
      <c r="I19" s="25" t="s">
        <v>13</v>
      </c>
      <c r="J19" s="30" t="str">
        <f ca="1"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K19" s="32" t="str">
        <f ca="1">IF(K18="Desktop",IF(Summary!D19=Summary!E19,"with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L19" s="33">
        <f>MIN(Summary!D19:E20)</f>
        <v>0</v>
      </c>
      <c r="M19" s="26" t="str">
        <f>IF(LEFT(MID(O18,FIND("!",O18)+1,LEN(O18)),1)="D",
    LEFT(O18,FIND("!",O18)) &amp; CHAR(CODE(LEFT(MID(O18,FIND("!",O18)+1,LEN(O18)),1))-1) &amp; MID(MID(O18,FIND("!",O18)+1,LEN(O18)),2,LEN(MID(O18,FIND("!",O18)+1,LEN(O18)))),
    LEFT(O18,FIND("!",O18)) &amp; CHAR(CODE(LEFT(MID(O18,FIND("!",O18)+1,LEN(O18)),1))-2) &amp; MID(MID(O18,FIND("!",O18)+1,LEN(O18)),2,LEN(MID(O18,FIND("!",O18)+1,LEN(O18))))
)</f>
        <v>Summary!C19</v>
      </c>
      <c r="N19" s="28"/>
      <c r="O19" s="28"/>
    </row>
    <row r="20" spans="9:15" x14ac:dyDescent="0.3">
      <c r="L20" s="28"/>
      <c r="M20" s="28"/>
      <c r="N20" s="28"/>
      <c r="O20" s="28"/>
    </row>
    <row r="21" spans="9:15" x14ac:dyDescent="0.3">
      <c r="L21" s="25" t="s">
        <v>7</v>
      </c>
      <c r="M21"/>
      <c r="N21"/>
      <c r="O21"/>
    </row>
    <row r="22" spans="9:15" x14ac:dyDescent="0.3">
      <c r="I22" s="25" t="s">
        <v>11</v>
      </c>
      <c r="J22" s="30" t="str" cm="1">
        <f t="array" aca="1" ref="J22" ca="1">INDIRECT(M22)</f>
        <v>Desktop</v>
      </c>
      <c r="K22" s="32" t="str" cm="1">
        <f t="array" aca="1" ref="K22" ca="1">INDIRECT(M23)</f>
        <v>Desktop</v>
      </c>
      <c r="L22" s="34">
        <f>MAX(Summary!D23:E24)</f>
        <v>0</v>
      </c>
      <c r="M22" s="26" t="str">
        <f>IF(LEFT(MID(N22,FIND("!",N22)+1,LEN(N22)),1)="D",
    LEFT(N22,FIND("!",N22)) &amp; CHAR(CODE(LEFT(MID(N22,FIND("!",N22)+1,LEN(N22)),1))-1) &amp; MID(MID(N22,FIND("!",N22)+1,LEN(N22)),2,LEN(MID(N22,FIND("!",N22)+1,LEN(N22)))),
    LEFT(N22,FIND("!",N22)) &amp; CHAR(CODE(LEFT(MID(N22,FIND("!",N22)+1,LEN(N22)),1))-2) &amp; MID(MID(N22,FIND("!",N22)+1,LEN(N22)),2,LEN(MID(N22,FIND("!",N22)+1,LEN(N22))))
)</f>
        <v>Summary!C23</v>
      </c>
      <c r="N22" s="28" t="str" cm="1">
        <f t="array" ref="N22">"Summary!" &amp; ADDRESS(MIN(IF(Summary!D23:E24=L22,ROW(Summary!D23:E24))), MIN(IF(Summary!D23:E24=L22,COLUMN(Summary!D23:E24))), 4)</f>
        <v>Summary!D23</v>
      </c>
      <c r="O22" s="28" t="str" cm="1">
        <f t="array" ref="O22">"Summary!" &amp; ADDRESS(MIN(IF(Summary!D23:E24=L23,ROW(Summary!D23:E24))), MIN(IF(Summary!D23:E24=L23,COLUMN(Summary!D23:E24))), 4)</f>
        <v>Summary!D23</v>
      </c>
    </row>
    <row r="23" spans="9:15" x14ac:dyDescent="0.3">
      <c r="I23" s="25" t="s">
        <v>13</v>
      </c>
      <c r="J23" s="30" t="str">
        <f ca="1"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K23" s="32" t="str">
        <f ca="1">IF(K22="Desktop",IF(Summary!D23=Summary!E23,"with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L23" s="33">
        <f>MIN(Summary!D23:E24)</f>
        <v>0</v>
      </c>
      <c r="M23" s="26" t="str">
        <f>IF(LEFT(MID(O22,FIND("!",O22)+1,LEN(O22)),1)="D",
    LEFT(O22,FIND("!",O22)) &amp; CHAR(CODE(LEFT(MID(O22,FIND("!",O22)+1,LEN(O22)),1))-1) &amp; MID(MID(O22,FIND("!",O22)+1,LEN(O22)),2,LEN(MID(O22,FIND("!",O22)+1,LEN(O22)))),
    LEFT(O22,FIND("!",O22)) &amp; CHAR(CODE(LEFT(MID(O22,FIND("!",O22)+1,LEN(O22)),1))-2) &amp; MID(MID(O22,FIND("!",O22)+1,LEN(O22)),2,LEN(MID(O22,FIND("!",O22)+1,LEN(O22))))
)</f>
        <v>Summary!C23</v>
      </c>
      <c r="N23" s="28"/>
      <c r="O23" s="28"/>
    </row>
    <row r="24" spans="9:15" x14ac:dyDescent="0.3">
      <c r="L24" s="28"/>
      <c r="M24" s="28"/>
      <c r="N24" s="28"/>
      <c r="O24" s="28"/>
    </row>
    <row r="25" spans="9:15" x14ac:dyDescent="0.3">
      <c r="L25" s="25" t="s">
        <v>7</v>
      </c>
      <c r="M25"/>
      <c r="N25"/>
      <c r="O25"/>
    </row>
    <row r="26" spans="9:15" x14ac:dyDescent="0.3">
      <c r="I26" s="25" t="s">
        <v>11</v>
      </c>
      <c r="J26" s="30" t="str" cm="1">
        <f t="array" aca="1" ref="J26" ca="1">INDIRECT(M26)</f>
        <v>Desktop</v>
      </c>
      <c r="K26" s="32" t="str" cm="1">
        <f t="array" aca="1" ref="K26" ca="1">INDIRECT(M27)</f>
        <v>Desktop</v>
      </c>
      <c r="L26" s="34">
        <f>MAX(Summary!D27:E28)</f>
        <v>0</v>
      </c>
      <c r="M26" s="26" t="str">
        <f>IF(LEFT(MID(N26,FIND("!",N26)+1,LEN(N26)),1)="D",
    LEFT(N26,FIND("!",N26)) &amp; CHAR(CODE(LEFT(MID(N26,FIND("!",N26)+1,LEN(N26)),1))-1) &amp; MID(MID(N26,FIND("!",N26)+1,LEN(N26)),2,LEN(MID(N26,FIND("!",N26)+1,LEN(N26)))),
    LEFT(N26,FIND("!",N26)) &amp; CHAR(CODE(LEFT(MID(N26,FIND("!",N26)+1,LEN(N26)),1))-2) &amp; MID(MID(N26,FIND("!",N26)+1,LEN(N26)),2,LEN(MID(N26,FIND("!",N26)+1,LEN(N26))))
)</f>
        <v>Summary!C27</v>
      </c>
      <c r="N26" s="28" t="str" cm="1">
        <f t="array" ref="N26">"Summary!" &amp; ADDRESS(MIN(IF(Summary!D27:E28=L26,ROW(Summary!D27:E28))), MIN(IF(Summary!D27:E28=L26,COLUMN(Summary!D27:E28))), 4)</f>
        <v>Summary!D27</v>
      </c>
      <c r="O26" s="28" t="str" cm="1">
        <f t="array" ref="O26">"Summary!" &amp; ADDRESS(MIN(IF(Summary!D27:E28=L27,ROW(Summary!D27:E28))), MIN(IF(Summary!D27:E28=L27,COLUMN(Summary!D27:E28))), 4)</f>
        <v>Summary!D27</v>
      </c>
    </row>
    <row r="27" spans="9:15" x14ac:dyDescent="0.3">
      <c r="I27" s="25" t="s">
        <v>13</v>
      </c>
      <c r="J27" s="30" t="str">
        <f ca="1"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K27" s="32" t="str">
        <f ca="1">IF(K26="Desktop",IF(Summary!D27=Summary!E27,"with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L27" s="33">
        <f>MIN(Summary!D27:E28)</f>
        <v>0</v>
      </c>
      <c r="M27" s="26" t="str">
        <f>IF(LEFT(MID(O26,FIND("!",O26)+1,LEN(O26)),1)="D",
    LEFT(O26,FIND("!",O26)) &amp; CHAR(CODE(LEFT(MID(O26,FIND("!",O26)+1,LEN(O26)),1))-1) &amp; MID(MID(O26,FIND("!",O26)+1,LEN(O26)),2,LEN(MID(O26,FIND("!",O26)+1,LEN(O26)))),
    LEFT(O26,FIND("!",O26)) &amp; CHAR(CODE(LEFT(MID(O26,FIND("!",O26)+1,LEN(O26)),1))-2) &amp; MID(MID(O26,FIND("!",O26)+1,LEN(O26)),2,LEN(MID(O26,FIND("!",O26)+1,LEN(O26))))
)</f>
        <v>Summary!C27</v>
      </c>
      <c r="N27" s="28"/>
      <c r="O27" s="28"/>
    </row>
    <row r="28" spans="9:15" x14ac:dyDescent="0.3">
      <c r="L28" s="28"/>
      <c r="M28" s="28"/>
      <c r="N28" s="28"/>
      <c r="O28" s="28"/>
    </row>
    <row r="29" spans="9:15" x14ac:dyDescent="0.3">
      <c r="L29" s="25" t="s">
        <v>7</v>
      </c>
      <c r="M29"/>
      <c r="N29"/>
      <c r="O29"/>
    </row>
    <row r="30" spans="9:15" x14ac:dyDescent="0.3">
      <c r="I30" s="25" t="s">
        <v>11</v>
      </c>
      <c r="J30" s="30" t="str" cm="1">
        <f t="array" aca="1" ref="J30" ca="1">INDIRECT(M30)</f>
        <v>Desktop</v>
      </c>
      <c r="K30" s="32" t="str" cm="1">
        <f t="array" aca="1" ref="K30" ca="1">INDIRECT(M31)</f>
        <v>Desktop</v>
      </c>
      <c r="L30" s="34">
        <f>MAX(Summary!D31:E32)</f>
        <v>0</v>
      </c>
      <c r="M30" s="26" t="str">
        <f>IF(LEFT(MID(N30,FIND("!",N30)+1,LEN(N30)),1)="D",
    LEFT(N30,FIND("!",N30)) &amp; CHAR(CODE(LEFT(MID(N30,FIND("!",N30)+1,LEN(N30)),1))-1) &amp; MID(MID(N30,FIND("!",N30)+1,LEN(N30)),2,LEN(MID(N30,FIND("!",N30)+1,LEN(N30)))),
    LEFT(N30,FIND("!",N30)) &amp; CHAR(CODE(LEFT(MID(N30,FIND("!",N30)+1,LEN(N30)),1))-2) &amp; MID(MID(N30,FIND("!",N30)+1,LEN(N30)),2,LEN(MID(N30,FIND("!",N30)+1,LEN(N30))))
)</f>
        <v>Summary!C31</v>
      </c>
      <c r="N30" s="28" t="str" cm="1">
        <f t="array" ref="N30">"Summary!" &amp; ADDRESS(MIN(IF(Summary!D31:E32=L30,ROW(Summary!D31:E32))), MIN(IF(Summary!D31:E32=L30,COLUMN(Summary!D31:E32))), 4)</f>
        <v>Summary!D31</v>
      </c>
      <c r="O30" s="28" t="str" cm="1">
        <f t="array" ref="O30">"Summary!" &amp; ADDRESS(MIN(IF(Summary!D31:E32=L31,ROW(Summary!D31:E32))), MIN(IF(Summary!D31:E32=L31,COLUMN(Summary!D31:E32))), 4)</f>
        <v>Summary!D31</v>
      </c>
    </row>
    <row r="31" spans="9:15" x14ac:dyDescent="0.3">
      <c r="I31" s="25" t="s">
        <v>13</v>
      </c>
      <c r="J31" s="30" t="str">
        <f ca="1"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K31" s="32" t="str">
        <f ca="1">IF(K30="Desktop",IF(Summary!D31=Summary!E31,"with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L31" s="33">
        <f>MIN(Summary!D31:E32)</f>
        <v>0</v>
      </c>
      <c r="M31" s="26" t="str">
        <f>IF(LEFT(MID(O30,FIND("!",O30)+1,LEN(O30)),1)="D",
    LEFT(O30,FIND("!",O30)) &amp; CHAR(CODE(LEFT(MID(O30,FIND("!",O30)+1,LEN(O30)),1))-1) &amp; MID(MID(O30,FIND("!",O30)+1,LEN(O30)),2,LEN(MID(O30,FIND("!",O30)+1,LEN(O30)))),
    LEFT(O30,FIND("!",O30)) &amp; CHAR(CODE(LEFT(MID(O30,FIND("!",O30)+1,LEN(O30)),1))-2) &amp; MID(MID(O30,FIND("!",O30)+1,LEN(O30)),2,LEN(MID(O30,FIND("!",O30)+1,LEN(O30))))
)</f>
        <v>Summary!C31</v>
      </c>
      <c r="N31" s="28"/>
      <c r="O31" s="28"/>
    </row>
    <row r="32" spans="9:15" x14ac:dyDescent="0.3">
      <c r="L32" s="28"/>
      <c r="M32" s="28"/>
      <c r="N32" s="28"/>
      <c r="O32" s="28"/>
    </row>
    <row r="33" spans="9:15" x14ac:dyDescent="0.3">
      <c r="L33" s="25" t="s">
        <v>7</v>
      </c>
      <c r="M33"/>
      <c r="N33"/>
      <c r="O33"/>
    </row>
    <row r="34" spans="9:15" x14ac:dyDescent="0.3">
      <c r="I34" s="25" t="s">
        <v>11</v>
      </c>
      <c r="J34" s="30" t="str" cm="1">
        <f t="array" aca="1" ref="J34" ca="1">INDIRECT(M34)</f>
        <v>Desktop</v>
      </c>
      <c r="K34" s="32" t="str" cm="1">
        <f t="array" aca="1" ref="K34" ca="1">INDIRECT(M35)</f>
        <v>Desktop</v>
      </c>
      <c r="L34" s="34">
        <f>MAX(Summary!D35:E36)</f>
        <v>0</v>
      </c>
      <c r="M34" s="26" t="str">
        <f>IF(LEFT(MID(N34,FIND("!",N34)+1,LEN(N34)),1)="D",
    LEFT(N34,FIND("!",N34)) &amp; CHAR(CODE(LEFT(MID(N34,FIND("!",N34)+1,LEN(N34)),1))-1) &amp; MID(MID(N34,FIND("!",N34)+1,LEN(N34)),2,LEN(MID(N34,FIND("!",N34)+1,LEN(N34)))),
    LEFT(N34,FIND("!",N34)) &amp; CHAR(CODE(LEFT(MID(N34,FIND("!",N34)+1,LEN(N34)),1))-2) &amp; MID(MID(N34,FIND("!",N34)+1,LEN(N34)),2,LEN(MID(N34,FIND("!",N34)+1,LEN(N34))))
)</f>
        <v>Summary!C35</v>
      </c>
      <c r="N34" s="28" t="str" cm="1">
        <f t="array" ref="N34">"Summary!" &amp; ADDRESS(MIN(IF(Summary!D35:E36=L34,ROW(Summary!D35:E36))), MIN(IF(Summary!D35:E36=L34,COLUMN(Summary!D35:E36))), 4)</f>
        <v>Summary!D35</v>
      </c>
      <c r="O34" s="28" t="str" cm="1">
        <f t="array" ref="O34">"Summary!" &amp; ADDRESS(MIN(IF(Summary!D35:E36=L35,ROW(Summary!D35:E36))), MIN(IF(Summary!D35:E36=L35,COLUMN(Summary!D35:E36))), 4)</f>
        <v>Summary!D35</v>
      </c>
    </row>
    <row r="35" spans="9:15" x14ac:dyDescent="0.3">
      <c r="I35" s="25" t="s">
        <v>13</v>
      </c>
      <c r="J35" s="30" t="str">
        <f ca="1"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K35" s="32" t="str">
        <f ca="1">IF(K34="Desktop",IF(Summary!D35=Summary!E35,"with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L35" s="33">
        <f>MIN(Summary!D35:E36)</f>
        <v>0</v>
      </c>
      <c r="M35" s="26" t="str">
        <f>IF(LEFT(MID(O34,FIND("!",O34)+1,LEN(O34)),1)="D",
    LEFT(O34,FIND("!",O34)) &amp; CHAR(CODE(LEFT(MID(O34,FIND("!",O34)+1,LEN(O34)),1))-1) &amp; MID(MID(O34,FIND("!",O34)+1,LEN(O34)),2,LEN(MID(O34,FIND("!",O34)+1,LEN(O34)))),
    LEFT(O34,FIND("!",O34)) &amp; CHAR(CODE(LEFT(MID(O34,FIND("!",O34)+1,LEN(O34)),1))-2) &amp; MID(MID(O34,FIND("!",O34)+1,LEN(O34)),2,LEN(MID(O34,FIND("!",O34)+1,LEN(O34))))
)</f>
        <v>Summary!C35</v>
      </c>
      <c r="N35" s="28"/>
      <c r="O35" s="28"/>
    </row>
    <row r="36" spans="9:15" x14ac:dyDescent="0.3">
      <c r="L36" s="28"/>
      <c r="M36" s="28"/>
      <c r="N36" s="28"/>
      <c r="O36" s="28"/>
    </row>
    <row r="37" spans="9:15" x14ac:dyDescent="0.3">
      <c r="L37" s="28"/>
      <c r="M37" s="28"/>
      <c r="N37" s="28"/>
      <c r="O37" s="28"/>
    </row>
    <row r="38" spans="9:15" x14ac:dyDescent="0.3">
      <c r="I38" s="25" t="s">
        <v>17</v>
      </c>
      <c r="J38" s="27" t="s">
        <v>5</v>
      </c>
      <c r="K38" s="27" t="s">
        <v>6</v>
      </c>
      <c r="L38" s="28"/>
      <c r="M38" s="28"/>
      <c r="N38" s="28"/>
      <c r="O38" s="28"/>
    </row>
    <row r="39" spans="9:15" x14ac:dyDescent="0.3">
      <c r="I39" s="25" t="s">
        <v>20</v>
      </c>
      <c r="J39" s="27">
        <f>MAX(formulaPerformanceSheet)</f>
        <v>0</v>
      </c>
      <c r="K39" s="27">
        <f>MIN(formulaPerformanceSheet)</f>
        <v>0</v>
      </c>
      <c r="L39" s="28"/>
      <c r="M39" s="28"/>
      <c r="N39" s="28"/>
      <c r="O39" s="28"/>
    </row>
    <row r="40" spans="9:15" x14ac:dyDescent="0.3">
      <c r="I40" s="25" t="s">
        <v>23</v>
      </c>
      <c r="J40" s="27" t="str" cm="1">
        <f t="array" ref="J40">ADDRESS(MIN(IF(Summary!D7:E36=J39,ROW(Summary!D7:E36))), MIN(IF(Summary!D7:E36=J39,COLUMN(Summary!D7:E36))), 4)</f>
        <v>D7</v>
      </c>
      <c r="K40" s="27" t="str" cm="1">
        <f t="array" ref="K40">ADDRESS(MIN(IF(Summary!D7:E36=K39,ROW(Summary!D7:E36))), MIN(IF(Summary!D7:E36=K39,COLUMN(Summary!D7:E36))), 4)</f>
        <v>D7</v>
      </c>
      <c r="L40" s="28"/>
      <c r="M40" s="28"/>
      <c r="N40" s="28"/>
      <c r="O40" s="28"/>
    </row>
    <row r="41" spans="9:15" x14ac:dyDescent="0.3">
      <c r="I41" s="25" t="s">
        <v>24</v>
      </c>
      <c r="J41" s="27" t="str">
        <f>"Summary!" &amp; IF(LEFT(J40,1)="D",
      CHAR(CODE(LEFT(J40,1)) + 1)&amp;MID(J40,2,99),
      J40)</f>
        <v>Summary!E7</v>
      </c>
      <c r="K41" s="27" t="str">
        <f>"Summary!" &amp; IF(LEFT(K40,1)="D",
      CHAR(CODE(LEFT(K40,1)) + 1)&amp;MID(K40,2,99),
      K40)</f>
        <v>Summary!E7</v>
      </c>
    </row>
    <row r="42" spans="9:15" x14ac:dyDescent="0.3">
      <c r="I42" s="25" t="s">
        <v>25</v>
      </c>
      <c r="J42" s="27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27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</row>
    <row r="43" spans="9:15" x14ac:dyDescent="0.3">
      <c r="I43" s="25" t="s">
        <v>26</v>
      </c>
      <c r="J43" s="27" t="str">
        <f>"Summary!" &amp; IF(LEFT(J40,1)="D",
    CHAR(CODE(LEFT(J40,1)) - 1) &amp; MID(J40,2,99),
    CHAR(CODE(LEFT(J40,1)) - 2) &amp; MID(J40,2,99)
)</f>
        <v>Summary!C7</v>
      </c>
      <c r="K43" s="27" t="str">
        <f>"Summary!" &amp; IF(LEFT(K40,1)="D",
    CHAR(CODE(LEFT(K40,1)) - 1) &amp; MID(K40,2,99),
    CHAR(CODE(LEFT(K40,1)) - 2) &amp; MID(K40,2,99)
)</f>
        <v>Summary!C7</v>
      </c>
      <c r="L43" s="28"/>
      <c r="M43" s="28"/>
      <c r="N43" s="28"/>
      <c r="O43" s="28"/>
    </row>
    <row r="44" spans="9:15" x14ac:dyDescent="0.3">
      <c r="I44" s="25" t="s">
        <v>27</v>
      </c>
      <c r="J44" s="27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27" t="str">
        <f>"Summary!" &amp; CHAR(CODE(LEFT(K40,1))
    - IF(LEFT(K40,1)="E", 3,
        IF(LEFT(K40,1)="D", 2, 0)
    )
)
&amp; (MID(K40,2,99)
    - IF(LEFT(K40,1)="E", 1,
        IF(LEFT(K40,1)="D", 0, 0)
    )
)</f>
        <v>Summary!B7</v>
      </c>
    </row>
    <row r="45" spans="9:15" x14ac:dyDescent="0.3">
      <c r="I45" s="25" t="s">
        <v>28</v>
      </c>
      <c r="J45" s="27" t="str" cm="1">
        <f t="array" aca="1" ref="J45" ca="1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01_Link</v>
      </c>
      <c r="K45" s="27" t="str" cm="1">
        <f t="array" aca="1" ref="K45" ca="1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01_Link</v>
      </c>
    </row>
    <row r="46" spans="9:15" x14ac:dyDescent="0.3">
      <c r="I46" s="25" t="s">
        <v>29</v>
      </c>
      <c r="J46" s="27" t="str">
        <f ca="1">RIGHT(J45, LEN(J45) - 3)</f>
        <v>Link</v>
      </c>
      <c r="K46" s="27" t="str">
        <f ca="1">RIGHT(K45, LEN(K45) - 3)</f>
        <v>Link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192765-7A29-43CE-B5C9-BF081AEF5ED1}">
  <ds:schemaRefs>
    <ds:schemaRef ds:uri="http://purl.org/dc/terms/"/>
    <ds:schemaRef ds:uri="2d55a6ab-b9f4-4be6-b06a-2cc46fdc62a1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851fd863-1f96-44b1-878a-247793b557e9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01_Link</vt:lpstr>
      <vt:lpstr>02_Link</vt:lpstr>
      <vt:lpstr>03_Link</vt:lpstr>
      <vt:lpstr>04_Link</vt:lpstr>
      <vt:lpstr>05_Link</vt:lpstr>
      <vt:lpstr>06_Link</vt:lpstr>
      <vt:lpstr>07_Link</vt:lpstr>
      <vt:lpstr>08_Link</vt:lpstr>
      <vt:lpstr>Formula_Sheet</vt:lpstr>
      <vt:lpstr>Formula_Sheet!formulaPerformanceSheet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2025-08-19T09:18:08Z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