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5941A381-8FFF-5848-93DD-A214CAC26FFE}" xr6:coauthVersionLast="47" xr6:coauthVersionMax="47" xr10:uidLastSave="{00000000-0000-0000-0000-000000000000}"/>
  <bookViews>
    <workbookView xWindow="0" yWindow="500" windowWidth="28800" windowHeight="17500" activeTab="2" xr2:uid="{4F32CD4D-3FFC-624F-98AE-4C7FEFAF5D49}"/>
  </bookViews>
  <sheets>
    <sheet name="Treasuries" sheetId="20" r:id="rId1"/>
    <sheet name="Hardware" sheetId="7" r:id="rId2"/>
    <sheet name="Software" sheetId="16" r:id="rId3"/>
    <sheet name="Consumer" sheetId="19" r:id="rId4"/>
    <sheet name="Financial Services" sheetId="18" r:id="rId5"/>
    <sheet name="Healthcare" sheetId="21" r:id="rId6"/>
    <sheet name="Industrials" sheetId="22" r:id="rId7"/>
    <sheet name="Real Estate" sheetId="27" r:id="rId8"/>
    <sheet name="Fashion + Beauty" sheetId="29" state="hidden" r:id="rId9"/>
    <sheet name="My Stocks" sheetId="46" r:id="rId10"/>
    <sheet name="Profitable Software" sheetId="55" state="hidden" r:id="rId11"/>
    <sheet name="Compounders" sheetId="48" r:id="rId12"/>
    <sheet name="GARP" sheetId="49" state="hidden" r:id="rId13"/>
    <sheet name="Value" sheetId="53" state="hidden" r:id="rId14"/>
    <sheet name="Aggressive Growth" sheetId="52" state="hidden" r:id="rId15"/>
    <sheet name="Other" sheetId="54" state="hidden" r:id="rId16"/>
    <sheet name="Short List" sheetId="47"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s>
  <definedNames>
    <definedName name="_xlnm._FilterDatabase" localSheetId="11" hidden="1">Compounders!$A$1:$N$1</definedName>
    <definedName name="_xlnm._FilterDatabase" localSheetId="3" hidden="1">Consumer!$A$1:$L$1</definedName>
    <definedName name="_xlnm._FilterDatabase" localSheetId="8" hidden="1">'Fashion + Beauty'!$A$1:$L$1</definedName>
    <definedName name="_xlnm._FilterDatabase" localSheetId="4" hidden="1">'Financial Services'!$A$1:$L$1</definedName>
    <definedName name="_xlnm._FilterDatabase" localSheetId="1" hidden="1">Hardware!$A$1:$M$1</definedName>
    <definedName name="_xlnm._FilterDatabase" localSheetId="5" hidden="1">Healthcare!$A$1:$L$1</definedName>
    <definedName name="_xlnm._FilterDatabase" localSheetId="6" hidden="1">Industrials!$A$1:$L$1</definedName>
    <definedName name="_xlnm._FilterDatabase" localSheetId="9" hidden="1">'My Stocks'!$A$1:$M$1</definedName>
    <definedName name="_xlnm._FilterDatabase" localSheetId="10" hidden="1">'Profitable Software'!$A$1:$L$1</definedName>
    <definedName name="_xlnm._FilterDatabase" localSheetId="7" hidden="1">'Real Estate'!$A$1:$L$1</definedName>
    <definedName name="_xlnm._FilterDatabase" localSheetId="16" hidden="1">'Short List'!$A$1:$N$1</definedName>
    <definedName name="_xlnm._FilterDatabase" localSheetId="2" hidden="1">Software!$A$1:$M$1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6" l="1"/>
  <c r="G21" i="16" l="1"/>
  <c r="G48" i="16" l="1"/>
  <c r="G2" i="16" l="1"/>
  <c r="G23" i="16" l="1"/>
  <c r="M2" i="16" l="1" a="1"/>
  <c r="M2" i="16" s="1"/>
  <c r="M3" i="16" a="1"/>
  <c r="M3" i="16" s="1"/>
  <c r="M4" i="16" a="1"/>
  <c r="M4" i="16" s="1"/>
  <c r="M5" i="16" a="1"/>
  <c r="M5" i="16" s="1"/>
  <c r="M6" i="16" a="1"/>
  <c r="M6" i="16" s="1"/>
  <c r="M7" i="16" a="1"/>
  <c r="M7" i="16" s="1"/>
  <c r="M8" i="16" a="1"/>
  <c r="M8" i="16" s="1"/>
  <c r="M9" i="16" a="1"/>
  <c r="M9" i="16" s="1"/>
  <c r="M10" i="16" a="1"/>
  <c r="M10" i="16" s="1"/>
  <c r="M11" i="16" a="1"/>
  <c r="M11" i="16" s="1"/>
  <c r="M12" i="16" a="1"/>
  <c r="M12" i="16" s="1"/>
  <c r="M13" i="16" a="1"/>
  <c r="M13" i="16" s="1"/>
  <c r="M14" i="16" a="1"/>
  <c r="M14" i="16" s="1"/>
  <c r="M15" i="16" a="1"/>
  <c r="M15" i="16" s="1"/>
  <c r="M16" i="16" a="1"/>
  <c r="M16" i="16" s="1"/>
  <c r="M17" i="16" a="1"/>
  <c r="M17" i="16" s="1"/>
  <c r="M18" i="16" a="1"/>
  <c r="M18" i="16" s="1"/>
  <c r="M19" i="16" a="1"/>
  <c r="M19" i="16" s="1"/>
  <c r="M20" i="16" a="1"/>
  <c r="M20" i="16" s="1"/>
  <c r="M21" i="16" a="1"/>
  <c r="M21" i="16" s="1"/>
  <c r="M22" i="16" a="1"/>
  <c r="M22" i="16" s="1"/>
  <c r="M23" i="16" a="1"/>
  <c r="M23" i="16" s="1"/>
  <c r="M24" i="16" a="1"/>
  <c r="M24" i="16" s="1"/>
  <c r="M25" i="16" a="1"/>
  <c r="M25" i="16" s="1"/>
  <c r="M26" i="16" a="1"/>
  <c r="M26" i="16" s="1"/>
  <c r="M27" i="16" a="1"/>
  <c r="M27" i="16" s="1"/>
  <c r="M28" i="16" a="1"/>
  <c r="M28" i="16" s="1"/>
  <c r="M29" i="16" a="1"/>
  <c r="M29" i="16" s="1"/>
  <c r="M30" i="16" a="1"/>
  <c r="M30" i="16" s="1"/>
  <c r="M31" i="16" a="1"/>
  <c r="M31" i="16" s="1"/>
  <c r="M32" i="16" a="1"/>
  <c r="M32" i="16" s="1"/>
  <c r="M33" i="16" a="1"/>
  <c r="M33" i="16" s="1"/>
  <c r="M34" i="16" a="1"/>
  <c r="M34" i="16" s="1"/>
  <c r="M35" i="16" a="1"/>
  <c r="M35" i="16" s="1"/>
  <c r="M36" i="16" a="1"/>
  <c r="M36" i="16" s="1"/>
  <c r="M37" i="16" a="1"/>
  <c r="M37" i="16" s="1"/>
  <c r="M38" i="16" a="1"/>
  <c r="M38" i="16" s="1"/>
  <c r="M39" i="16" a="1"/>
  <c r="M39" i="16" s="1"/>
  <c r="M40" i="16" a="1"/>
  <c r="M40" i="16" s="1"/>
  <c r="M41" i="16" a="1"/>
  <c r="M41" i="16" s="1"/>
  <c r="M42" i="16" a="1"/>
  <c r="M42" i="16" s="1"/>
  <c r="M43" i="16" a="1"/>
  <c r="M43" i="16" s="1"/>
  <c r="M44" i="16" a="1"/>
  <c r="M44" i="16" s="1"/>
  <c r="M45" i="16" a="1"/>
  <c r="M45" i="16" s="1"/>
  <c r="M46" i="16" a="1"/>
  <c r="M46" i="16" s="1"/>
  <c r="M47" i="16" a="1"/>
  <c r="M47" i="16" s="1"/>
  <c r="M48" i="16" a="1"/>
  <c r="M48" i="16" s="1"/>
  <c r="M49" i="16" a="1"/>
  <c r="M49" i="16" s="1"/>
  <c r="M50" i="16" a="1"/>
  <c r="M50" i="16" s="1"/>
  <c r="M51" i="16" a="1"/>
  <c r="M51" i="16" s="1"/>
  <c r="I10" i="16" l="1"/>
  <c r="H10" i="16"/>
  <c r="G10" i="16"/>
  <c r="F10" i="16"/>
  <c r="I37" i="16" l="1"/>
  <c r="H37" i="16"/>
  <c r="G37" i="16"/>
  <c r="F37" i="16"/>
  <c r="I38" i="16" l="1"/>
  <c r="H38" i="16"/>
  <c r="G38" i="16"/>
  <c r="F38" i="16"/>
  <c r="I28" i="16" l="1"/>
  <c r="H28" i="16"/>
  <c r="G28" i="16"/>
  <c r="F28" i="16"/>
  <c r="I42" i="16" l="1"/>
  <c r="H42" i="16"/>
  <c r="G42" i="16"/>
  <c r="F42" i="16"/>
  <c r="I30" i="16" l="1"/>
  <c r="H30" i="16"/>
  <c r="G30" i="16"/>
  <c r="F30" i="16"/>
  <c r="I6" i="16" l="1"/>
  <c r="H6" i="16"/>
  <c r="G6" i="16"/>
  <c r="F6" i="16"/>
  <c r="I16" i="16" l="1"/>
  <c r="H16" i="16"/>
  <c r="G16" i="16"/>
  <c r="F16" i="16"/>
  <c r="I44" i="16" l="1"/>
  <c r="H44" i="16"/>
  <c r="G44" i="16"/>
  <c r="F44" i="16"/>
  <c r="I48" i="16" l="1"/>
  <c r="H48" i="16"/>
  <c r="F48" i="16"/>
  <c r="I27" i="16" l="1"/>
  <c r="H27" i="16"/>
  <c r="G27" i="16"/>
  <c r="F27" i="16"/>
  <c r="I14" i="16" l="1"/>
  <c r="H14" i="16"/>
  <c r="G14" i="16"/>
  <c r="F14" i="16"/>
  <c r="I19" i="16" l="1"/>
  <c r="H19" i="16"/>
  <c r="G19" i="16"/>
  <c r="F19" i="16"/>
  <c r="I36" i="16" l="1"/>
  <c r="H36" i="16"/>
  <c r="G36" i="16"/>
  <c r="F36" i="16"/>
  <c r="I17" i="16" l="1"/>
  <c r="H17" i="16"/>
  <c r="G17" i="16"/>
  <c r="F17" i="16"/>
  <c r="I34" i="16" l="1"/>
  <c r="H34" i="16"/>
  <c r="G34" i="16"/>
  <c r="F34" i="16"/>
  <c r="I15" i="16" l="1"/>
  <c r="H15" i="16"/>
  <c r="G15" i="16"/>
  <c r="F15" i="16"/>
  <c r="I23" i="16" l="1"/>
  <c r="H23" i="16"/>
  <c r="F23" i="16"/>
  <c r="I21" i="16" l="1"/>
  <c r="H21" i="16"/>
  <c r="F21" i="16"/>
  <c r="I20" i="16" l="1"/>
  <c r="H20" i="16"/>
  <c r="F20" i="16"/>
  <c r="I25" i="16" l="1"/>
  <c r="H25" i="16"/>
  <c r="G25" i="16"/>
  <c r="F25" i="16"/>
  <c r="I18" i="16" l="1"/>
  <c r="H18" i="16"/>
  <c r="G18" i="16"/>
  <c r="F18" i="16"/>
  <c r="I26" i="16" l="1"/>
  <c r="H26" i="16"/>
  <c r="G26" i="16"/>
  <c r="F26" i="16"/>
  <c r="I12" i="16" l="1"/>
  <c r="H12" i="16"/>
  <c r="G12" i="16"/>
  <c r="F12" i="16"/>
  <c r="I13" i="16" l="1"/>
  <c r="H13" i="16"/>
  <c r="G13" i="16"/>
  <c r="F13" i="16"/>
  <c r="I11" i="16" l="1"/>
  <c r="H11" i="16"/>
  <c r="G11" i="16"/>
  <c r="F11" i="16"/>
  <c r="I5" i="16" l="1"/>
  <c r="H5" i="16"/>
  <c r="G5" i="16"/>
  <c r="F5" i="16"/>
  <c r="I9" i="16" l="1"/>
  <c r="H9" i="16"/>
  <c r="G9" i="16"/>
  <c r="F9" i="16"/>
  <c r="I8" i="16" l="1"/>
  <c r="H8" i="16"/>
  <c r="G8" i="16"/>
  <c r="F8" i="16"/>
  <c r="I7" i="16" l="1"/>
  <c r="H7" i="16"/>
  <c r="G7" i="16"/>
  <c r="F7" i="16"/>
  <c r="I4" i="16" l="1"/>
  <c r="H4" i="16"/>
  <c r="G4" i="16"/>
  <c r="F4" i="16"/>
  <c r="I2" i="16" l="1"/>
  <c r="H2" i="16"/>
  <c r="F2" i="16"/>
  <c r="I50" i="16" l="1"/>
  <c r="H50" i="16"/>
  <c r="G50" i="16"/>
  <c r="F50" i="16"/>
  <c r="I22" i="16" l="1"/>
  <c r="H22" i="16"/>
  <c r="G22" i="16"/>
  <c r="F22" i="16"/>
  <c r="I41" i="16" l="1"/>
  <c r="H41" i="16"/>
  <c r="G41" i="16"/>
  <c r="F41" i="16"/>
  <c r="I49" i="16" l="1"/>
  <c r="H49" i="16"/>
  <c r="G49" i="16"/>
  <c r="F49" i="16"/>
  <c r="I47" i="16" l="1"/>
  <c r="H47" i="16"/>
  <c r="G47" i="16"/>
  <c r="F47" i="16"/>
  <c r="I51" i="16" l="1"/>
  <c r="H51" i="16"/>
  <c r="G51" i="16"/>
  <c r="F51" i="16"/>
  <c r="I24" i="16" l="1"/>
  <c r="H24" i="16"/>
  <c r="G24" i="16"/>
  <c r="F24" i="16"/>
  <c r="I39" i="16" l="1"/>
  <c r="H39" i="16"/>
  <c r="G39" i="16"/>
  <c r="F39" i="16"/>
  <c r="I33" i="16" l="1"/>
  <c r="H33" i="16"/>
  <c r="G33" i="16"/>
  <c r="F33" i="16"/>
  <c r="I32" i="16" l="1"/>
  <c r="H32" i="16"/>
  <c r="G32" i="16"/>
  <c r="F32" i="16"/>
  <c r="I43" i="16" l="1"/>
  <c r="H43" i="16"/>
  <c r="G43" i="16"/>
  <c r="F43" i="16"/>
  <c r="I31" i="16" l="1"/>
  <c r="H31" i="16"/>
  <c r="G31" i="16"/>
  <c r="F31" i="16"/>
  <c r="I45" i="16" l="1"/>
  <c r="H45" i="16"/>
  <c r="G45" i="16"/>
  <c r="F45" i="16"/>
  <c r="I40" i="16" l="1"/>
  <c r="H40" i="16"/>
  <c r="G40" i="16"/>
  <c r="F40" i="16"/>
  <c r="I3" i="16" l="1"/>
  <c r="H3" i="16"/>
  <c r="G3" i="16"/>
  <c r="F3" i="16"/>
  <c r="I29" i="16" l="1"/>
  <c r="H29" i="16"/>
  <c r="G29" i="16"/>
  <c r="F29" i="16"/>
  <c r="I46" i="16" l="1"/>
  <c r="H46" i="16"/>
  <c r="G46" i="16"/>
  <c r="F46" i="16"/>
  <c r="B35" i="16" l="1"/>
  <c r="C35" i="16" s="1" a="1"/>
  <c r="C35" i="16" s="1"/>
  <c r="D35" i="16"/>
  <c r="E35" i="16"/>
  <c r="F35" i="16"/>
  <c r="G35" i="16"/>
  <c r="H35" i="16"/>
  <c r="I35" i="16"/>
  <c r="J35" i="16"/>
  <c r="K35" i="16"/>
  <c r="L35" i="16"/>
  <c r="I7" i="7" l="1"/>
  <c r="H7" i="7"/>
  <c r="G7" i="7"/>
  <c r="F7" i="7"/>
  <c r="I23" i="7" l="1"/>
  <c r="H23" i="7"/>
  <c r="G23" i="7"/>
  <c r="F23" i="7"/>
  <c r="I28" i="7" l="1"/>
  <c r="H28" i="7"/>
  <c r="G28" i="7"/>
  <c r="F28" i="7"/>
  <c r="I5" i="7" l="1"/>
  <c r="H5" i="7"/>
  <c r="G5" i="7"/>
  <c r="F5" i="7"/>
  <c r="I17" i="7" l="1"/>
  <c r="H17" i="7"/>
  <c r="G17" i="7"/>
  <c r="F17" i="7"/>
  <c r="I20" i="7" l="1"/>
  <c r="H20" i="7"/>
  <c r="G20" i="7"/>
  <c r="F20" i="7"/>
  <c r="I11" i="7" l="1"/>
  <c r="H11" i="7"/>
  <c r="G11" i="7"/>
  <c r="F11" i="7"/>
  <c r="I27" i="7" l="1"/>
  <c r="H27" i="7"/>
  <c r="G27" i="7"/>
  <c r="F27" i="7"/>
  <c r="I21" i="7" l="1"/>
  <c r="H21" i="7"/>
  <c r="G21" i="7"/>
  <c r="F21" i="7"/>
  <c r="I2" i="7" l="1"/>
  <c r="H2" i="7"/>
  <c r="G2" i="7"/>
  <c r="F2" i="7"/>
  <c r="I19" i="7" l="1"/>
  <c r="H19" i="7"/>
  <c r="G19" i="7"/>
  <c r="F19" i="7"/>
  <c r="I6" i="7" l="1"/>
  <c r="H6" i="7"/>
  <c r="G6" i="7"/>
  <c r="F6" i="7"/>
  <c r="I24" i="7" l="1"/>
  <c r="H24" i="7"/>
  <c r="G24" i="7"/>
  <c r="F24" i="7"/>
  <c r="I25" i="7" l="1"/>
  <c r="H25" i="7"/>
  <c r="G25" i="7"/>
  <c r="F25" i="7"/>
  <c r="I9" i="7" l="1"/>
  <c r="H9" i="7"/>
  <c r="G9" i="7"/>
  <c r="F9" i="7"/>
  <c r="I22" i="7" l="1"/>
  <c r="H22" i="7"/>
  <c r="G22" i="7"/>
  <c r="F22" i="7"/>
  <c r="I4" i="7"/>
  <c r="H4" i="7"/>
  <c r="G4" i="7"/>
  <c r="F4" i="7"/>
  <c r="I29" i="7" l="1"/>
  <c r="H29" i="7"/>
  <c r="G29" i="7"/>
  <c r="F29" i="7"/>
  <c r="G10" i="7" l="1"/>
  <c r="F10" i="7"/>
  <c r="H10" i="7" l="1"/>
  <c r="I10" i="7"/>
  <c r="I13" i="7" l="1"/>
  <c r="H13" i="7"/>
  <c r="G13" i="7"/>
  <c r="F13" i="7"/>
  <c r="I15" i="7" l="1"/>
  <c r="H15" i="7"/>
  <c r="G15" i="7"/>
  <c r="F15" i="7"/>
  <c r="G26" i="7" l="1"/>
  <c r="F26" i="7"/>
  <c r="I26" i="7" l="1"/>
  <c r="H26" i="7"/>
  <c r="I8" i="7" l="1"/>
  <c r="H8" i="7"/>
  <c r="G8" i="7"/>
  <c r="F8" i="7"/>
  <c r="I14" i="7" l="1"/>
  <c r="H14" i="7"/>
  <c r="G14" i="7"/>
  <c r="F14" i="7"/>
  <c r="I16" i="7" l="1"/>
  <c r="H16" i="7"/>
  <c r="G16" i="7"/>
  <c r="F16" i="7"/>
  <c r="I3" i="7" l="1"/>
  <c r="H3" i="7"/>
  <c r="G3" i="7"/>
  <c r="F3" i="7"/>
  <c r="I12" i="7" l="1"/>
  <c r="H12" i="7"/>
  <c r="G12" i="7"/>
  <c r="F12" i="7"/>
  <c r="I18" i="7" l="1"/>
  <c r="H18" i="7"/>
  <c r="G18" i="7"/>
  <c r="F18" i="7"/>
  <c r="M7" i="46" l="1"/>
  <c r="O17" i="55" l="1" a="1"/>
  <c r="O17" i="55" s="1"/>
  <c r="N17" i="55" a="1"/>
  <c r="N17" i="55" s="1"/>
  <c r="M17" i="55" a="1"/>
  <c r="M17" i="55" s="1"/>
  <c r="L17" i="55"/>
  <c r="K17" i="55"/>
  <c r="J17" i="55"/>
  <c r="I17" i="55"/>
  <c r="H17" i="55"/>
  <c r="G17" i="55"/>
  <c r="F17" i="55"/>
  <c r="E17" i="55"/>
  <c r="D17" i="55"/>
  <c r="B17" i="55"/>
  <c r="C17" i="55" s="1" a="1"/>
  <c r="C17" i="55" s="1"/>
  <c r="O16" i="55" l="1" a="1"/>
  <c r="O16" i="55" s="1"/>
  <c r="N16" i="55" a="1"/>
  <c r="N16" i="55" s="1"/>
  <c r="M16" i="55" a="1"/>
  <c r="M16" i="55" s="1"/>
  <c r="L16" i="55"/>
  <c r="K16" i="55"/>
  <c r="J16" i="55"/>
  <c r="I16" i="55"/>
  <c r="H16" i="55"/>
  <c r="G16" i="55"/>
  <c r="F16" i="55"/>
  <c r="E16" i="55"/>
  <c r="D16" i="55"/>
  <c r="B16" i="55"/>
  <c r="C16" i="55" s="1" a="1"/>
  <c r="C16" i="55" s="1"/>
  <c r="L12" i="55"/>
  <c r="K12" i="55"/>
  <c r="J12" i="55"/>
  <c r="I12" i="55"/>
  <c r="H12" i="55"/>
  <c r="G12" i="55"/>
  <c r="F12" i="55"/>
  <c r="E12" i="55"/>
  <c r="D12" i="55"/>
  <c r="B12" i="55"/>
  <c r="C12" i="55" s="1" a="1"/>
  <c r="C12" i="55" s="1"/>
  <c r="O15" i="55" a="1"/>
  <c r="O15" i="55" s="1"/>
  <c r="N15" i="55" a="1"/>
  <c r="N15" i="55" s="1"/>
  <c r="M15" i="55" a="1"/>
  <c r="M15" i="55" s="1"/>
  <c r="O14" i="55" a="1"/>
  <c r="O14" i="55" s="1"/>
  <c r="N14" i="55" a="1"/>
  <c r="N14" i="55" s="1"/>
  <c r="M14" i="55" a="1"/>
  <c r="M14" i="55" s="1"/>
  <c r="O13" i="55" a="1"/>
  <c r="O13" i="55" s="1"/>
  <c r="N13" i="55" a="1"/>
  <c r="N13" i="55" s="1"/>
  <c r="M13" i="55" a="1"/>
  <c r="M13" i="55" s="1"/>
  <c r="O12" i="55" a="1"/>
  <c r="O12" i="55" s="1"/>
  <c r="N12" i="55" a="1"/>
  <c r="N12" i="55" s="1"/>
  <c r="M12" i="55" a="1"/>
  <c r="M12" i="55" s="1"/>
  <c r="L4" i="55"/>
  <c r="K4" i="55"/>
  <c r="J4" i="55"/>
  <c r="I4" i="55"/>
  <c r="H4" i="55"/>
  <c r="G4" i="55"/>
  <c r="F4" i="55"/>
  <c r="E4" i="55"/>
  <c r="D4" i="55"/>
  <c r="B4" i="55"/>
  <c r="C4" i="55" s="1" a="1"/>
  <c r="C4" i="55" s="1"/>
  <c r="O11" i="55" a="1"/>
  <c r="O11" i="55" s="1"/>
  <c r="N11" i="55" a="1"/>
  <c r="N11" i="55" s="1"/>
  <c r="M11" i="55" a="1"/>
  <c r="M11" i="55" s="1"/>
  <c r="L14" i="55"/>
  <c r="K14" i="55"/>
  <c r="J14" i="55"/>
  <c r="I14" i="55"/>
  <c r="H14" i="55"/>
  <c r="G14" i="55"/>
  <c r="F14" i="55"/>
  <c r="E14" i="55"/>
  <c r="D14" i="55"/>
  <c r="B14" i="55"/>
  <c r="C14" i="55" s="1" a="1"/>
  <c r="C14" i="55" s="1"/>
  <c r="O10" i="55" a="1"/>
  <c r="O10" i="55" s="1"/>
  <c r="N10" i="55" a="1"/>
  <c r="N10" i="55" s="1"/>
  <c r="M10" i="55" a="1"/>
  <c r="M10" i="55" s="1"/>
  <c r="L2" i="55"/>
  <c r="K2" i="55"/>
  <c r="J2" i="55"/>
  <c r="I2" i="55"/>
  <c r="H2" i="55"/>
  <c r="G2" i="55"/>
  <c r="F2" i="55"/>
  <c r="E2" i="55"/>
  <c r="D2" i="55"/>
  <c r="B2" i="55"/>
  <c r="C2" i="55" s="1" a="1"/>
  <c r="C2" i="55" s="1"/>
  <c r="O9" i="55" a="1"/>
  <c r="O9" i="55" s="1"/>
  <c r="N9" i="55" a="1"/>
  <c r="N9" i="55" s="1"/>
  <c r="M9" i="55" a="1"/>
  <c r="M9" i="55" s="1"/>
  <c r="L5" i="55"/>
  <c r="K5" i="55"/>
  <c r="J5" i="55"/>
  <c r="I5" i="55"/>
  <c r="H5" i="55"/>
  <c r="G5" i="55"/>
  <c r="F5" i="55"/>
  <c r="E5" i="55"/>
  <c r="D5" i="55"/>
  <c r="B5" i="55"/>
  <c r="C5" i="55" s="1" a="1"/>
  <c r="C5" i="55" s="1"/>
  <c r="O8" i="55" a="1"/>
  <c r="O8" i="55" s="1"/>
  <c r="N8" i="55" a="1"/>
  <c r="N8" i="55" s="1"/>
  <c r="M8" i="55" a="1"/>
  <c r="M8" i="55" s="1"/>
  <c r="L8" i="55"/>
  <c r="K8" i="55"/>
  <c r="J8" i="55"/>
  <c r="I8" i="55"/>
  <c r="H8" i="55"/>
  <c r="G8" i="55"/>
  <c r="F8" i="55"/>
  <c r="E8" i="55"/>
  <c r="D8" i="55"/>
  <c r="C8" i="55"/>
  <c r="B8" i="55"/>
  <c r="L9" i="55"/>
  <c r="K9" i="55"/>
  <c r="J9" i="55"/>
  <c r="I9" i="55"/>
  <c r="H9" i="55"/>
  <c r="G9" i="55"/>
  <c r="F9" i="55"/>
  <c r="E9" i="55"/>
  <c r="D9" i="55"/>
  <c r="B9" i="55"/>
  <c r="C9" i="55" s="1" a="1"/>
  <c r="C9" i="55" s="1"/>
  <c r="O7" i="55" a="1"/>
  <c r="O7" i="55" s="1"/>
  <c r="N7" i="55" a="1"/>
  <c r="N7" i="55" s="1"/>
  <c r="M7" i="55" a="1"/>
  <c r="M7" i="55" s="1"/>
  <c r="L10" i="55"/>
  <c r="K10" i="55"/>
  <c r="J10" i="55"/>
  <c r="I10" i="55"/>
  <c r="H10" i="55"/>
  <c r="G10" i="55"/>
  <c r="F10" i="55"/>
  <c r="E10" i="55"/>
  <c r="D10" i="55"/>
  <c r="B10" i="55"/>
  <c r="C10" i="55" s="1" a="1"/>
  <c r="C10" i="55" s="1"/>
  <c r="O6" i="55" a="1"/>
  <c r="O6" i="55" s="1"/>
  <c r="N6" i="55" a="1"/>
  <c r="N6" i="55" s="1"/>
  <c r="M6" i="55" a="1"/>
  <c r="M6" i="55" s="1"/>
  <c r="L3" i="55" a="1"/>
  <c r="L3" i="55" s="1"/>
  <c r="K3" i="55"/>
  <c r="J3" i="55"/>
  <c r="I3" i="55"/>
  <c r="H3" i="55"/>
  <c r="G3" i="55"/>
  <c r="F3" i="55"/>
  <c r="E3" i="55"/>
  <c r="D3" i="55"/>
  <c r="C3" i="55"/>
  <c r="B3" i="55"/>
  <c r="O5" i="55" a="1"/>
  <c r="O5" i="55" s="1"/>
  <c r="N5" i="55" a="1"/>
  <c r="N5" i="55" s="1"/>
  <c r="M5" i="55" a="1"/>
  <c r="M5" i="55" s="1"/>
  <c r="L13" i="55"/>
  <c r="K13" i="55"/>
  <c r="J13" i="55"/>
  <c r="I13" i="55"/>
  <c r="H13" i="55"/>
  <c r="G13" i="55"/>
  <c r="F13" i="55"/>
  <c r="E13" i="55"/>
  <c r="D13" i="55"/>
  <c r="B13" i="55"/>
  <c r="C13" i="55" s="1" a="1"/>
  <c r="C13" i="55" s="1"/>
  <c r="O4" i="55" a="1"/>
  <c r="O4" i="55" s="1"/>
  <c r="N4" i="55" a="1"/>
  <c r="N4" i="55" s="1"/>
  <c r="M4" i="55" a="1"/>
  <c r="M4" i="55" s="1"/>
  <c r="L11" i="55"/>
  <c r="K11" i="55"/>
  <c r="J11" i="55"/>
  <c r="I11" i="55"/>
  <c r="H11" i="55"/>
  <c r="G11" i="55"/>
  <c r="F11" i="55"/>
  <c r="E11" i="55"/>
  <c r="D11" i="55"/>
  <c r="B11" i="55"/>
  <c r="C11" i="55" s="1" a="1"/>
  <c r="C11" i="55" s="1"/>
  <c r="O3" i="55" a="1"/>
  <c r="O3" i="55" s="1"/>
  <c r="N3" i="55" a="1"/>
  <c r="N3" i="55" s="1"/>
  <c r="M3" i="55" a="1"/>
  <c r="M3" i="55" s="1"/>
  <c r="L15" i="55" a="1"/>
  <c r="L15" i="55" s="1"/>
  <c r="K15" i="55"/>
  <c r="J15" i="55"/>
  <c r="I15" i="55"/>
  <c r="H15" i="55"/>
  <c r="G15" i="55"/>
  <c r="F15" i="55"/>
  <c r="E15" i="55"/>
  <c r="D15" i="55"/>
  <c r="B15" i="55"/>
  <c r="C15" i="55" s="1" a="1"/>
  <c r="C15" i="55" s="1"/>
  <c r="O2" i="55" a="1"/>
  <c r="O2" i="55" s="1"/>
  <c r="N2" i="55" a="1"/>
  <c r="N2" i="55" s="1"/>
  <c r="M2" i="55" a="1"/>
  <c r="M2" i="55" s="1"/>
  <c r="L7" i="55"/>
  <c r="K7" i="55"/>
  <c r="J7" i="55"/>
  <c r="I7" i="55"/>
  <c r="H7" i="55"/>
  <c r="G7" i="55"/>
  <c r="F7" i="55"/>
  <c r="E7" i="55"/>
  <c r="D7" i="55"/>
  <c r="B7" i="55"/>
  <c r="C7" i="55" s="1" a="1"/>
  <c r="C7" i="55" s="1"/>
  <c r="L6" i="55"/>
  <c r="K6" i="55"/>
  <c r="J6" i="55"/>
  <c r="I6" i="55"/>
  <c r="H6" i="55"/>
  <c r="G6" i="55"/>
  <c r="F6" i="55"/>
  <c r="E6" i="55"/>
  <c r="D6" i="55"/>
  <c r="B6" i="55"/>
  <c r="C6" i="55" s="1" a="1"/>
  <c r="C6" i="55" s="1"/>
  <c r="P2" i="46" l="1" a="1"/>
  <c r="P2" i="46" s="1"/>
  <c r="P3" i="46" a="1"/>
  <c r="P3" i="46" s="1"/>
  <c r="P4" i="46" a="1"/>
  <c r="P4" i="46" s="1"/>
  <c r="P5" i="46" a="1"/>
  <c r="P5" i="46" s="1"/>
  <c r="P6" i="46" a="1"/>
  <c r="P6" i="46" s="1"/>
  <c r="P7" i="46" a="1"/>
  <c r="P7" i="46" s="1"/>
  <c r="P8" i="46" a="1"/>
  <c r="P8" i="46" s="1"/>
  <c r="P9" i="46" a="1"/>
  <c r="P9" i="46" s="1"/>
  <c r="P10" i="46" a="1"/>
  <c r="P10" i="46" s="1"/>
  <c r="P11" i="46" a="1"/>
  <c r="P11" i="46" s="1"/>
  <c r="P12" i="46" a="1"/>
  <c r="P12" i="46" s="1"/>
  <c r="P13" i="46" a="1"/>
  <c r="P13" i="46" s="1"/>
  <c r="P14" i="46" a="1"/>
  <c r="P14" i="46" s="1"/>
  <c r="P15" i="46" a="1"/>
  <c r="P15" i="46" s="1"/>
  <c r="P16" i="46" a="1"/>
  <c r="P16" i="46" s="1"/>
  <c r="P17" i="46" a="1"/>
  <c r="P17" i="46" s="1"/>
  <c r="P18" i="46" a="1"/>
  <c r="P18" i="46" s="1"/>
  <c r="P19" i="46" a="1"/>
  <c r="P19" i="46" s="1"/>
  <c r="P20" i="46" a="1"/>
  <c r="P20" i="46" s="1"/>
  <c r="P21" i="46" a="1"/>
  <c r="P21" i="46" s="1"/>
  <c r="P22" i="46" a="1"/>
  <c r="P22" i="46" s="1"/>
  <c r="P23" i="46" a="1"/>
  <c r="P23" i="46" s="1"/>
  <c r="P24" i="46" a="1"/>
  <c r="P24" i="46" s="1"/>
  <c r="P25" i="46" a="1"/>
  <c r="P25" i="46" s="1"/>
  <c r="P26" i="46" a="1"/>
  <c r="P26" i="46" s="1"/>
  <c r="P27" i="46" a="1"/>
  <c r="P27" i="46" s="1"/>
  <c r="P28" i="46" a="1"/>
  <c r="P28" i="46" s="1"/>
  <c r="N28" i="46" l="1" a="1"/>
  <c r="N28" i="46" s="1"/>
  <c r="O28" i="46" a="1"/>
  <c r="O28" i="46" s="1"/>
  <c r="M26" i="46" l="1"/>
  <c r="L26" i="46"/>
  <c r="K26" i="46"/>
  <c r="J26" i="46"/>
  <c r="I26" i="46"/>
  <c r="H26" i="46"/>
  <c r="G26" i="46"/>
  <c r="F26" i="46"/>
  <c r="E26" i="46"/>
  <c r="D26" i="46"/>
  <c r="C26" i="46"/>
  <c r="B26" i="46"/>
  <c r="M25" i="46" l="1"/>
  <c r="L25" i="46"/>
  <c r="K25" i="46"/>
  <c r="J25" i="46"/>
  <c r="I25" i="46"/>
  <c r="H25" i="46"/>
  <c r="G25" i="46"/>
  <c r="F25" i="46"/>
  <c r="E25" i="46"/>
  <c r="D25" i="46"/>
  <c r="C25" i="46"/>
  <c r="B25" i="46"/>
  <c r="C24" i="46" l="1"/>
  <c r="C22" i="46" l="1"/>
  <c r="C20" i="46" l="1"/>
  <c r="M16" i="46" l="1"/>
  <c r="L16" i="46"/>
  <c r="K16" i="46"/>
  <c r="J16" i="46"/>
  <c r="I16" i="46"/>
  <c r="H16" i="46"/>
  <c r="G16" i="46"/>
  <c r="F16" i="46"/>
  <c r="E16" i="46"/>
  <c r="D16" i="46"/>
  <c r="C16" i="46"/>
  <c r="B16" i="46"/>
  <c r="C17" i="46" l="1"/>
  <c r="C14" i="46" l="1"/>
  <c r="C12" i="46" l="1"/>
  <c r="C11" i="46" l="1"/>
  <c r="C10" i="46" l="1"/>
  <c r="C6" i="46" l="1"/>
  <c r="C3" i="46" l="1"/>
  <c r="C4" i="46" l="1"/>
  <c r="C5" i="46" l="1"/>
  <c r="M9" i="46" l="1"/>
  <c r="L9" i="46"/>
  <c r="K9" i="46"/>
  <c r="J9" i="46"/>
  <c r="I9" i="46"/>
  <c r="H9" i="46"/>
  <c r="G9" i="46"/>
  <c r="F9" i="46"/>
  <c r="E9" i="46"/>
  <c r="C9" i="46"/>
  <c r="D9" i="46" l="1"/>
  <c r="B9" i="46"/>
  <c r="M5" i="46" l="1"/>
  <c r="L5" i="46"/>
  <c r="K5" i="46"/>
  <c r="J5" i="46"/>
  <c r="I5" i="46"/>
  <c r="H5" i="46"/>
  <c r="G5" i="46"/>
  <c r="F5" i="46"/>
  <c r="E5" i="46"/>
  <c r="D5" i="46"/>
  <c r="B5" i="46"/>
  <c r="M2" i="46" l="1"/>
  <c r="L2" i="46"/>
  <c r="K2" i="46"/>
  <c r="J2" i="46"/>
  <c r="I2" i="46"/>
  <c r="H2" i="46"/>
  <c r="G2" i="46"/>
  <c r="F2" i="46"/>
  <c r="E2" i="46"/>
  <c r="D2" i="46"/>
  <c r="O15" i="48" l="1" a="1"/>
  <c r="O15" i="48" s="1"/>
  <c r="P15" i="48" a="1"/>
  <c r="P15" i="48" s="1"/>
  <c r="Q15" i="48" a="1"/>
  <c r="Q15" i="48" s="1"/>
  <c r="N14" i="48"/>
  <c r="M14" i="48"/>
  <c r="L14" i="48"/>
  <c r="K14" i="48"/>
  <c r="J14" i="48"/>
  <c r="I14" i="48"/>
  <c r="H14" i="48"/>
  <c r="G14" i="48"/>
  <c r="F14" i="48"/>
  <c r="D14" i="48"/>
  <c r="E14" i="48"/>
  <c r="L5" i="16" l="1"/>
  <c r="K5" i="16"/>
  <c r="J5" i="16"/>
  <c r="E5" i="16"/>
  <c r="D5" i="16"/>
  <c r="C5" i="16"/>
  <c r="B5" i="16"/>
  <c r="N2" i="48" l="1"/>
  <c r="O13" i="48" l="1" a="1"/>
  <c r="O13" i="48" s="1"/>
  <c r="P13" i="48" a="1"/>
  <c r="P13" i="48" s="1"/>
  <c r="Q13" i="48" a="1"/>
  <c r="Q13" i="48" s="1"/>
  <c r="O14" i="48" a="1"/>
  <c r="O14" i="48" s="1"/>
  <c r="P14" i="48" a="1"/>
  <c r="P14" i="48" s="1"/>
  <c r="Q14" i="48" a="1"/>
  <c r="Q14" i="48" s="1"/>
  <c r="L8" i="48"/>
  <c r="K8" i="48"/>
  <c r="J8" i="48"/>
  <c r="G8" i="48"/>
  <c r="F8" i="48"/>
  <c r="E8" i="48"/>
  <c r="D8" i="48"/>
  <c r="N8" i="48" l="1"/>
  <c r="H8" i="48"/>
  <c r="I8" i="48"/>
  <c r="M8" i="48"/>
  <c r="L2" i="48" l="1"/>
  <c r="K2" i="48"/>
  <c r="J2" i="48"/>
  <c r="G2" i="48"/>
  <c r="F2" i="48"/>
  <c r="E2" i="48"/>
  <c r="D2" i="48"/>
  <c r="I2" i="48"/>
  <c r="M2" i="48" l="1"/>
  <c r="H2" i="48"/>
  <c r="L6" i="48" l="1"/>
  <c r="K6" i="48"/>
  <c r="J6" i="48"/>
  <c r="G6" i="48"/>
  <c r="F6" i="48"/>
  <c r="O12" i="48" a="1"/>
  <c r="O12" i="48" s="1"/>
  <c r="P12" i="48" a="1"/>
  <c r="P12" i="48" s="1"/>
  <c r="Q12" i="48" a="1"/>
  <c r="Q12" i="48" s="1"/>
  <c r="E6" i="48"/>
  <c r="D6" i="48"/>
  <c r="N6" i="48" l="1"/>
  <c r="H6" i="48" l="1"/>
  <c r="I6" i="48"/>
  <c r="M6" i="48"/>
  <c r="N5" i="48" l="1"/>
  <c r="M5" i="48"/>
  <c r="L5" i="48"/>
  <c r="K5" i="48"/>
  <c r="J5" i="48"/>
  <c r="I5" i="48"/>
  <c r="H5" i="48"/>
  <c r="G5" i="48"/>
  <c r="F5" i="48"/>
  <c r="E5" i="48"/>
  <c r="D5" i="48"/>
  <c r="O11" i="48" l="1" a="1"/>
  <c r="O11" i="48" s="1"/>
  <c r="P11" i="48" a="1"/>
  <c r="P11" i="48" s="1"/>
  <c r="Q11" i="48" a="1"/>
  <c r="Q11" i="48" s="1"/>
  <c r="L11" i="48"/>
  <c r="K11" i="48"/>
  <c r="J11" i="48"/>
  <c r="G11" i="48"/>
  <c r="F11" i="48"/>
  <c r="E11" i="48"/>
  <c r="D11" i="48"/>
  <c r="N11" i="48" l="1"/>
  <c r="M11" i="48"/>
  <c r="H11" i="48"/>
  <c r="I11" i="48"/>
  <c r="L15" i="48" l="1"/>
  <c r="K15" i="48"/>
  <c r="J15" i="48"/>
  <c r="G15" i="48"/>
  <c r="F15" i="48"/>
  <c r="E15" i="48"/>
  <c r="D15" i="48"/>
  <c r="N15" i="48" l="1"/>
  <c r="M15" i="48" l="1"/>
  <c r="H15" i="48"/>
  <c r="I15" i="48"/>
  <c r="C15" i="48" l="1"/>
  <c r="N3" i="48"/>
  <c r="M3" i="48"/>
  <c r="L3" i="48"/>
  <c r="K3" i="48"/>
  <c r="J3" i="48"/>
  <c r="G3" i="48"/>
  <c r="F3" i="48"/>
  <c r="E3" i="48"/>
  <c r="D3" i="48"/>
  <c r="H3" i="48" l="1"/>
  <c r="I3" i="48"/>
  <c r="N7" i="48" l="1"/>
  <c r="M7" i="48"/>
  <c r="L7" i="48"/>
  <c r="K7" i="48"/>
  <c r="J7" i="48"/>
  <c r="I7" i="48"/>
  <c r="H7" i="48"/>
  <c r="G7" i="48"/>
  <c r="F7" i="48"/>
  <c r="E7" i="48"/>
  <c r="D7" i="48"/>
  <c r="B15" i="48" l="1"/>
  <c r="N4" i="48" l="1"/>
  <c r="M4" i="48"/>
  <c r="L4" i="48"/>
  <c r="K4" i="48"/>
  <c r="J4" i="48"/>
  <c r="I4" i="48"/>
  <c r="H4" i="48"/>
  <c r="G4" i="48"/>
  <c r="F4" i="48"/>
  <c r="E4" i="48"/>
  <c r="D4" i="48"/>
  <c r="M20" i="22" a="1"/>
  <c r="M20" i="22" s="1"/>
  <c r="N20" i="22" a="1"/>
  <c r="N20" i="22" s="1"/>
  <c r="O20" i="22" a="1"/>
  <c r="O20" i="22" s="1"/>
  <c r="L20" i="22"/>
  <c r="K20" i="22"/>
  <c r="J20" i="22"/>
  <c r="I20" i="22"/>
  <c r="H20" i="22"/>
  <c r="G20" i="22"/>
  <c r="F20" i="22"/>
  <c r="E20" i="22"/>
  <c r="D20" i="22"/>
  <c r="N10" i="48" l="1"/>
  <c r="M10" i="48"/>
  <c r="L10" i="48"/>
  <c r="K10" i="48"/>
  <c r="J10" i="48"/>
  <c r="I10" i="48"/>
  <c r="H10" i="48"/>
  <c r="G10" i="48"/>
  <c r="F10" i="48"/>
  <c r="E10" i="48"/>
  <c r="D10" i="48"/>
  <c r="M12" i="48" l="1"/>
  <c r="M9" i="48" l="1"/>
  <c r="M13" i="48"/>
  <c r="O3" i="48" l="1" a="1"/>
  <c r="O3" i="48" s="1"/>
  <c r="P3" i="48" a="1"/>
  <c r="P3" i="48" s="1"/>
  <c r="Q3" i="48" a="1"/>
  <c r="Q3" i="48" s="1"/>
  <c r="O4" i="48" a="1"/>
  <c r="O4" i="48" s="1"/>
  <c r="P4" i="48" a="1"/>
  <c r="P4" i="48" s="1"/>
  <c r="Q4" i="48" a="1"/>
  <c r="Q4" i="48" s="1"/>
  <c r="O5" i="48" a="1"/>
  <c r="O5" i="48" s="1"/>
  <c r="P5" i="48" a="1"/>
  <c r="P5" i="48" s="1"/>
  <c r="Q5" i="48" a="1"/>
  <c r="Q5" i="48" s="1"/>
  <c r="O6" i="48" a="1"/>
  <c r="O6" i="48" s="1"/>
  <c r="P6" i="48" a="1"/>
  <c r="P6" i="48" s="1"/>
  <c r="Q6" i="48" a="1"/>
  <c r="Q6" i="48" s="1"/>
  <c r="O7" i="48" a="1"/>
  <c r="O7" i="48" s="1"/>
  <c r="P7" i="48" a="1"/>
  <c r="P7" i="48" s="1"/>
  <c r="Q7" i="48" a="1"/>
  <c r="Q7" i="48" s="1"/>
  <c r="O8" i="48" a="1"/>
  <c r="O8" i="48" s="1"/>
  <c r="P8" i="48" a="1"/>
  <c r="P8" i="48" s="1"/>
  <c r="Q8" i="48" a="1"/>
  <c r="Q8" i="48" s="1"/>
  <c r="O9" i="48" a="1"/>
  <c r="O9" i="48" s="1"/>
  <c r="P9" i="48" a="1"/>
  <c r="P9" i="48" s="1"/>
  <c r="Q9" i="48" a="1"/>
  <c r="Q9" i="48" s="1"/>
  <c r="O10" i="48" a="1"/>
  <c r="O10" i="48" s="1"/>
  <c r="P10" i="48" a="1"/>
  <c r="P10" i="48" s="1"/>
  <c r="Q10" i="48" a="1"/>
  <c r="Q10" i="48" s="1"/>
  <c r="L9" i="48"/>
  <c r="K9" i="48"/>
  <c r="J9" i="48"/>
  <c r="G9" i="48"/>
  <c r="F9" i="48"/>
  <c r="E9" i="48"/>
  <c r="D9" i="48"/>
  <c r="N9" i="48" l="1"/>
  <c r="I9" i="48" l="1"/>
  <c r="H9" i="48"/>
  <c r="O2" i="48" l="1" a="1"/>
  <c r="O2" i="48" s="1"/>
  <c r="P2" i="48" a="1"/>
  <c r="P2" i="48" s="1"/>
  <c r="Q2" i="48" a="1"/>
  <c r="Q2" i="48" s="1"/>
  <c r="N12" i="48"/>
  <c r="L12" i="48"/>
  <c r="K12" i="48"/>
  <c r="J12" i="48"/>
  <c r="I12" i="48"/>
  <c r="H12" i="48"/>
  <c r="G12" i="48"/>
  <c r="F12" i="48"/>
  <c r="E12" i="48"/>
  <c r="D12" i="48"/>
  <c r="C12" i="48"/>
  <c r="N13" i="48" l="1"/>
  <c r="L13" i="48"/>
  <c r="K13" i="48"/>
  <c r="J13" i="48"/>
  <c r="I13" i="48"/>
  <c r="H13" i="48"/>
  <c r="G13" i="48"/>
  <c r="F13" i="48"/>
  <c r="E13" i="48"/>
  <c r="D13" i="48"/>
  <c r="M6" i="27" l="1" a="1"/>
  <c r="M6" i="27" s="1"/>
  <c r="N6" i="27" a="1"/>
  <c r="N6" i="27" s="1"/>
  <c r="O6" i="27" a="1"/>
  <c r="O6" i="27" s="1"/>
  <c r="L6" i="27"/>
  <c r="K6" i="27"/>
  <c r="J6" i="27"/>
  <c r="I6" i="27"/>
  <c r="H6" i="27"/>
  <c r="G6" i="27"/>
  <c r="F6" i="27"/>
  <c r="E6" i="27"/>
  <c r="D6" i="27"/>
  <c r="C6" i="27"/>
  <c r="B6" i="27"/>
  <c r="F6" i="47" l="1"/>
  <c r="F5" i="47" l="1"/>
  <c r="F7" i="47" l="1"/>
  <c r="F18" i="47" l="1"/>
  <c r="F3" i="47" l="1"/>
  <c r="F14" i="47" l="1"/>
  <c r="F13" i="47" l="1"/>
  <c r="F4" i="47" l="1"/>
  <c r="F10" i="47" l="1"/>
  <c r="F17" i="47" l="1"/>
  <c r="F9" i="47" l="1"/>
  <c r="F16" i="47" l="1"/>
  <c r="F8" i="47" l="1"/>
  <c r="F12" i="47" l="1"/>
  <c r="F11" i="47" l="1"/>
  <c r="F2" i="47" l="1"/>
  <c r="F15" i="47" l="1"/>
  <c r="O18" i="47" l="1" a="1"/>
  <c r="O18" i="47" s="1"/>
  <c r="P18" i="47" a="1"/>
  <c r="P18" i="47" s="1"/>
  <c r="Q18" i="47" a="1"/>
  <c r="Q18" i="47" s="1"/>
  <c r="N18" i="47" l="1"/>
  <c r="M18" i="47"/>
  <c r="L18" i="47"/>
  <c r="K18" i="47"/>
  <c r="J18" i="47"/>
  <c r="I18" i="47"/>
  <c r="H18" i="47"/>
  <c r="G18" i="47"/>
  <c r="E18" i="47"/>
  <c r="D18" i="47"/>
  <c r="N16" i="47"/>
  <c r="M16" i="47"/>
  <c r="L16" i="47"/>
  <c r="K16" i="47"/>
  <c r="J16" i="47"/>
  <c r="I16" i="47"/>
  <c r="H16" i="47"/>
  <c r="G16" i="47"/>
  <c r="E16" i="47"/>
  <c r="D16" i="47"/>
  <c r="N15" i="47"/>
  <c r="M15" i="47"/>
  <c r="L15" i="47"/>
  <c r="K15" i="47"/>
  <c r="J15" i="47"/>
  <c r="I15" i="47"/>
  <c r="H15" i="47"/>
  <c r="G15" i="47"/>
  <c r="E15" i="47"/>
  <c r="D15" i="47"/>
  <c r="B15" i="47"/>
  <c r="C15" i="47" s="1" a="1"/>
  <c r="C15" i="47" s="1"/>
  <c r="Q17" i="47" a="1"/>
  <c r="Q17" i="47" s="1"/>
  <c r="P17" i="47" a="1"/>
  <c r="P17" i="47" s="1"/>
  <c r="O17" i="47" a="1"/>
  <c r="O17" i="47" s="1"/>
  <c r="N14" i="47"/>
  <c r="M14" i="47"/>
  <c r="L14" i="47"/>
  <c r="K14" i="47"/>
  <c r="J14" i="47"/>
  <c r="I14" i="47"/>
  <c r="H14" i="47"/>
  <c r="G14" i="47"/>
  <c r="E14" i="47"/>
  <c r="D14" i="47"/>
  <c r="Q16" i="47" a="1"/>
  <c r="Q16" i="47" s="1"/>
  <c r="P16" i="47" a="1"/>
  <c r="P16" i="47" s="1"/>
  <c r="O16" i="47" a="1"/>
  <c r="O16" i="47" s="1"/>
  <c r="N13" i="47"/>
  <c r="M13" i="47"/>
  <c r="L13" i="47"/>
  <c r="K13" i="47"/>
  <c r="J13" i="47"/>
  <c r="I13" i="47"/>
  <c r="H13" i="47"/>
  <c r="G13" i="47"/>
  <c r="E13" i="47"/>
  <c r="D13" i="47"/>
  <c r="Q15" i="47" a="1"/>
  <c r="Q15" i="47" s="1"/>
  <c r="P15" i="47" a="1"/>
  <c r="P15" i="47" s="1"/>
  <c r="O15" i="47" a="1"/>
  <c r="O15" i="47" s="1"/>
  <c r="Q14" i="47" a="1"/>
  <c r="Q14" i="47" s="1"/>
  <c r="P14" i="47" a="1"/>
  <c r="P14" i="47" s="1"/>
  <c r="O14" i="47" a="1"/>
  <c r="O14" i="47" s="1"/>
  <c r="N11" i="47"/>
  <c r="M11" i="47"/>
  <c r="L11" i="47"/>
  <c r="K11" i="47"/>
  <c r="J11" i="47"/>
  <c r="I11" i="47"/>
  <c r="H11" i="47"/>
  <c r="G11" i="47"/>
  <c r="E11" i="47"/>
  <c r="D11" i="47"/>
  <c r="Q13" i="47" a="1"/>
  <c r="Q13" i="47" s="1"/>
  <c r="P13" i="47" a="1"/>
  <c r="P13" i="47" s="1"/>
  <c r="O13" i="47" a="1"/>
  <c r="O13" i="47" s="1"/>
  <c r="N10" i="47"/>
  <c r="M10" i="47"/>
  <c r="L10" i="47"/>
  <c r="K10" i="47"/>
  <c r="J10" i="47"/>
  <c r="I10" i="47"/>
  <c r="H10" i="47"/>
  <c r="G10" i="47"/>
  <c r="E10" i="47"/>
  <c r="D10" i="47"/>
  <c r="B10" i="47"/>
  <c r="C10" i="47" s="1" a="1"/>
  <c r="C10" i="47" s="1"/>
  <c r="Q12" i="47" a="1"/>
  <c r="Q12" i="47" s="1"/>
  <c r="P12" i="47" a="1"/>
  <c r="P12" i="47" s="1"/>
  <c r="O12" i="47" a="1"/>
  <c r="O12" i="47" s="1"/>
  <c r="Q11" i="47" a="1"/>
  <c r="Q11" i="47" s="1"/>
  <c r="P11" i="47" a="1"/>
  <c r="P11" i="47" s="1"/>
  <c r="O11" i="47" a="1"/>
  <c r="O11" i="47" s="1"/>
  <c r="N8" i="47"/>
  <c r="M8" i="47"/>
  <c r="L8" i="47"/>
  <c r="K8" i="47"/>
  <c r="J8" i="47"/>
  <c r="I8" i="47"/>
  <c r="H8" i="47"/>
  <c r="G8" i="47"/>
  <c r="E8" i="47"/>
  <c r="D8" i="47"/>
  <c r="B8" i="47"/>
  <c r="C8" i="47" s="1" a="1"/>
  <c r="C8" i="47" s="1"/>
  <c r="Q10" i="47" a="1"/>
  <c r="Q10" i="47" s="1"/>
  <c r="P10" i="47" a="1"/>
  <c r="P10" i="47" s="1"/>
  <c r="O10" i="47" a="1"/>
  <c r="O10" i="47" s="1"/>
  <c r="N7" i="47"/>
  <c r="M7" i="47"/>
  <c r="L7" i="47"/>
  <c r="K7" i="47"/>
  <c r="J7" i="47"/>
  <c r="I7" i="47"/>
  <c r="H7" i="47"/>
  <c r="G7" i="47"/>
  <c r="E7" i="47"/>
  <c r="D7" i="47"/>
  <c r="Q9" i="47" a="1"/>
  <c r="Q9" i="47" s="1"/>
  <c r="P9" i="47" a="1"/>
  <c r="P9" i="47" s="1"/>
  <c r="O9" i="47" a="1"/>
  <c r="O9" i="47" s="1"/>
  <c r="Q8" i="47" a="1"/>
  <c r="Q8" i="47" s="1"/>
  <c r="P8" i="47" a="1"/>
  <c r="P8" i="47" s="1"/>
  <c r="O8" i="47" a="1"/>
  <c r="O8" i="47" s="1"/>
  <c r="N6" i="47"/>
  <c r="M6" i="47"/>
  <c r="L6" i="47"/>
  <c r="K6" i="47"/>
  <c r="J6" i="47"/>
  <c r="I6" i="47"/>
  <c r="H6" i="47"/>
  <c r="G6" i="47"/>
  <c r="E6" i="47"/>
  <c r="D6" i="47"/>
  <c r="B6" i="47"/>
  <c r="C6" i="47" s="1" a="1"/>
  <c r="C6" i="47" s="1"/>
  <c r="Q7" i="47" a="1"/>
  <c r="Q7" i="47" s="1"/>
  <c r="P7" i="47" a="1"/>
  <c r="P7" i="47" s="1"/>
  <c r="O7" i="47" a="1"/>
  <c r="O7" i="47" s="1"/>
  <c r="Q6" i="47" a="1"/>
  <c r="Q6" i="47" s="1"/>
  <c r="P6" i="47" a="1"/>
  <c r="P6" i="47" s="1"/>
  <c r="O6" i="47" a="1"/>
  <c r="O6" i="47" s="1"/>
  <c r="N5" i="47"/>
  <c r="M5" i="47"/>
  <c r="L5" i="47"/>
  <c r="K5" i="47"/>
  <c r="J5" i="47"/>
  <c r="I5" i="47"/>
  <c r="H5" i="47"/>
  <c r="G5" i="47"/>
  <c r="E5" i="47"/>
  <c r="D5" i="47"/>
  <c r="B5" i="47"/>
  <c r="C5" i="47" s="1" a="1"/>
  <c r="C5" i="47" s="1"/>
  <c r="N4" i="47" a="1"/>
  <c r="N4" i="47" s="1"/>
  <c r="M4" i="47"/>
  <c r="L4" i="47"/>
  <c r="K4" i="47"/>
  <c r="J4" i="47"/>
  <c r="I4" i="47"/>
  <c r="H4" i="47"/>
  <c r="G4" i="47"/>
  <c r="E4" i="47"/>
  <c r="D4" i="47"/>
  <c r="Q5" i="47" a="1"/>
  <c r="Q5" i="47" s="1"/>
  <c r="P5" i="47" a="1"/>
  <c r="P5" i="47" s="1"/>
  <c r="O5" i="47" a="1"/>
  <c r="O5" i="47" s="1"/>
  <c r="N3" i="47"/>
  <c r="M3" i="47"/>
  <c r="L3" i="47"/>
  <c r="K3" i="47"/>
  <c r="J3" i="47"/>
  <c r="I3" i="47"/>
  <c r="H3" i="47"/>
  <c r="G3" i="47"/>
  <c r="E3" i="47"/>
  <c r="D3" i="47"/>
  <c r="B3" i="47"/>
  <c r="C3" i="47" s="1" a="1"/>
  <c r="C3" i="47" s="1"/>
  <c r="Q4" i="47" a="1"/>
  <c r="Q4" i="47" s="1"/>
  <c r="P4" i="47" a="1"/>
  <c r="P4" i="47" s="1"/>
  <c r="O4" i="47" a="1"/>
  <c r="O4" i="47" s="1"/>
  <c r="Q3" i="47" a="1"/>
  <c r="Q3" i="47" s="1"/>
  <c r="P3" i="47" a="1"/>
  <c r="P3" i="47" s="1"/>
  <c r="O3" i="47" a="1"/>
  <c r="O3" i="47" s="1"/>
  <c r="Q2" i="47" a="1"/>
  <c r="Q2" i="47" s="1"/>
  <c r="P2" i="47" a="1"/>
  <c r="P2" i="47" s="1"/>
  <c r="O2" i="47" a="1"/>
  <c r="O2" i="47" s="1"/>
  <c r="N3" i="46" l="1" a="1"/>
  <c r="N3" i="46" s="1"/>
  <c r="O3" i="46" a="1"/>
  <c r="O3" i="46" s="1"/>
  <c r="N4" i="46" a="1"/>
  <c r="N4" i="46" s="1"/>
  <c r="O4" i="46" a="1"/>
  <c r="O4" i="46" s="1"/>
  <c r="N5" i="46" a="1"/>
  <c r="N5" i="46" s="1"/>
  <c r="O5" i="46" a="1"/>
  <c r="O5" i="46" s="1"/>
  <c r="N6" i="46" a="1"/>
  <c r="N6" i="46" s="1"/>
  <c r="O6" i="46" a="1"/>
  <c r="O6" i="46" s="1"/>
  <c r="N7" i="46" a="1"/>
  <c r="N7" i="46" s="1"/>
  <c r="O7" i="46" a="1"/>
  <c r="O7" i="46" s="1"/>
  <c r="N8" i="46" a="1"/>
  <c r="N8" i="46" s="1"/>
  <c r="O8" i="46" a="1"/>
  <c r="O8" i="46" s="1"/>
  <c r="N9" i="46" a="1"/>
  <c r="N9" i="46" s="1"/>
  <c r="O9" i="46" a="1"/>
  <c r="O9" i="46" s="1"/>
  <c r="N10" i="46" a="1"/>
  <c r="N10" i="46" s="1"/>
  <c r="O10" i="46" a="1"/>
  <c r="O10" i="46" s="1"/>
  <c r="N11" i="46" a="1"/>
  <c r="N11" i="46" s="1"/>
  <c r="O11" i="46" a="1"/>
  <c r="O11" i="46" s="1"/>
  <c r="N12" i="46" a="1"/>
  <c r="N12" i="46" s="1"/>
  <c r="O12" i="46" a="1"/>
  <c r="O12" i="46" s="1"/>
  <c r="N13" i="46" a="1"/>
  <c r="N13" i="46" s="1"/>
  <c r="O13" i="46" a="1"/>
  <c r="O13" i="46" s="1"/>
  <c r="N14" i="46" a="1"/>
  <c r="N14" i="46" s="1"/>
  <c r="O14" i="46" a="1"/>
  <c r="O14" i="46" s="1"/>
  <c r="N15" i="46" a="1"/>
  <c r="N15" i="46" s="1"/>
  <c r="O15" i="46" a="1"/>
  <c r="O15" i="46" s="1"/>
  <c r="N16" i="46" a="1"/>
  <c r="N16" i="46" s="1"/>
  <c r="O16" i="46" a="1"/>
  <c r="O16" i="46" s="1"/>
  <c r="N17" i="46" a="1"/>
  <c r="N17" i="46" s="1"/>
  <c r="O17" i="46" a="1"/>
  <c r="O17" i="46" s="1"/>
  <c r="N18" i="46" a="1"/>
  <c r="N18" i="46" s="1"/>
  <c r="O18" i="46" a="1"/>
  <c r="O18" i="46" s="1"/>
  <c r="N19" i="46" a="1"/>
  <c r="N19" i="46" s="1"/>
  <c r="O19" i="46" a="1"/>
  <c r="O19" i="46" s="1"/>
  <c r="N20" i="46" a="1"/>
  <c r="N20" i="46" s="1"/>
  <c r="O20" i="46" a="1"/>
  <c r="O20" i="46" s="1"/>
  <c r="N21" i="46" a="1"/>
  <c r="N21" i="46" s="1"/>
  <c r="O21" i="46" a="1"/>
  <c r="O21" i="46" s="1"/>
  <c r="N22" i="46" a="1"/>
  <c r="N22" i="46" s="1"/>
  <c r="O22" i="46" a="1"/>
  <c r="O22" i="46" s="1"/>
  <c r="N23" i="46" a="1"/>
  <c r="N23" i="46" s="1"/>
  <c r="O23" i="46" a="1"/>
  <c r="O23" i="46" s="1"/>
  <c r="N24" i="46" a="1"/>
  <c r="N24" i="46" s="1"/>
  <c r="O24" i="46" a="1"/>
  <c r="O24" i="46" s="1"/>
  <c r="N25" i="46" a="1"/>
  <c r="N25" i="46" s="1"/>
  <c r="O25" i="46" a="1"/>
  <c r="O25" i="46" s="1"/>
  <c r="N26" i="46" a="1"/>
  <c r="N26" i="46" s="1"/>
  <c r="O26" i="46" a="1"/>
  <c r="O26" i="46" s="1"/>
  <c r="N27" i="46" a="1"/>
  <c r="N27" i="46" s="1"/>
  <c r="O27" i="46" a="1"/>
  <c r="O27" i="46" s="1"/>
  <c r="O2" i="46" a="1"/>
  <c r="O2" i="46" s="1"/>
  <c r="N2" i="46" a="1"/>
  <c r="N2" i="46" s="1"/>
  <c r="M28" i="46" l="1"/>
  <c r="L28" i="46"/>
  <c r="K28" i="46"/>
  <c r="J28" i="46"/>
  <c r="I28" i="46"/>
  <c r="H28" i="46"/>
  <c r="G28" i="46"/>
  <c r="F28" i="46"/>
  <c r="E28" i="46"/>
  <c r="D28" i="46"/>
  <c r="M19" i="46"/>
  <c r="L19" i="46"/>
  <c r="K19" i="46"/>
  <c r="J19" i="46"/>
  <c r="I19" i="46"/>
  <c r="H19" i="46"/>
  <c r="G19" i="46"/>
  <c r="F19" i="46"/>
  <c r="E19" i="46"/>
  <c r="D19" i="46"/>
  <c r="M13" i="46"/>
  <c r="L13" i="46"/>
  <c r="K13" i="46"/>
  <c r="J13" i="46"/>
  <c r="I13" i="46"/>
  <c r="H13" i="46"/>
  <c r="G13" i="46"/>
  <c r="F13" i="46"/>
  <c r="E13" i="46"/>
  <c r="D13" i="46"/>
  <c r="M15" i="46"/>
  <c r="L15" i="46"/>
  <c r="K15" i="46"/>
  <c r="J15" i="46"/>
  <c r="I15" i="46"/>
  <c r="H15" i="46"/>
  <c r="G15" i="46"/>
  <c r="F15" i="46"/>
  <c r="E15" i="46"/>
  <c r="D15" i="46"/>
  <c r="M12" i="46"/>
  <c r="L12" i="46"/>
  <c r="K12" i="46"/>
  <c r="J12" i="46"/>
  <c r="I12" i="46"/>
  <c r="H12" i="46"/>
  <c r="G12" i="46"/>
  <c r="F12" i="46"/>
  <c r="E12" i="46"/>
  <c r="D12" i="46"/>
  <c r="M11" i="46"/>
  <c r="L11" i="46"/>
  <c r="K11" i="46"/>
  <c r="J11" i="46"/>
  <c r="I11" i="46"/>
  <c r="H11" i="46"/>
  <c r="G11" i="46"/>
  <c r="F11" i="46"/>
  <c r="E11" i="46"/>
  <c r="D11" i="46"/>
  <c r="B11" i="46"/>
  <c r="M10" i="46"/>
  <c r="L10" i="46"/>
  <c r="K10" i="46"/>
  <c r="J10" i="46"/>
  <c r="I10" i="46"/>
  <c r="H10" i="46"/>
  <c r="G10" i="46"/>
  <c r="F10" i="46"/>
  <c r="E10" i="46"/>
  <c r="D10" i="46"/>
  <c r="B10" i="46"/>
  <c r="M8" i="46"/>
  <c r="L8" i="46"/>
  <c r="K8" i="46"/>
  <c r="J8" i="46"/>
  <c r="I8" i="46"/>
  <c r="H8" i="46"/>
  <c r="G8" i="46"/>
  <c r="F8" i="46"/>
  <c r="E8" i="46"/>
  <c r="D8" i="46"/>
  <c r="L7" i="46"/>
  <c r="K7" i="46"/>
  <c r="J7" i="46"/>
  <c r="I7" i="46"/>
  <c r="H7" i="46"/>
  <c r="G7" i="46"/>
  <c r="F7" i="46"/>
  <c r="E7" i="46"/>
  <c r="D7" i="46"/>
  <c r="M3" i="46"/>
  <c r="L3" i="46"/>
  <c r="K3" i="46"/>
  <c r="J3" i="46"/>
  <c r="I3" i="46"/>
  <c r="H3" i="46"/>
  <c r="G3" i="46"/>
  <c r="F3" i="46"/>
  <c r="E3" i="46"/>
  <c r="D3" i="46"/>
  <c r="B3" i="46"/>
  <c r="M27" i="46"/>
  <c r="L27" i="46"/>
  <c r="K27" i="46"/>
  <c r="J27" i="46"/>
  <c r="I27" i="46"/>
  <c r="H27" i="46"/>
  <c r="G27" i="46"/>
  <c r="F27" i="46"/>
  <c r="E27" i="46"/>
  <c r="D27" i="46"/>
  <c r="M21" i="46"/>
  <c r="L21" i="46"/>
  <c r="K21" i="46"/>
  <c r="J21" i="46"/>
  <c r="I21" i="46"/>
  <c r="H21" i="46"/>
  <c r="G21" i="46"/>
  <c r="F21" i="46"/>
  <c r="E21" i="46"/>
  <c r="D21" i="46"/>
  <c r="M24" i="46"/>
  <c r="L24" i="46"/>
  <c r="K24" i="46"/>
  <c r="J24" i="46"/>
  <c r="I24" i="46"/>
  <c r="H24" i="46"/>
  <c r="G24" i="46"/>
  <c r="F24" i="46"/>
  <c r="E24" i="46"/>
  <c r="D24" i="46"/>
  <c r="B24" i="46"/>
  <c r="M23" i="46"/>
  <c r="L23" i="46"/>
  <c r="K23" i="46"/>
  <c r="J23" i="46"/>
  <c r="I23" i="46"/>
  <c r="H23" i="46"/>
  <c r="G23" i="46"/>
  <c r="F23" i="46"/>
  <c r="E23" i="46"/>
  <c r="D23" i="46"/>
  <c r="M20" i="46"/>
  <c r="L20" i="46"/>
  <c r="K20" i="46"/>
  <c r="J20" i="46"/>
  <c r="I20" i="46"/>
  <c r="H20" i="46"/>
  <c r="G20" i="46"/>
  <c r="F20" i="46"/>
  <c r="E20" i="46"/>
  <c r="D20" i="46"/>
  <c r="B20" i="46"/>
  <c r="M18" i="46"/>
  <c r="L18" i="46"/>
  <c r="K18" i="46"/>
  <c r="J18" i="46"/>
  <c r="I18" i="46"/>
  <c r="H18" i="46"/>
  <c r="G18" i="46"/>
  <c r="F18" i="46"/>
  <c r="E18" i="46"/>
  <c r="D18" i="46"/>
  <c r="M17" i="46"/>
  <c r="L17" i="46"/>
  <c r="K17" i="46"/>
  <c r="J17" i="46"/>
  <c r="I17" i="46"/>
  <c r="H17" i="46"/>
  <c r="G17" i="46"/>
  <c r="F17" i="46"/>
  <c r="E17" i="46"/>
  <c r="D17" i="46"/>
  <c r="B17" i="46"/>
  <c r="M14" i="46"/>
  <c r="L14" i="46"/>
  <c r="K14" i="46"/>
  <c r="J14" i="46"/>
  <c r="I14" i="46"/>
  <c r="H14" i="46"/>
  <c r="G14" i="46"/>
  <c r="F14" i="46"/>
  <c r="E14" i="46"/>
  <c r="D14" i="46"/>
  <c r="B14" i="46"/>
  <c r="M6" i="46"/>
  <c r="L6" i="46"/>
  <c r="K6" i="46"/>
  <c r="J6" i="46"/>
  <c r="I6" i="46"/>
  <c r="H6" i="46"/>
  <c r="G6" i="46"/>
  <c r="F6" i="46"/>
  <c r="E6" i="46"/>
  <c r="D6" i="46"/>
  <c r="B6" i="46"/>
  <c r="M4" i="46"/>
  <c r="L4" i="46"/>
  <c r="K4" i="46"/>
  <c r="J4" i="46"/>
  <c r="I4" i="46"/>
  <c r="H4" i="46"/>
  <c r="G4" i="46"/>
  <c r="F4" i="46"/>
  <c r="E4" i="46"/>
  <c r="D4" i="46"/>
  <c r="B4" i="46"/>
  <c r="B27" i="7" l="1"/>
  <c r="C27" i="7" s="1" a="1"/>
  <c r="C27" i="7" s="1"/>
  <c r="D27" i="7"/>
  <c r="E27" i="7"/>
  <c r="J27" i="7"/>
  <c r="K27" i="7"/>
  <c r="L27" i="7"/>
  <c r="M27" i="7"/>
  <c r="N19" i="7" a="1"/>
  <c r="N19" i="7" s="1"/>
  <c r="O19" i="7" a="1"/>
  <c r="O19" i="7" s="1"/>
  <c r="P19" i="7" a="1"/>
  <c r="P19" i="7" s="1"/>
  <c r="N31" i="19" l="1" a="1"/>
  <c r="N31" i="19" s="1"/>
  <c r="O19" i="22" l="1" a="1"/>
  <c r="O19" i="22" s="1"/>
  <c r="N19" i="22" a="1"/>
  <c r="N19" i="22" s="1"/>
  <c r="M19" i="22" a="1"/>
  <c r="M19" i="22" s="1"/>
  <c r="L6" i="22" a="1"/>
  <c r="L6" i="22" s="1"/>
  <c r="K6" i="22"/>
  <c r="J6" i="22"/>
  <c r="I6" i="22"/>
  <c r="F6" i="22"/>
  <c r="E6" i="22"/>
  <c r="D6" i="22"/>
  <c r="H6" i="22" l="1"/>
  <c r="G6" i="22"/>
  <c r="O18" i="22" l="1" a="1"/>
  <c r="O18" i="22" s="1"/>
  <c r="N18" i="22" a="1"/>
  <c r="N18" i="22" s="1"/>
  <c r="M18" i="22" a="1"/>
  <c r="M18" i="22" s="1"/>
  <c r="L15" i="22"/>
  <c r="K15" i="22"/>
  <c r="J15" i="22"/>
  <c r="I15" i="22"/>
  <c r="H15" i="22"/>
  <c r="G15" i="22"/>
  <c r="F15" i="22"/>
  <c r="E15" i="22"/>
  <c r="D15" i="22"/>
  <c r="B15" i="22"/>
  <c r="C15" i="22" s="1" a="1"/>
  <c r="C15" i="22" s="1"/>
  <c r="P51" i="16" l="1" a="1"/>
  <c r="P51" i="16" s="1"/>
  <c r="O51" i="16" a="1"/>
  <c r="O51" i="16" s="1"/>
  <c r="N51" i="16" a="1"/>
  <c r="N51" i="16" s="1"/>
  <c r="L3" i="16"/>
  <c r="K3" i="16"/>
  <c r="J3" i="16"/>
  <c r="E3" i="16"/>
  <c r="D3" i="16"/>
  <c r="L23" i="16" l="1"/>
  <c r="K23" i="16"/>
  <c r="J23" i="16"/>
  <c r="E23" i="16"/>
  <c r="D23" i="16"/>
  <c r="N50" i="16" l="1" a="1"/>
  <c r="N50" i="16" s="1"/>
  <c r="O50" i="16" a="1"/>
  <c r="O50" i="16" s="1"/>
  <c r="P50" i="16" a="1"/>
  <c r="P50"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D4" i="7"/>
  <c r="E4" i="7"/>
  <c r="J4" i="7"/>
  <c r="K4" i="7"/>
  <c r="L4" i="7"/>
  <c r="M4" i="7" a="1"/>
  <c r="M4" i="7" s="1"/>
  <c r="B8" i="18"/>
  <c r="C8" i="18"/>
  <c r="D8" i="18"/>
  <c r="E8" i="18"/>
  <c r="F8" i="18"/>
  <c r="G8" i="18"/>
  <c r="H8" i="18"/>
  <c r="I8" i="18"/>
  <c r="J8" i="18"/>
  <c r="K8" i="18"/>
  <c r="L8" i="18" a="1"/>
  <c r="L8" i="18" s="1"/>
  <c r="M23" i="18" a="1"/>
  <c r="M23" i="18" s="1"/>
  <c r="N23" i="18" a="1"/>
  <c r="N23" i="18" s="1"/>
  <c r="O23" i="18" a="1"/>
  <c r="O23" i="18" s="1"/>
  <c r="B9" i="16"/>
  <c r="C9" i="16"/>
  <c r="D9" i="16"/>
  <c r="E9" i="16"/>
  <c r="J9" i="16"/>
  <c r="K9" i="16"/>
  <c r="L9" i="16"/>
  <c r="B19" i="16"/>
  <c r="C19" i="16"/>
  <c r="D19" i="16"/>
  <c r="E19" i="16"/>
  <c r="J19" i="16"/>
  <c r="K19" i="16"/>
  <c r="L19" i="16"/>
  <c r="N48" i="16" a="1"/>
  <c r="N48" i="16" s="1"/>
  <c r="O48" i="16" a="1"/>
  <c r="O48" i="16" s="1"/>
  <c r="P48" i="16" a="1"/>
  <c r="P48" i="16" s="1"/>
  <c r="N49" i="16" a="1"/>
  <c r="N49" i="16" s="1"/>
  <c r="O49" i="16" a="1"/>
  <c r="O49" i="16" s="1"/>
  <c r="P49" i="16" a="1"/>
  <c r="P49" i="16" s="1"/>
  <c r="L10" i="22" l="1"/>
  <c r="M15" i="22" a="1"/>
  <c r="M15" i="22" s="1"/>
  <c r="N15" i="22" a="1"/>
  <c r="N15" i="22" s="1"/>
  <c r="O15" i="22" a="1"/>
  <c r="O15" i="22" s="1"/>
  <c r="K10" i="22"/>
  <c r="J10" i="22"/>
  <c r="I10" i="22"/>
  <c r="H10" i="22"/>
  <c r="G10" i="22"/>
  <c r="F10" i="22"/>
  <c r="E10" i="22"/>
  <c r="D10" i="22"/>
  <c r="L24" i="16" l="1"/>
  <c r="K24" i="16"/>
  <c r="J24" i="16"/>
  <c r="E24" i="16"/>
  <c r="D24" i="16"/>
  <c r="D36" i="16" l="1"/>
  <c r="E36" i="16"/>
  <c r="J36" i="16"/>
  <c r="K36" i="16"/>
  <c r="L36" i="16"/>
  <c r="N47" i="16" a="1"/>
  <c r="N47" i="16" s="1"/>
  <c r="O47" i="16" a="1"/>
  <c r="O47" i="16" s="1"/>
  <c r="P47" i="16" a="1"/>
  <c r="P47" i="16" s="1"/>
  <c r="B36" i="16" l="1"/>
  <c r="C36" i="16" l="1"/>
  <c r="B11" i="16"/>
  <c r="C11" i="16" s="1" a="1"/>
  <c r="C11" i="16" s="1"/>
  <c r="D11" i="16"/>
  <c r="E11" i="16"/>
  <c r="J11" i="16"/>
  <c r="K11" i="16"/>
  <c r="L11" i="16"/>
  <c r="N2" i="16" a="1"/>
  <c r="N2" i="16" s="1"/>
  <c r="O2" i="16" a="1"/>
  <c r="O2" i="16" s="1"/>
  <c r="P2" i="16" a="1"/>
  <c r="P2" i="16" s="1"/>
  <c r="D5" i="19" l="1"/>
  <c r="E5" i="19"/>
  <c r="F5" i="19"/>
  <c r="G5" i="19"/>
  <c r="H5" i="19"/>
  <c r="I5" i="19"/>
  <c r="J5" i="19"/>
  <c r="K5" i="19"/>
  <c r="L5" i="19"/>
  <c r="M37" i="19" a="1"/>
  <c r="M37" i="19" s="1"/>
  <c r="N37" i="19" a="1"/>
  <c r="N37" i="19" s="1"/>
  <c r="O37" i="19" a="1"/>
  <c r="O37" i="19" s="1"/>
  <c r="C9" i="20" l="1" a="1"/>
  <c r="C9" i="20" s="1"/>
  <c r="L12" i="16" l="1"/>
  <c r="K12" i="16"/>
  <c r="J12" i="16"/>
  <c r="E12" i="16"/>
  <c r="D12" i="16"/>
  <c r="B12" i="16"/>
  <c r="C12" i="16" s="1" a="1"/>
  <c r="C12" i="16" s="1"/>
  <c r="I21" i="18" l="1"/>
  <c r="I3" i="18" l="1"/>
  <c r="I7" i="18" l="1"/>
  <c r="B17" i="18" l="1"/>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N46" i="16" l="1" a="1"/>
  <c r="N46" i="16" s="1"/>
  <c r="O46" i="16" a="1"/>
  <c r="O46" i="16" s="1"/>
  <c r="P46" i="16" a="1"/>
  <c r="P46" i="16" s="1"/>
  <c r="N29" i="7" l="1" a="1"/>
  <c r="N29" i="7" s="1"/>
  <c r="O29" i="7" a="1"/>
  <c r="O29" i="7" s="1"/>
  <c r="P29" i="7" a="1"/>
  <c r="P29" i="7" s="1"/>
  <c r="L10" i="7"/>
  <c r="K10" i="7"/>
  <c r="J10" i="7"/>
  <c r="E10" i="7"/>
  <c r="D10" i="7"/>
  <c r="M10" i="7"/>
  <c r="L13" i="18" l="1"/>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27" i="19"/>
  <c r="J27" i="19"/>
  <c r="I27" i="19"/>
  <c r="F27" i="19"/>
  <c r="E27" i="19"/>
  <c r="D27" i="19"/>
  <c r="L27" i="19"/>
  <c r="H27" i="19" l="1"/>
  <c r="G27" i="19"/>
  <c r="B27" i="19" l="1"/>
  <c r="C27" i="19" s="1" a="1"/>
  <c r="C27" i="19" s="1"/>
  <c r="O3" i="19" l="1" a="1"/>
  <c r="O3" i="19" s="1"/>
  <c r="N3" i="19" a="1"/>
  <c r="N3" i="19" s="1"/>
  <c r="M3" i="19" a="1"/>
  <c r="M3" i="19" s="1"/>
  <c r="K3" i="19"/>
  <c r="J3" i="19"/>
  <c r="I3" i="19"/>
  <c r="F3" i="19"/>
  <c r="E3" i="19"/>
  <c r="D3" i="19"/>
  <c r="L3" i="19" l="1"/>
  <c r="G3" i="19" l="1"/>
  <c r="H3" i="19"/>
  <c r="L16" i="16" l="1"/>
  <c r="K16" i="16"/>
  <c r="J16" i="16"/>
  <c r="E16" i="16"/>
  <c r="D16" i="16"/>
  <c r="N45" i="16" a="1"/>
  <c r="N45" i="16" s="1"/>
  <c r="O45" i="16" a="1"/>
  <c r="O45" i="16" s="1"/>
  <c r="P45" i="16" a="1"/>
  <c r="P45" i="16" s="1"/>
  <c r="B16" i="16" l="1"/>
  <c r="C16" i="16" s="1" a="1"/>
  <c r="C16" i="16" s="1"/>
  <c r="M18" i="21" l="1" a="1"/>
  <c r="M18" i="21" s="1"/>
  <c r="N18" i="21" a="1"/>
  <c r="N18" i="21" s="1"/>
  <c r="O18" i="21" a="1"/>
  <c r="O18" i="21" s="1"/>
  <c r="L8" i="21" a="1"/>
  <c r="L8" i="21" s="1"/>
  <c r="K8" i="21"/>
  <c r="J8" i="21"/>
  <c r="I8" i="21"/>
  <c r="H8" i="21"/>
  <c r="G8" i="21"/>
  <c r="F8" i="21"/>
  <c r="E8" i="21"/>
  <c r="D8" i="21"/>
  <c r="L16" i="21" l="1"/>
  <c r="K16" i="21"/>
  <c r="J16" i="21"/>
  <c r="I16" i="21"/>
  <c r="H16" i="21"/>
  <c r="G16" i="21"/>
  <c r="F16" i="21"/>
  <c r="E16" i="21"/>
  <c r="D16" i="21"/>
  <c r="B16" i="21"/>
  <c r="C16" i="21" s="1" a="1"/>
  <c r="C16" i="21" s="1"/>
  <c r="M17" i="21" l="1" a="1"/>
  <c r="M17" i="21" s="1"/>
  <c r="N17" i="21" a="1"/>
  <c r="N17" i="21" s="1"/>
  <c r="O17" i="21" a="1"/>
  <c r="O17" i="21" s="1"/>
  <c r="N44" i="16" l="1" a="1"/>
  <c r="N44" i="16" s="1"/>
  <c r="O44" i="16" a="1"/>
  <c r="O44" i="16" s="1"/>
  <c r="P44" i="16" a="1"/>
  <c r="P44" i="16" s="1"/>
  <c r="L37" i="16"/>
  <c r="K37" i="16"/>
  <c r="J37" i="16"/>
  <c r="E37" i="16"/>
  <c r="D37" i="16"/>
  <c r="B37" i="16" l="1"/>
  <c r="C37" i="16" s="1" a="1"/>
  <c r="C37"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N28" i="7" l="1" a="1"/>
  <c r="N28" i="7" s="1"/>
  <c r="O28" i="7" a="1"/>
  <c r="O28" i="7" s="1"/>
  <c r="P28" i="7" a="1"/>
  <c r="P28" i="7" s="1"/>
  <c r="L3" i="7"/>
  <c r="K3" i="7"/>
  <c r="J3" i="7"/>
  <c r="E3" i="7"/>
  <c r="D3" i="7"/>
  <c r="M3" i="7"/>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5" i="19"/>
  <c r="J25" i="19"/>
  <c r="I25" i="19"/>
  <c r="F25" i="19"/>
  <c r="E25" i="19"/>
  <c r="D25" i="19"/>
  <c r="L25" i="19"/>
  <c r="H25" i="19" l="1"/>
  <c r="G25" i="19"/>
  <c r="B25" i="19" l="1"/>
  <c r="C25" i="19" s="1" a="1"/>
  <c r="C25" i="19" s="1"/>
  <c r="M11" i="22" l="1" a="1"/>
  <c r="M11" i="22" s="1"/>
  <c r="N11" i="22" a="1"/>
  <c r="N11" i="22" s="1"/>
  <c r="O11" i="22" a="1"/>
  <c r="O11" i="22" s="1"/>
  <c r="K9" i="22"/>
  <c r="J9" i="22"/>
  <c r="I9" i="22"/>
  <c r="F9" i="22"/>
  <c r="E9" i="22"/>
  <c r="D9" i="22"/>
  <c r="L9" i="22"/>
  <c r="H9" i="22" l="1"/>
  <c r="G9" i="22"/>
  <c r="B9" i="22" l="1"/>
  <c r="C9" i="22" s="1" a="1"/>
  <c r="C9" i="22" s="1"/>
  <c r="L5" i="27" l="1"/>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C6" i="20" l="1" a="1"/>
  <c r="C6" i="20" s="1"/>
  <c r="M13" i="7" l="1"/>
  <c r="N27" i="7" l="1" a="1"/>
  <c r="N27" i="7" s="1"/>
  <c r="O27" i="7" a="1"/>
  <c r="O27" i="7" s="1"/>
  <c r="P27" i="7" a="1"/>
  <c r="P27" i="7" s="1"/>
  <c r="L13" i="7"/>
  <c r="K13" i="7"/>
  <c r="J13" i="7"/>
  <c r="E13" i="7"/>
  <c r="D13" i="7"/>
  <c r="N43" i="16" l="1" a="1"/>
  <c r="N43" i="16" s="1"/>
  <c r="O43" i="16" a="1"/>
  <c r="O43" i="16" s="1"/>
  <c r="P43" i="16" a="1"/>
  <c r="P43" i="16" s="1"/>
  <c r="L18" i="16"/>
  <c r="K18" i="16"/>
  <c r="J18" i="16"/>
  <c r="E18" i="16"/>
  <c r="D18" i="16"/>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O26" i="7" a="1"/>
  <c r="O26" i="7" s="1"/>
  <c r="O25" i="7" a="1"/>
  <c r="O25" i="7" s="1"/>
  <c r="O24" i="7" a="1"/>
  <c r="O24" i="7" s="1"/>
  <c r="O23" i="7" a="1"/>
  <c r="O23" i="7" s="1"/>
  <c r="O22" i="7" a="1"/>
  <c r="O22" i="7" s="1"/>
  <c r="O21" i="7" a="1"/>
  <c r="O21" i="7" s="1"/>
  <c r="O20" i="7" a="1"/>
  <c r="O20" i="7" s="1"/>
  <c r="O18" i="7" a="1"/>
  <c r="O18" i="7" s="1"/>
  <c r="O17" i="7" a="1"/>
  <c r="O17" i="7" s="1"/>
  <c r="O16" i="7" a="1"/>
  <c r="O16" i="7" s="1"/>
  <c r="O15" i="7" a="1"/>
  <c r="O15" i="7" s="1"/>
  <c r="O14" i="7" a="1"/>
  <c r="O14" i="7" s="1"/>
  <c r="O13" i="7" a="1"/>
  <c r="O13" i="7" s="1"/>
  <c r="O12" i="7" a="1"/>
  <c r="O12" i="7" s="1"/>
  <c r="O11" i="7" a="1"/>
  <c r="O11" i="7" s="1"/>
  <c r="O10" i="7" a="1"/>
  <c r="O10" i="7" s="1"/>
  <c r="O9" i="7" a="1"/>
  <c r="O9" i="7" s="1"/>
  <c r="O8" i="7" a="1"/>
  <c r="O8" i="7" s="1"/>
  <c r="O7" i="7" a="1"/>
  <c r="O7" i="7" s="1"/>
  <c r="O6" i="7" a="1"/>
  <c r="O6" i="7" s="1"/>
  <c r="O5" i="7" a="1"/>
  <c r="O5" i="7" s="1"/>
  <c r="O4" i="7" a="1"/>
  <c r="O4" i="7" s="1"/>
  <c r="O3" i="7" a="1"/>
  <c r="O3" i="7" s="1"/>
  <c r="O2" i="7" a="1"/>
  <c r="O2" i="7" s="1"/>
  <c r="O31" i="16" a="1"/>
  <c r="O31" i="16" s="1"/>
  <c r="O32" i="16" a="1"/>
  <c r="O32" i="16" s="1"/>
  <c r="O33" i="16" a="1"/>
  <c r="O33" i="16" s="1"/>
  <c r="O34" i="16" a="1"/>
  <c r="O34" i="16" s="1"/>
  <c r="O35" i="16" a="1"/>
  <c r="O35" i="16" s="1"/>
  <c r="O36" i="16" a="1"/>
  <c r="O36" i="16" s="1"/>
  <c r="O37" i="16" a="1"/>
  <c r="O37" i="16" s="1"/>
  <c r="O38" i="16" a="1"/>
  <c r="O38" i="16" s="1"/>
  <c r="O39" i="16" a="1"/>
  <c r="O39" i="16" s="1"/>
  <c r="O40" i="16" a="1"/>
  <c r="O40" i="16" s="1"/>
  <c r="O41" i="16" a="1"/>
  <c r="O41" i="16" s="1"/>
  <c r="O42" i="16" a="1"/>
  <c r="O42" i="16" s="1"/>
  <c r="O28" i="16" a="1"/>
  <c r="O28" i="16" s="1"/>
  <c r="O29" i="16" a="1"/>
  <c r="O29" i="16" s="1"/>
  <c r="O30" i="16" a="1"/>
  <c r="O30" i="16" s="1"/>
  <c r="O27" i="16" a="1"/>
  <c r="O27" i="16" s="1"/>
  <c r="O26" i="16" a="1"/>
  <c r="O26" i="16" s="1"/>
  <c r="O25" i="16" a="1"/>
  <c r="O25" i="16" s="1"/>
  <c r="O24" i="16" a="1"/>
  <c r="O24" i="16" s="1"/>
  <c r="O23" i="16" a="1"/>
  <c r="O23" i="16" s="1"/>
  <c r="O22" i="16" a="1"/>
  <c r="O22" i="16" s="1"/>
  <c r="O21" i="16" a="1"/>
  <c r="O21" i="16" s="1"/>
  <c r="O20" i="16" a="1"/>
  <c r="O20" i="16" s="1"/>
  <c r="O19" i="16" a="1"/>
  <c r="O19" i="16" s="1"/>
  <c r="O18" i="16" a="1"/>
  <c r="O18" i="16" s="1"/>
  <c r="O17" i="16" a="1"/>
  <c r="O17" i="16" s="1"/>
  <c r="O16" i="16" a="1"/>
  <c r="O16" i="16" s="1"/>
  <c r="O15" i="16" a="1"/>
  <c r="O15" i="16" s="1"/>
  <c r="O14" i="16" a="1"/>
  <c r="O14" i="16" s="1"/>
  <c r="O13" i="16" a="1"/>
  <c r="O13" i="16" s="1"/>
  <c r="O12" i="16" a="1"/>
  <c r="O12" i="16" s="1"/>
  <c r="O11" i="16" a="1"/>
  <c r="O11" i="16" s="1"/>
  <c r="O10" i="16" a="1"/>
  <c r="O10" i="16" s="1"/>
  <c r="O9" i="16" a="1"/>
  <c r="O9" i="16" s="1"/>
  <c r="O8" i="16" a="1"/>
  <c r="O8" i="16" s="1"/>
  <c r="O7" i="16" a="1"/>
  <c r="O7" i="16" s="1"/>
  <c r="O6" i="16" a="1"/>
  <c r="O6" i="16" s="1"/>
  <c r="O5" i="16" a="1"/>
  <c r="O5" i="16" s="1"/>
  <c r="O4" i="16" a="1"/>
  <c r="O4" i="16" s="1"/>
  <c r="O3" i="16" a="1"/>
  <c r="O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L2" i="21" l="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0" i="19" l="1"/>
  <c r="J30" i="19"/>
  <c r="I30" i="19"/>
  <c r="F30" i="19"/>
  <c r="E30" i="19"/>
  <c r="D30" i="19"/>
  <c r="L30" i="19"/>
  <c r="H30" i="19" l="1"/>
  <c r="G30" i="19"/>
  <c r="B30" i="19" l="1"/>
  <c r="C30" i="19" s="1" a="1"/>
  <c r="C30" i="19" s="1"/>
  <c r="L31" i="19"/>
  <c r="K31" i="19"/>
  <c r="J31" i="19"/>
  <c r="I31" i="19"/>
  <c r="H31" i="19"/>
  <c r="G31" i="19"/>
  <c r="F31" i="19"/>
  <c r="E31" i="19"/>
  <c r="D31" i="19"/>
  <c r="B31" i="19"/>
  <c r="C31" i="19" s="1" a="1"/>
  <c r="C31" i="19" s="1"/>
  <c r="L8" i="19" l="1"/>
  <c r="K8" i="19"/>
  <c r="J8" i="19"/>
  <c r="I8" i="19"/>
  <c r="H8" i="19"/>
  <c r="G8" i="19"/>
  <c r="F8" i="19"/>
  <c r="E8" i="19"/>
  <c r="D8" i="19"/>
  <c r="B8" i="19"/>
  <c r="C8" i="19" s="1" a="1"/>
  <c r="C8" i="19" s="1"/>
  <c r="L4" i="19" l="1"/>
  <c r="K4" i="19"/>
  <c r="J4" i="19"/>
  <c r="I4" i="19"/>
  <c r="H4" i="19"/>
  <c r="G4" i="19"/>
  <c r="F4" i="19"/>
  <c r="E4" i="19"/>
  <c r="D4" i="19"/>
  <c r="L13" i="19" l="1"/>
  <c r="K13" i="19"/>
  <c r="J13" i="19"/>
  <c r="I13" i="19"/>
  <c r="H13" i="19"/>
  <c r="G13" i="19"/>
  <c r="F13" i="19"/>
  <c r="E13" i="19"/>
  <c r="D13" i="19"/>
  <c r="B13" i="19"/>
  <c r="C13" i="19" s="1" a="1"/>
  <c r="C13" i="19" s="1"/>
  <c r="L23" i="19"/>
  <c r="K23" i="19"/>
  <c r="J23" i="19"/>
  <c r="I23" i="19"/>
  <c r="H23" i="19"/>
  <c r="G23" i="19"/>
  <c r="F23" i="19"/>
  <c r="E23" i="19"/>
  <c r="D23" i="19"/>
  <c r="B23" i="19"/>
  <c r="C23" i="19" s="1" a="1"/>
  <c r="C23" i="19" s="1"/>
  <c r="L9" i="19" l="1"/>
  <c r="K9" i="19"/>
  <c r="J9" i="19"/>
  <c r="I9" i="19"/>
  <c r="H9" i="19"/>
  <c r="G9" i="19"/>
  <c r="F9" i="19"/>
  <c r="E9" i="19"/>
  <c r="D9" i="19"/>
  <c r="B9" i="19"/>
  <c r="C9" i="19" s="1" a="1"/>
  <c r="C9" i="19" s="1"/>
  <c r="L36" i="19" l="1"/>
  <c r="K36" i="19"/>
  <c r="J36" i="19"/>
  <c r="I36" i="19"/>
  <c r="H36" i="19"/>
  <c r="G36" i="19"/>
  <c r="F36" i="19"/>
  <c r="E36" i="19"/>
  <c r="D36" i="19"/>
  <c r="B36" i="19"/>
  <c r="C36" i="19" s="1" a="1"/>
  <c r="C36" i="19" s="1"/>
  <c r="L20" i="19" l="1"/>
  <c r="K20" i="19"/>
  <c r="J20" i="19"/>
  <c r="I20" i="19"/>
  <c r="H20" i="19"/>
  <c r="G20" i="19"/>
  <c r="F20" i="19"/>
  <c r="E20" i="19"/>
  <c r="D20" i="19"/>
  <c r="B20" i="19"/>
  <c r="C20" i="19" s="1" a="1"/>
  <c r="C20" i="19" s="1"/>
  <c r="L33" i="19" l="1"/>
  <c r="K33" i="19"/>
  <c r="J33" i="19"/>
  <c r="I33" i="19"/>
  <c r="H33" i="19"/>
  <c r="G33" i="19"/>
  <c r="F33" i="19"/>
  <c r="E33" i="19"/>
  <c r="D33" i="19"/>
  <c r="B33" i="19"/>
  <c r="C33" i="19" s="1" a="1"/>
  <c r="C33" i="19" s="1"/>
  <c r="L34" i="19" l="1"/>
  <c r="K34" i="19"/>
  <c r="J34" i="19"/>
  <c r="I34" i="19"/>
  <c r="H34" i="19"/>
  <c r="G34" i="19"/>
  <c r="F34" i="19"/>
  <c r="E34" i="19"/>
  <c r="D34" i="19"/>
  <c r="B34" i="19"/>
  <c r="C34" i="19" s="1" a="1"/>
  <c r="C34" i="19" s="1"/>
  <c r="L24" i="19" l="1"/>
  <c r="K24" i="19"/>
  <c r="J24" i="19"/>
  <c r="I24" i="19"/>
  <c r="H24" i="19"/>
  <c r="G24" i="19"/>
  <c r="F24" i="19"/>
  <c r="E24" i="19"/>
  <c r="D24" i="19"/>
  <c r="B24" i="19"/>
  <c r="C24" i="19" s="1" a="1"/>
  <c r="C24" i="19" s="1"/>
  <c r="L16" i="19" l="1"/>
  <c r="K16" i="19"/>
  <c r="J16" i="19"/>
  <c r="I16" i="19"/>
  <c r="H16" i="19"/>
  <c r="G16" i="19"/>
  <c r="F16" i="19"/>
  <c r="E16" i="19"/>
  <c r="D16" i="19"/>
  <c r="B16" i="19" l="1"/>
  <c r="C16" i="19" s="1" a="1"/>
  <c r="C16" i="19" s="1"/>
  <c r="L21" i="19"/>
  <c r="K21" i="19"/>
  <c r="J21" i="19"/>
  <c r="I21" i="19"/>
  <c r="H21" i="19"/>
  <c r="G21" i="19"/>
  <c r="F21" i="19"/>
  <c r="E21" i="19"/>
  <c r="D21" i="19"/>
  <c r="B21" i="19"/>
  <c r="C21" i="19" s="1" a="1"/>
  <c r="C21" i="19" s="1"/>
  <c r="L14" i="19" l="1"/>
  <c r="K14" i="19"/>
  <c r="J14" i="19"/>
  <c r="I14" i="19"/>
  <c r="H14" i="19"/>
  <c r="G14" i="19"/>
  <c r="F14" i="19"/>
  <c r="E14" i="19"/>
  <c r="D14" i="19"/>
  <c r="B14" i="19"/>
  <c r="C14" i="19" s="1" a="1"/>
  <c r="C14" i="19" s="1"/>
  <c r="L6" i="19"/>
  <c r="K6" i="19"/>
  <c r="J6" i="19"/>
  <c r="I6" i="19"/>
  <c r="H6" i="19"/>
  <c r="G6" i="19"/>
  <c r="F6" i="19"/>
  <c r="E6" i="19"/>
  <c r="D6" i="19"/>
  <c r="B6" i="19"/>
  <c r="C6" i="19" s="1" a="1"/>
  <c r="C6" i="19" s="1"/>
  <c r="L17" i="19" l="1"/>
  <c r="K17" i="19"/>
  <c r="J17" i="19"/>
  <c r="I17" i="19"/>
  <c r="H17" i="19"/>
  <c r="G17" i="19"/>
  <c r="F17" i="19"/>
  <c r="E17" i="19"/>
  <c r="D17" i="19"/>
  <c r="L19" i="19" l="1"/>
  <c r="K19" i="19"/>
  <c r="J19" i="19"/>
  <c r="I19" i="19"/>
  <c r="H19" i="19"/>
  <c r="G19" i="19"/>
  <c r="F19" i="19"/>
  <c r="E19" i="19"/>
  <c r="D19" i="19"/>
  <c r="B19" i="19"/>
  <c r="C19" i="19" s="1" a="1"/>
  <c r="C19" i="19" s="1"/>
  <c r="L22" i="19" l="1"/>
  <c r="K22" i="19"/>
  <c r="J22" i="19"/>
  <c r="I22" i="19"/>
  <c r="H22" i="19"/>
  <c r="G22" i="19"/>
  <c r="F22" i="19"/>
  <c r="E22" i="19"/>
  <c r="D22" i="19"/>
  <c r="B22" i="19"/>
  <c r="C22" i="19" s="1" a="1"/>
  <c r="C22" i="19" s="1"/>
  <c r="L10" i="19" l="1"/>
  <c r="K10" i="19"/>
  <c r="J10" i="19"/>
  <c r="I10" i="19"/>
  <c r="H10" i="19"/>
  <c r="G10" i="19"/>
  <c r="F10" i="19"/>
  <c r="E10" i="19"/>
  <c r="D10" i="19"/>
  <c r="L7" i="19" l="1"/>
  <c r="K7" i="19"/>
  <c r="J7" i="19"/>
  <c r="I7" i="19"/>
  <c r="H7" i="19"/>
  <c r="G7" i="19"/>
  <c r="F7" i="19"/>
  <c r="E7" i="19"/>
  <c r="D7" i="19"/>
  <c r="L18" i="19" l="1"/>
  <c r="K18" i="19"/>
  <c r="J18" i="19"/>
  <c r="I18" i="19"/>
  <c r="H18" i="19"/>
  <c r="G18" i="19"/>
  <c r="F18" i="19"/>
  <c r="E18" i="19"/>
  <c r="D18" i="19"/>
  <c r="B18" i="19"/>
  <c r="C18" i="19" s="1" a="1"/>
  <c r="C18" i="19" s="1"/>
  <c r="L15" i="19" l="1"/>
  <c r="K15" i="19"/>
  <c r="J15" i="19"/>
  <c r="I15" i="19"/>
  <c r="H15" i="19"/>
  <c r="G15" i="19"/>
  <c r="F15" i="19"/>
  <c r="E15" i="19"/>
  <c r="D15" i="19"/>
  <c r="B15" i="19"/>
  <c r="C15" i="19" s="1" a="1"/>
  <c r="C15" i="19" s="1"/>
  <c r="L32" i="19" l="1"/>
  <c r="K32" i="19"/>
  <c r="J32" i="19"/>
  <c r="I32" i="19"/>
  <c r="H32" i="19"/>
  <c r="G32" i="19"/>
  <c r="F32" i="19"/>
  <c r="E32" i="19"/>
  <c r="D32" i="19"/>
  <c r="B32" i="19"/>
  <c r="C32" i="19" s="1" a="1"/>
  <c r="C32" i="19" s="1"/>
  <c r="L37" i="19" l="1"/>
  <c r="K37" i="19"/>
  <c r="J37" i="19"/>
  <c r="I37" i="19"/>
  <c r="H37" i="19"/>
  <c r="G37" i="19"/>
  <c r="F37" i="19"/>
  <c r="E37" i="19"/>
  <c r="D37" i="19"/>
  <c r="L12" i="19" l="1"/>
  <c r="K12" i="19"/>
  <c r="J12" i="19"/>
  <c r="I12" i="19"/>
  <c r="H12" i="19"/>
  <c r="G12" i="19"/>
  <c r="F12" i="19"/>
  <c r="E12" i="19"/>
  <c r="D12" i="19"/>
  <c r="B12" i="19"/>
  <c r="C12" i="19" s="1" a="1"/>
  <c r="C12" i="19" s="1"/>
  <c r="L11" i="19"/>
  <c r="K11" i="19"/>
  <c r="J11" i="19"/>
  <c r="I11" i="19"/>
  <c r="H11" i="19"/>
  <c r="G11" i="19"/>
  <c r="F11" i="19"/>
  <c r="E11" i="19"/>
  <c r="D11" i="19"/>
  <c r="B11" i="19"/>
  <c r="C11" i="19" s="1" a="1"/>
  <c r="C11" i="19" s="1"/>
  <c r="L35" i="19" l="1"/>
  <c r="K35" i="19"/>
  <c r="J35" i="19"/>
  <c r="I35" i="19"/>
  <c r="H35" i="19"/>
  <c r="G35" i="19"/>
  <c r="F35" i="19"/>
  <c r="E35" i="19"/>
  <c r="D35" i="19"/>
  <c r="B35" i="19"/>
  <c r="C35" i="19" s="1" a="1"/>
  <c r="C35" i="19" s="1"/>
  <c r="C10" i="20" a="1"/>
  <c r="C10" i="20" s="1"/>
  <c r="C8" i="20" a="1"/>
  <c r="C8" i="20" s="1"/>
  <c r="C7" i="20" a="1"/>
  <c r="C7" i="20" s="1"/>
  <c r="C5" i="20" a="1"/>
  <c r="C5" i="20" s="1"/>
  <c r="C4" i="20" a="1"/>
  <c r="C4" i="20" s="1"/>
  <c r="C2" i="20" a="1"/>
  <c r="C2" i="20" s="1"/>
  <c r="C3" i="20" a="1"/>
  <c r="C3" i="20" s="1"/>
  <c r="L29" i="19"/>
  <c r="K29" i="19"/>
  <c r="J29" i="19"/>
  <c r="I29" i="19"/>
  <c r="H29" i="19"/>
  <c r="G29" i="19"/>
  <c r="F29" i="19"/>
  <c r="E29" i="19"/>
  <c r="D29" i="19"/>
  <c r="B29" i="19"/>
  <c r="C29" i="19" s="1" a="1"/>
  <c r="C29" i="19" s="1"/>
  <c r="B5" i="48" l="1"/>
  <c r="C2" i="46"/>
  <c r="B2" i="46"/>
  <c r="C27" i="46"/>
  <c r="B27" i="46"/>
  <c r="C23" i="46"/>
  <c r="C13" i="46"/>
  <c r="C19" i="46"/>
  <c r="B13" i="47"/>
  <c r="C13" i="47" s="1" a="1"/>
  <c r="C13" i="47" s="1"/>
  <c r="B19" i="46"/>
  <c r="B8" i="48"/>
  <c r="B2" i="48"/>
  <c r="C2" i="48" s="1" a="1"/>
  <c r="C2" i="48" s="1"/>
  <c r="B6" i="48"/>
  <c r="C6" i="48" s="1" a="1"/>
  <c r="C6" i="48" s="1"/>
  <c r="B11" i="48"/>
  <c r="C3" i="48"/>
  <c r="B3" i="48"/>
  <c r="B3" i="19"/>
  <c r="C3" i="19" s="1" a="1"/>
  <c r="C3" i="19" s="1"/>
  <c r="C10" i="48"/>
  <c r="B10" i="48"/>
  <c r="B7" i="47"/>
  <c r="C7" i="47" s="1" a="1"/>
  <c r="C7" i="47" s="1"/>
  <c r="B12" i="46"/>
  <c r="B13" i="48"/>
  <c r="B13" i="46"/>
  <c r="B14" i="47"/>
  <c r="C14" i="47" s="1" a="1"/>
  <c r="C14" i="47" s="1"/>
  <c r="B23" i="46"/>
  <c r="B37" i="19"/>
  <c r="C37" i="19" s="1" a="1"/>
  <c r="C37" i="19" s="1"/>
  <c r="B6" i="22"/>
  <c r="C11" i="20"/>
  <c r="L26" i="19"/>
  <c r="K26" i="19"/>
  <c r="J26" i="19"/>
  <c r="I26" i="19"/>
  <c r="H26" i="19"/>
  <c r="G26" i="19"/>
  <c r="F26" i="19"/>
  <c r="E26" i="19"/>
  <c r="D26" i="19"/>
  <c r="B26" i="19"/>
  <c r="C26" i="19" s="1" a="1"/>
  <c r="C26" i="19" s="1"/>
  <c r="L28" i="19"/>
  <c r="K28" i="19"/>
  <c r="J28" i="19"/>
  <c r="I28" i="19"/>
  <c r="H28" i="19"/>
  <c r="G28" i="19"/>
  <c r="F28" i="19"/>
  <c r="E28" i="19"/>
  <c r="D28" i="19"/>
  <c r="B28" i="19"/>
  <c r="C28" i="19" s="1" a="1"/>
  <c r="C28" i="19" s="1"/>
  <c r="C5" i="48" l="1"/>
  <c r="B3" i="7"/>
  <c r="C3" i="7" s="1" a="1"/>
  <c r="C3" i="7" s="1"/>
  <c r="C7" i="46"/>
  <c r="B4" i="47"/>
  <c r="C4" i="47" s="1" a="1"/>
  <c r="C4" i="47" s="1"/>
  <c r="B7" i="46"/>
  <c r="B8" i="21"/>
  <c r="C8" i="21" s="1" a="1"/>
  <c r="C8" i="21" s="1"/>
  <c r="C21" i="46"/>
  <c r="B16" i="47"/>
  <c r="C16" i="47" s="1" a="1"/>
  <c r="C16" i="47" s="1"/>
  <c r="B21" i="46"/>
  <c r="C18" i="46"/>
  <c r="B11" i="47"/>
  <c r="C11" i="47" s="1" a="1"/>
  <c r="C11" i="47" s="1"/>
  <c r="B18" i="46"/>
  <c r="C15" i="46"/>
  <c r="B15" i="46"/>
  <c r="B18" i="47"/>
  <c r="C18" i="47" s="1" a="1"/>
  <c r="C18" i="47" s="1"/>
  <c r="B28" i="46"/>
  <c r="B14" i="48"/>
  <c r="C14" i="48" s="1" a="1"/>
  <c r="C14" i="48" s="1"/>
  <c r="C8" i="48"/>
  <c r="B12" i="21"/>
  <c r="C12" i="21" s="1" a="1"/>
  <c r="C12" i="21" s="1"/>
  <c r="B10" i="21"/>
  <c r="C10" i="21" s="1" a="1"/>
  <c r="C10" i="21" s="1"/>
  <c r="C11" i="48"/>
  <c r="C7" i="48"/>
  <c r="B7" i="48"/>
  <c r="B8" i="46"/>
  <c r="B20" i="22"/>
  <c r="B4" i="48"/>
  <c r="B9" i="48"/>
  <c r="C13" i="48"/>
  <c r="B5" i="19"/>
  <c r="C5" i="19" s="1" a="1"/>
  <c r="C5" i="19" s="1"/>
  <c r="B7" i="29"/>
  <c r="C7" i="29" s="1" a="1"/>
  <c r="C7" i="29" s="1"/>
  <c r="B17" i="19"/>
  <c r="C17" i="19" s="1" a="1"/>
  <c r="C17" i="19" s="1"/>
  <c r="B8" i="29"/>
  <c r="C8" i="29" s="1" a="1"/>
  <c r="C8" i="29" s="1"/>
  <c r="B7" i="19"/>
  <c r="C7" i="19" s="1" a="1"/>
  <c r="C7" i="19" s="1"/>
  <c r="C6" i="22"/>
  <c r="B3" i="16"/>
  <c r="B23"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4" i="7" l="1"/>
  <c r="B4" i="7"/>
  <c r="C28" i="46"/>
  <c r="B10" i="7"/>
  <c r="C10" i="7" s="1" a="1"/>
  <c r="C10" i="7" s="1"/>
  <c r="C8" i="46"/>
  <c r="C4" i="48"/>
  <c r="C20" i="22"/>
  <c r="C9" i="48"/>
  <c r="B12" i="48"/>
  <c r="B13" i="7"/>
  <c r="C13" i="7" s="1" a="1"/>
  <c r="C13" i="7" s="1"/>
  <c r="B18" i="16"/>
  <c r="C18" i="16" s="1" a="1"/>
  <c r="C18" i="16" s="1"/>
  <c r="B14" i="22"/>
  <c r="C14" i="22" s="1" a="1"/>
  <c r="C14" i="22" s="1"/>
  <c r="C3" i="16"/>
  <c r="C10" i="22"/>
  <c r="B10" i="22"/>
  <c r="B6" i="29"/>
  <c r="C6" i="29" s="1" a="1"/>
  <c r="C6" i="29" s="1"/>
  <c r="B4" i="19"/>
  <c r="C4" i="19" s="1" a="1"/>
  <c r="C4" i="19" s="1"/>
  <c r="L10" i="18"/>
  <c r="K10" i="18"/>
  <c r="J10" i="18"/>
  <c r="I10" i="18"/>
  <c r="H10" i="18"/>
  <c r="G10" i="18"/>
  <c r="F10" i="18"/>
  <c r="E10" i="18"/>
  <c r="D10" i="18"/>
  <c r="B10" i="18"/>
  <c r="C10" i="18" s="1" a="1"/>
  <c r="C10" i="18" s="1"/>
  <c r="L20" i="18" l="1"/>
  <c r="K20" i="18"/>
  <c r="J20" i="18"/>
  <c r="I20" i="18"/>
  <c r="H20" i="18"/>
  <c r="G20" i="18"/>
  <c r="F20" i="18"/>
  <c r="E20" i="18"/>
  <c r="D20" i="18"/>
  <c r="B20" i="18"/>
  <c r="C20" i="18" s="1" a="1"/>
  <c r="C20" i="18" s="1"/>
  <c r="L4" i="18" l="1"/>
  <c r="K4" i="18"/>
  <c r="J4" i="18"/>
  <c r="I4" i="18"/>
  <c r="H4" i="18"/>
  <c r="G4" i="18"/>
  <c r="F4" i="18"/>
  <c r="E4" i="18"/>
  <c r="D4" i="18"/>
  <c r="B4" i="18"/>
  <c r="C4" i="18" s="1" a="1"/>
  <c r="C4" i="18" s="1"/>
  <c r="L23" i="18" l="1"/>
  <c r="K23" i="18"/>
  <c r="J23" i="18"/>
  <c r="I23" i="18"/>
  <c r="H23" i="18"/>
  <c r="G23" i="18"/>
  <c r="F23" i="18"/>
  <c r="E23" i="18"/>
  <c r="D23" i="18"/>
  <c r="B23" i="18"/>
  <c r="C23" i="18" s="1" a="1"/>
  <c r="C23" i="18" s="1"/>
  <c r="L22" i="18" l="1"/>
  <c r="K22" i="18"/>
  <c r="J22" i="18"/>
  <c r="I22" i="18"/>
  <c r="H22" i="18"/>
  <c r="G22" i="18"/>
  <c r="F22" i="18"/>
  <c r="E22" i="18"/>
  <c r="D22" i="18"/>
  <c r="B22" i="18"/>
  <c r="C22" i="18" s="1" a="1"/>
  <c r="C22" i="18" s="1"/>
  <c r="L21" i="18" l="1"/>
  <c r="K21" i="18"/>
  <c r="J21" i="18"/>
  <c r="H21" i="18"/>
  <c r="G21" i="18"/>
  <c r="F21" i="18"/>
  <c r="E21" i="18"/>
  <c r="D21" i="18"/>
  <c r="B21" i="18"/>
  <c r="C21" i="18" s="1" a="1"/>
  <c r="C21" i="18" s="1"/>
  <c r="L18" i="18" l="1"/>
  <c r="K18" i="18"/>
  <c r="J18" i="18"/>
  <c r="I18" i="18"/>
  <c r="H18" i="18"/>
  <c r="G18" i="18"/>
  <c r="F18" i="18"/>
  <c r="E18" i="18"/>
  <c r="D18" i="18"/>
  <c r="B18" i="18"/>
  <c r="C18" i="18" s="1" a="1"/>
  <c r="C18" i="18" s="1"/>
  <c r="L19" i="18" l="1"/>
  <c r="K19" i="18"/>
  <c r="J19" i="18"/>
  <c r="I19" i="18"/>
  <c r="H19" i="18"/>
  <c r="G19" i="18"/>
  <c r="F19" i="18"/>
  <c r="E19" i="18"/>
  <c r="D19" i="18"/>
  <c r="B19" i="18"/>
  <c r="C19" i="18" s="1" a="1"/>
  <c r="C19" i="18" s="1"/>
  <c r="L16" i="18" l="1"/>
  <c r="K16" i="18"/>
  <c r="J16" i="18"/>
  <c r="I16" i="18"/>
  <c r="H16" i="18"/>
  <c r="G16" i="18"/>
  <c r="F16" i="18"/>
  <c r="E16" i="18"/>
  <c r="D16" i="18"/>
  <c r="B16" i="18"/>
  <c r="C16" i="18" s="1" a="1"/>
  <c r="C16" i="18" s="1"/>
  <c r="L6" i="18" l="1"/>
  <c r="K6" i="18"/>
  <c r="J6" i="18"/>
  <c r="I6" i="18"/>
  <c r="H6" i="18"/>
  <c r="G6" i="18"/>
  <c r="F6" i="18"/>
  <c r="E6" i="18"/>
  <c r="D6" i="18"/>
  <c r="B6" i="18"/>
  <c r="C6" i="18" s="1" a="1"/>
  <c r="C6" i="18" s="1"/>
  <c r="L12" i="18"/>
  <c r="K12" i="18"/>
  <c r="J12" i="18"/>
  <c r="I12" i="18"/>
  <c r="H12" i="18"/>
  <c r="G12" i="18"/>
  <c r="F12" i="18"/>
  <c r="E12" i="18"/>
  <c r="D12" i="18"/>
  <c r="B12" i="18"/>
  <c r="C12" i="18" s="1" a="1"/>
  <c r="C12" i="18" s="1"/>
  <c r="L15" i="18"/>
  <c r="K15" i="18"/>
  <c r="J15" i="18"/>
  <c r="I15" i="18"/>
  <c r="H15" i="18"/>
  <c r="G15" i="18"/>
  <c r="F15" i="18"/>
  <c r="E15" i="18"/>
  <c r="D15" i="18"/>
  <c r="B15" i="18"/>
  <c r="C15" i="18" s="1" a="1"/>
  <c r="C15" i="18" s="1"/>
  <c r="L11" i="18" l="1"/>
  <c r="K11" i="18"/>
  <c r="J11" i="18"/>
  <c r="I11" i="18"/>
  <c r="H11" i="18"/>
  <c r="G11" i="18"/>
  <c r="F11" i="18"/>
  <c r="E11" i="18"/>
  <c r="D11" i="18"/>
  <c r="B11" i="18"/>
  <c r="C11" i="18" s="1" a="1"/>
  <c r="C11" i="18" s="1"/>
  <c r="L2" i="18" l="1"/>
  <c r="J2" i="18"/>
  <c r="I2" i="18"/>
  <c r="H2" i="18"/>
  <c r="G2" i="18"/>
  <c r="F2" i="18"/>
  <c r="E2" i="18"/>
  <c r="D2" i="18"/>
  <c r="K2" i="18" l="1"/>
  <c r="B2" i="18" l="1"/>
  <c r="C2" i="18" s="1" a="1"/>
  <c r="C2" i="18" s="1"/>
  <c r="L5" i="18"/>
  <c r="K5" i="18"/>
  <c r="J5" i="18"/>
  <c r="I5" i="18"/>
  <c r="H5" i="18"/>
  <c r="G5" i="18"/>
  <c r="F5" i="18"/>
  <c r="E5" i="18"/>
  <c r="D5" i="18"/>
  <c r="B5" i="18"/>
  <c r="C5" i="18" s="1" a="1"/>
  <c r="C5" i="18" s="1"/>
  <c r="L9" i="18" l="1"/>
  <c r="K9" i="18"/>
  <c r="J9" i="18"/>
  <c r="I9" i="18"/>
  <c r="H9" i="18"/>
  <c r="G9" i="18"/>
  <c r="F9" i="18"/>
  <c r="E9" i="18"/>
  <c r="D9" i="18"/>
  <c r="B9" i="18"/>
  <c r="C9" i="18" s="1" a="1"/>
  <c r="C9"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7" i="18"/>
  <c r="K7" i="18"/>
  <c r="J7" i="18"/>
  <c r="H7" i="18"/>
  <c r="G7" i="18"/>
  <c r="F7" i="18"/>
  <c r="E7" i="18"/>
  <c r="D7" i="18"/>
  <c r="B7" i="18"/>
  <c r="C7" i="18" s="1" a="1"/>
  <c r="C7" i="18" s="1"/>
  <c r="E27" i="16" l="1"/>
  <c r="D27" i="16"/>
  <c r="D7" i="16" l="1"/>
  <c r="E7" i="16"/>
  <c r="E2" i="7" l="1"/>
  <c r="E17" i="7" l="1"/>
  <c r="D29" i="7" l="1"/>
  <c r="E29" i="7"/>
  <c r="E26" i="7" l="1"/>
  <c r="E28" i="7" l="1"/>
  <c r="E15" i="7" l="1"/>
  <c r="E24" i="7" l="1"/>
  <c r="E23" i="7" l="1"/>
  <c r="E20" i="7" l="1"/>
  <c r="E22" i="7" l="1"/>
  <c r="E21" i="7" l="1"/>
  <c r="E25" i="7" l="1"/>
  <c r="E7" i="7" l="1"/>
  <c r="E12" i="7" l="1"/>
  <c r="E14" i="7" l="1"/>
  <c r="E8" i="7" l="1"/>
  <c r="E18" i="7" l="1"/>
  <c r="E11" i="7" l="1"/>
  <c r="E19" i="7" l="1"/>
  <c r="E16" i="7" l="1"/>
  <c r="E9" i="7" l="1"/>
  <c r="E6" i="7" l="1"/>
  <c r="E5" i="7" l="1"/>
  <c r="L32" i="16" l="1"/>
  <c r="K32" i="16"/>
  <c r="J32" i="16"/>
  <c r="E32" i="16"/>
  <c r="D32" i="16"/>
  <c r="B32" i="16"/>
  <c r="C32" i="16" s="1" a="1"/>
  <c r="C32" i="16" s="1"/>
  <c r="L20" i="16" l="1"/>
  <c r="K20" i="16"/>
  <c r="J20" i="16"/>
  <c r="E20" i="16"/>
  <c r="D20" i="16"/>
  <c r="B20" i="16"/>
  <c r="C20" i="16" s="1" a="1"/>
  <c r="C20" i="16" s="1"/>
  <c r="L10" i="16" l="1"/>
  <c r="K10" i="16"/>
  <c r="J10" i="16"/>
  <c r="E10" i="16"/>
  <c r="D10" i="16"/>
  <c r="B10" i="16"/>
  <c r="C10" i="16" s="1" a="1"/>
  <c r="C10" i="16" s="1"/>
  <c r="L7" i="16" l="1"/>
  <c r="K7" i="16"/>
  <c r="J7" i="16"/>
  <c r="B7" i="16"/>
  <c r="C7" i="16" s="1" a="1"/>
  <c r="C7" i="16" s="1"/>
  <c r="L33" i="16" l="1"/>
  <c r="K33" i="16"/>
  <c r="J33" i="16"/>
  <c r="E33" i="16"/>
  <c r="D33" i="16"/>
  <c r="B33" i="16"/>
  <c r="C33" i="16" s="1" a="1"/>
  <c r="C33" i="16" s="1"/>
  <c r="L48" i="16" l="1"/>
  <c r="K48" i="16"/>
  <c r="J48" i="16"/>
  <c r="E48" i="16"/>
  <c r="D48" i="16"/>
  <c r="B48" i="16" l="1"/>
  <c r="C48" i="16" s="1" a="1"/>
  <c r="C48" i="16" s="1"/>
  <c r="L30" i="16"/>
  <c r="K30" i="16"/>
  <c r="J30" i="16"/>
  <c r="E30" i="16"/>
  <c r="D30" i="16"/>
  <c r="B30" i="16"/>
  <c r="C30" i="16" s="1" a="1"/>
  <c r="C30" i="16" s="1"/>
  <c r="L17" i="16" l="1"/>
  <c r="K17" i="16"/>
  <c r="J17" i="16"/>
  <c r="E17" i="16"/>
  <c r="D17" i="16"/>
  <c r="B17" i="16"/>
  <c r="C17" i="16" s="1" a="1"/>
  <c r="C17" i="16" s="1"/>
  <c r="L40" i="16" l="1"/>
  <c r="K40" i="16"/>
  <c r="J40" i="16"/>
  <c r="E40" i="16"/>
  <c r="D40" i="16"/>
  <c r="B40" i="16"/>
  <c r="C40" i="16" s="1" a="1"/>
  <c r="C40" i="16" s="1"/>
  <c r="L21" i="16" l="1"/>
  <c r="K21" i="16"/>
  <c r="J21" i="16"/>
  <c r="E21" i="16"/>
  <c r="D21" i="16"/>
  <c r="B21" i="16"/>
  <c r="C21" i="16" s="1" a="1"/>
  <c r="C21" i="16" s="1"/>
  <c r="L29" i="16" l="1"/>
  <c r="K29" i="16"/>
  <c r="J29" i="16"/>
  <c r="E29" i="16"/>
  <c r="D29" i="16"/>
  <c r="B29" i="16"/>
  <c r="C29" i="16" s="1" a="1"/>
  <c r="C29" i="16" s="1"/>
  <c r="L51" i="16" l="1"/>
  <c r="K51" i="16"/>
  <c r="J51" i="16"/>
  <c r="E51" i="16"/>
  <c r="D51" i="16"/>
  <c r="B51" i="16"/>
  <c r="C51" i="16" s="1" a="1"/>
  <c r="C51" i="16" s="1"/>
  <c r="C23" i="16" l="1" a="1"/>
  <c r="C23" i="16" s="1"/>
  <c r="L4" i="16" l="1"/>
  <c r="K4" i="16"/>
  <c r="J4" i="16"/>
  <c r="E4" i="16"/>
  <c r="D4" i="16"/>
  <c r="B4" i="16"/>
  <c r="C4" i="16" s="1" a="1"/>
  <c r="C4" i="16" s="1"/>
  <c r="L14" i="16"/>
  <c r="K14" i="16"/>
  <c r="J14" i="16"/>
  <c r="E14" i="16"/>
  <c r="D14" i="16"/>
  <c r="B14" i="16"/>
  <c r="C14" i="16" s="1" a="1"/>
  <c r="C14" i="16" s="1"/>
  <c r="L50" i="16" l="1"/>
  <c r="K50" i="16"/>
  <c r="J50" i="16"/>
  <c r="E50" i="16"/>
  <c r="D50" i="16"/>
  <c r="B50" i="16"/>
  <c r="C50" i="16" s="1" a="1"/>
  <c r="C50" i="16" s="1"/>
  <c r="L6" i="16" l="1"/>
  <c r="K6" i="16"/>
  <c r="J6" i="16"/>
  <c r="E6" i="16"/>
  <c r="D6" i="16"/>
  <c r="B6" i="16"/>
  <c r="C6" i="16" s="1" a="1"/>
  <c r="C6" i="16" s="1"/>
  <c r="L28" i="16" l="1"/>
  <c r="K28" i="16"/>
  <c r="J28" i="16"/>
  <c r="E28" i="16"/>
  <c r="D28" i="16"/>
  <c r="B28" i="16"/>
  <c r="C28" i="16" s="1" a="1"/>
  <c r="C28" i="16" s="1"/>
  <c r="L44" i="16"/>
  <c r="K44" i="16"/>
  <c r="J44" i="16"/>
  <c r="E44" i="16"/>
  <c r="D44" i="16"/>
  <c r="B44" i="16"/>
  <c r="C44" i="16" s="1" a="1"/>
  <c r="C44" i="16" s="1"/>
  <c r="L41" i="16" l="1"/>
  <c r="K41" i="16"/>
  <c r="J41" i="16"/>
  <c r="E41" i="16"/>
  <c r="D41" i="16"/>
  <c r="B41" i="16"/>
  <c r="C41" i="16" s="1" a="1"/>
  <c r="C41" i="16" s="1"/>
  <c r="L31" i="16" l="1"/>
  <c r="K31" i="16"/>
  <c r="J31" i="16"/>
  <c r="E31" i="16"/>
  <c r="D31" i="16"/>
  <c r="B31" i="16" l="1"/>
  <c r="C31" i="16" s="1" a="1"/>
  <c r="C31" i="16" s="1"/>
  <c r="L45" i="16" l="1"/>
  <c r="K45" i="16"/>
  <c r="J45" i="16"/>
  <c r="E45" i="16"/>
  <c r="D45" i="16"/>
  <c r="B45" i="16"/>
  <c r="C45" i="16" s="1" a="1"/>
  <c r="C45" i="16" s="1"/>
  <c r="L15" i="16" l="1"/>
  <c r="K15" i="16"/>
  <c r="J15" i="16"/>
  <c r="E15" i="16"/>
  <c r="D15" i="16"/>
  <c r="B15" i="16"/>
  <c r="C15" i="16" s="1" a="1"/>
  <c r="C15" i="16" s="1"/>
  <c r="L22" i="16" l="1"/>
  <c r="K22" i="16"/>
  <c r="J22" i="16"/>
  <c r="E22" i="16"/>
  <c r="D22" i="16"/>
  <c r="B22" i="16"/>
  <c r="C22" i="16" s="1" a="1"/>
  <c r="C22" i="16" s="1"/>
  <c r="L38" i="16" l="1"/>
  <c r="K38" i="16"/>
  <c r="J38" i="16"/>
  <c r="E38" i="16"/>
  <c r="D38" i="16"/>
  <c r="B38" i="16"/>
  <c r="C38" i="16" s="1" a="1"/>
  <c r="C38" i="16" s="1"/>
  <c r="L43" i="16" l="1"/>
  <c r="K43" i="16"/>
  <c r="J43" i="16"/>
  <c r="E43" i="16"/>
  <c r="D43" i="16"/>
  <c r="B43" i="16"/>
  <c r="C43" i="16" s="1" a="1"/>
  <c r="C43" i="16" s="1"/>
  <c r="B24" i="16" l="1"/>
  <c r="C24" i="16" s="1" a="1"/>
  <c r="C24" i="16" s="1"/>
  <c r="L47" i="16" l="1"/>
  <c r="K47" i="16"/>
  <c r="J47" i="16"/>
  <c r="E47" i="16"/>
  <c r="D47" i="16"/>
  <c r="B47" i="16" l="1"/>
  <c r="C47" i="16" s="1" a="1"/>
  <c r="C47" i="16" s="1"/>
  <c r="L49" i="16" l="1"/>
  <c r="K49" i="16"/>
  <c r="J49" i="16"/>
  <c r="E49" i="16"/>
  <c r="D49" i="16"/>
  <c r="B49" i="16"/>
  <c r="C49" i="16" s="1" a="1"/>
  <c r="C49" i="16" s="1"/>
  <c r="L39" i="16" l="1"/>
  <c r="K39" i="16"/>
  <c r="J39" i="16"/>
  <c r="E39" i="16"/>
  <c r="D39" i="16"/>
  <c r="B39" i="16"/>
  <c r="C39" i="16" s="1" a="1"/>
  <c r="C39" i="16" s="1"/>
  <c r="L2" i="16"/>
  <c r="K2" i="16"/>
  <c r="J2" i="16"/>
  <c r="E2" i="16"/>
  <c r="D2" i="16"/>
  <c r="B2" i="16"/>
  <c r="C2" i="16" s="1" a="1"/>
  <c r="C2" i="16" s="1"/>
  <c r="L46" i="16" l="1"/>
  <c r="K46" i="16"/>
  <c r="J46" i="16"/>
  <c r="E46" i="16"/>
  <c r="D46" i="16"/>
  <c r="B46" i="16"/>
  <c r="C46" i="16" s="1" a="1"/>
  <c r="C46" i="16" s="1"/>
  <c r="L26" i="16" l="1"/>
  <c r="K26" i="16"/>
  <c r="J26" i="16"/>
  <c r="E26" i="16"/>
  <c r="D26" i="16"/>
  <c r="B26" i="16"/>
  <c r="C26" i="16" s="1" a="1"/>
  <c r="C26" i="16" s="1"/>
  <c r="L34" i="16" l="1"/>
  <c r="K34" i="16"/>
  <c r="J34" i="16"/>
  <c r="E34" i="16"/>
  <c r="D34" i="16"/>
  <c r="B34" i="16"/>
  <c r="C34" i="16" s="1" a="1"/>
  <c r="C34" i="16" s="1"/>
  <c r="L42" i="16" l="1"/>
  <c r="K42" i="16"/>
  <c r="J42" i="16"/>
  <c r="E42" i="16"/>
  <c r="D42" i="16"/>
  <c r="B42" i="16"/>
  <c r="C42" i="16" s="1" a="1"/>
  <c r="C42" i="16" s="1"/>
  <c r="L8" i="16" l="1"/>
  <c r="K8" i="16"/>
  <c r="J8" i="16"/>
  <c r="E8" i="16"/>
  <c r="E13" i="16"/>
  <c r="E25" i="16"/>
  <c r="D8" i="16"/>
  <c r="B8" i="16" l="1"/>
  <c r="C8" i="16" s="1" a="1"/>
  <c r="C8" i="16" s="1"/>
  <c r="L27" i="16"/>
  <c r="K27" i="16"/>
  <c r="J27" i="16"/>
  <c r="N3" i="16" l="1" a="1"/>
  <c r="N3" i="16" s="1"/>
  <c r="P3" i="16" a="1"/>
  <c r="P3" i="16" s="1"/>
  <c r="N4" i="16" a="1"/>
  <c r="N4" i="16" s="1"/>
  <c r="P4" i="16" a="1"/>
  <c r="P4" i="16" s="1"/>
  <c r="N5" i="16" a="1"/>
  <c r="N5" i="16" s="1"/>
  <c r="P5" i="16" a="1"/>
  <c r="P5" i="16" s="1"/>
  <c r="N6" i="16" a="1"/>
  <c r="N6" i="16" s="1"/>
  <c r="P6" i="16" a="1"/>
  <c r="P6" i="16" s="1"/>
  <c r="N7" i="16" a="1"/>
  <c r="N7" i="16" s="1"/>
  <c r="P7" i="16" a="1"/>
  <c r="P7" i="16" s="1"/>
  <c r="N8" i="16" a="1"/>
  <c r="N8" i="16" s="1"/>
  <c r="P8" i="16" a="1"/>
  <c r="P8" i="16" s="1"/>
  <c r="N9" i="16" a="1"/>
  <c r="N9" i="16" s="1"/>
  <c r="P9" i="16" a="1"/>
  <c r="P9" i="16" s="1"/>
  <c r="N10" i="16" a="1"/>
  <c r="N10" i="16" s="1"/>
  <c r="P10" i="16" a="1"/>
  <c r="P10" i="16" s="1"/>
  <c r="N11" i="16" a="1"/>
  <c r="N11" i="16" s="1"/>
  <c r="P11" i="16" a="1"/>
  <c r="P11" i="16" s="1"/>
  <c r="N12" i="16" a="1"/>
  <c r="N12" i="16" s="1"/>
  <c r="P12" i="16" a="1"/>
  <c r="P12" i="16" s="1"/>
  <c r="N13" i="16" a="1"/>
  <c r="N13" i="16" s="1"/>
  <c r="P13" i="16" a="1"/>
  <c r="P13" i="16" s="1"/>
  <c r="N14" i="16" a="1"/>
  <c r="N14" i="16" s="1"/>
  <c r="P14" i="16" a="1"/>
  <c r="P14" i="16" s="1"/>
  <c r="N15" i="16" a="1"/>
  <c r="N15" i="16" s="1"/>
  <c r="P15" i="16" a="1"/>
  <c r="P15" i="16" s="1"/>
  <c r="N16" i="16" a="1"/>
  <c r="N16" i="16" s="1"/>
  <c r="P16" i="16" a="1"/>
  <c r="P16" i="16" s="1"/>
  <c r="N17" i="16" a="1"/>
  <c r="N17" i="16" s="1"/>
  <c r="P17" i="16" a="1"/>
  <c r="P17" i="16" s="1"/>
  <c r="N18" i="16" a="1"/>
  <c r="N18" i="16" s="1"/>
  <c r="P18" i="16" a="1"/>
  <c r="P18" i="16" s="1"/>
  <c r="N19" i="16" a="1"/>
  <c r="N19" i="16" s="1"/>
  <c r="P19" i="16" a="1"/>
  <c r="P19" i="16" s="1"/>
  <c r="N20" i="16" a="1"/>
  <c r="N20" i="16" s="1"/>
  <c r="P20" i="16" a="1"/>
  <c r="P20" i="16" s="1"/>
  <c r="N21" i="16" a="1"/>
  <c r="N21" i="16" s="1"/>
  <c r="P21" i="16" a="1"/>
  <c r="P21" i="16" s="1"/>
  <c r="N22" i="16" a="1"/>
  <c r="N22" i="16" s="1"/>
  <c r="P22" i="16" a="1"/>
  <c r="P22" i="16" s="1"/>
  <c r="N23" i="16" a="1"/>
  <c r="N23" i="16" s="1"/>
  <c r="P23" i="16" a="1"/>
  <c r="P23" i="16" s="1"/>
  <c r="N24" i="16" a="1"/>
  <c r="N24" i="16" s="1"/>
  <c r="P24" i="16" a="1"/>
  <c r="P24" i="16" s="1"/>
  <c r="N25" i="16" a="1"/>
  <c r="N25" i="16" s="1"/>
  <c r="P25" i="16" a="1"/>
  <c r="P25" i="16" s="1"/>
  <c r="N26" i="16" a="1"/>
  <c r="N26" i="16" s="1"/>
  <c r="P26" i="16" a="1"/>
  <c r="P26" i="16" s="1"/>
  <c r="N27" i="16" a="1"/>
  <c r="N27" i="16" s="1"/>
  <c r="P27" i="16" a="1"/>
  <c r="P27" i="16" s="1"/>
  <c r="N28" i="16" a="1"/>
  <c r="N28" i="16" s="1"/>
  <c r="P28" i="16" a="1"/>
  <c r="P28" i="16" s="1"/>
  <c r="N29" i="16" a="1"/>
  <c r="N29" i="16" s="1"/>
  <c r="P29" i="16" a="1"/>
  <c r="P29" i="16" s="1"/>
  <c r="N30" i="16" a="1"/>
  <c r="N30" i="16" s="1"/>
  <c r="P30" i="16" a="1"/>
  <c r="P30" i="16" s="1"/>
  <c r="N31" i="16" a="1"/>
  <c r="N31" i="16" s="1"/>
  <c r="P31" i="16" a="1"/>
  <c r="P31" i="16" s="1"/>
  <c r="N32" i="16" a="1"/>
  <c r="N32" i="16" s="1"/>
  <c r="P32" i="16" a="1"/>
  <c r="P32" i="16" s="1"/>
  <c r="N33" i="16" a="1"/>
  <c r="N33" i="16" s="1"/>
  <c r="P33" i="16" a="1"/>
  <c r="P33" i="16" s="1"/>
  <c r="N34" i="16" a="1"/>
  <c r="N34" i="16" s="1"/>
  <c r="P34" i="16" a="1"/>
  <c r="P34" i="16" s="1"/>
  <c r="N35" i="16" a="1"/>
  <c r="N35" i="16" s="1"/>
  <c r="P35" i="16" a="1"/>
  <c r="P35" i="16" s="1"/>
  <c r="N36" i="16" a="1"/>
  <c r="N36" i="16" s="1"/>
  <c r="P36" i="16" a="1"/>
  <c r="P36" i="16" s="1"/>
  <c r="N37" i="16" a="1"/>
  <c r="N37" i="16" s="1"/>
  <c r="P37" i="16" a="1"/>
  <c r="P37" i="16" s="1"/>
  <c r="N38" i="16" a="1"/>
  <c r="N38" i="16" s="1"/>
  <c r="P38" i="16" a="1"/>
  <c r="P38" i="16" s="1"/>
  <c r="N39" i="16" a="1"/>
  <c r="N39" i="16" s="1"/>
  <c r="P39" i="16" a="1"/>
  <c r="P39" i="16" s="1"/>
  <c r="N40" i="16" a="1"/>
  <c r="N40" i="16" s="1"/>
  <c r="P40" i="16" a="1"/>
  <c r="P40" i="16" s="1"/>
  <c r="N41" i="16" a="1"/>
  <c r="N41" i="16" s="1"/>
  <c r="P41" i="16" a="1"/>
  <c r="P41" i="16" s="1"/>
  <c r="N42" i="16" a="1"/>
  <c r="N42" i="16" s="1"/>
  <c r="P42" i="16" a="1"/>
  <c r="P42" i="16" s="1"/>
  <c r="L13" i="16"/>
  <c r="K13" i="16"/>
  <c r="J13" i="16"/>
  <c r="D13" i="16"/>
  <c r="B13" i="16"/>
  <c r="C13" i="16" s="1" a="1"/>
  <c r="C13" i="16" s="1"/>
  <c r="L25" i="16" l="1"/>
  <c r="K25" i="16"/>
  <c r="J25" i="16"/>
  <c r="D25" i="16"/>
  <c r="B25" i="16"/>
  <c r="C25" i="16" s="1" a="1"/>
  <c r="C25" i="16" s="1"/>
  <c r="P3" i="7" l="1" a="1"/>
  <c r="P3" i="7" s="1"/>
  <c r="P4" i="7" a="1"/>
  <c r="P4" i="7" s="1"/>
  <c r="P5" i="7" a="1"/>
  <c r="P5" i="7" s="1"/>
  <c r="P6" i="7" a="1"/>
  <c r="P6" i="7" s="1"/>
  <c r="P7" i="7" a="1"/>
  <c r="P7" i="7" s="1"/>
  <c r="P8" i="7" a="1"/>
  <c r="P8" i="7" s="1"/>
  <c r="P9" i="7" a="1"/>
  <c r="P9" i="7" s="1"/>
  <c r="P10" i="7" a="1"/>
  <c r="P10" i="7" s="1"/>
  <c r="P11" i="7" a="1"/>
  <c r="P11" i="7" s="1"/>
  <c r="P12" i="7" a="1"/>
  <c r="P12" i="7" s="1"/>
  <c r="P13" i="7" a="1"/>
  <c r="P13" i="7" s="1"/>
  <c r="P14" i="7" a="1"/>
  <c r="P14" i="7" s="1"/>
  <c r="P15" i="7" a="1"/>
  <c r="P15" i="7" s="1"/>
  <c r="P16" i="7" a="1"/>
  <c r="P16" i="7" s="1"/>
  <c r="P17" i="7" a="1"/>
  <c r="P17" i="7" s="1"/>
  <c r="P18" i="7" a="1"/>
  <c r="P18" i="7" s="1"/>
  <c r="P20" i="7" a="1"/>
  <c r="P20" i="7" s="1"/>
  <c r="P21" i="7" a="1"/>
  <c r="P21" i="7" s="1"/>
  <c r="P22" i="7" a="1"/>
  <c r="P22" i="7" s="1"/>
  <c r="P23" i="7" a="1"/>
  <c r="P23" i="7" s="1"/>
  <c r="P24" i="7" a="1"/>
  <c r="P24" i="7" s="1"/>
  <c r="P25" i="7" a="1"/>
  <c r="P25" i="7" s="1"/>
  <c r="P26" i="7" a="1"/>
  <c r="P26" i="7" s="1"/>
  <c r="P2" i="7" a="1"/>
  <c r="P2" i="7" s="1"/>
  <c r="N11" i="7" a="1"/>
  <c r="N11" i="7" s="1"/>
  <c r="N12" i="7" a="1"/>
  <c r="N12" i="7" s="1"/>
  <c r="N13" i="7" a="1"/>
  <c r="N13" i="7" s="1"/>
  <c r="N14" i="7" a="1"/>
  <c r="N14" i="7" s="1"/>
  <c r="N15" i="7" a="1"/>
  <c r="N15" i="7" s="1"/>
  <c r="N16" i="7" a="1"/>
  <c r="N16" i="7" s="1"/>
  <c r="N17" i="7" a="1"/>
  <c r="N17" i="7" s="1"/>
  <c r="N18" i="7" a="1"/>
  <c r="N18" i="7" s="1"/>
  <c r="N20" i="7" a="1"/>
  <c r="N20" i="7" s="1"/>
  <c r="N21" i="7" a="1"/>
  <c r="N21" i="7" s="1"/>
  <c r="N22" i="7" a="1"/>
  <c r="N22" i="7" s="1"/>
  <c r="N23" i="7" a="1"/>
  <c r="N23" i="7" s="1"/>
  <c r="N24" i="7" a="1"/>
  <c r="N24" i="7" s="1"/>
  <c r="N25" i="7" a="1"/>
  <c r="N25" i="7" s="1"/>
  <c r="N26" i="7" a="1"/>
  <c r="N26" i="7" s="1"/>
  <c r="N3" i="7" a="1"/>
  <c r="N3" i="7" s="1"/>
  <c r="N4" i="7" a="1"/>
  <c r="N4" i="7" s="1"/>
  <c r="N5" i="7" a="1"/>
  <c r="N5" i="7" s="1"/>
  <c r="N6" i="7" a="1"/>
  <c r="N6" i="7" s="1"/>
  <c r="N7" i="7" a="1"/>
  <c r="N7" i="7" s="1"/>
  <c r="N8" i="7" a="1"/>
  <c r="N8" i="7" s="1"/>
  <c r="N9" i="7" a="1"/>
  <c r="N9" i="7" s="1"/>
  <c r="N10" i="7" a="1"/>
  <c r="N10" i="7" s="1"/>
  <c r="N2" i="7" a="1"/>
  <c r="N2" i="7" s="1"/>
  <c r="L6" i="7"/>
  <c r="K6" i="7"/>
  <c r="J6" i="7"/>
  <c r="D6" i="7"/>
  <c r="M6" i="7"/>
  <c r="B6" i="7" l="1"/>
  <c r="C6" i="7" s="1" a="1"/>
  <c r="C6" i="7" s="1"/>
  <c r="B19" i="7" l="1"/>
  <c r="C19" i="7" s="1" a="1"/>
  <c r="C19" i="7" s="1"/>
  <c r="M19" i="7"/>
  <c r="L19" i="7"/>
  <c r="K19" i="7"/>
  <c r="J19" i="7"/>
  <c r="D19" i="7"/>
  <c r="L8" i="7" l="1"/>
  <c r="K8" i="7"/>
  <c r="J8" i="7"/>
  <c r="D8" i="7"/>
  <c r="M8" i="7"/>
  <c r="B8" i="7" l="1"/>
  <c r="C8" i="7" s="1" a="1"/>
  <c r="C8" i="7" s="1"/>
  <c r="M29" i="7" l="1"/>
  <c r="L29" i="7"/>
  <c r="K29" i="7"/>
  <c r="J29" i="7"/>
  <c r="B29" i="7"/>
  <c r="C29" i="7" s="1" a="1"/>
  <c r="C29" i="7" s="1"/>
  <c r="M2" i="7" l="1"/>
  <c r="L2" i="7"/>
  <c r="K2" i="7"/>
  <c r="J2" i="7"/>
  <c r="D2" i="7"/>
  <c r="B2" i="7"/>
  <c r="C2" i="7" s="1" a="1"/>
  <c r="C2" i="7" s="1"/>
  <c r="M17" i="7" l="1"/>
  <c r="L17" i="7"/>
  <c r="K17" i="7"/>
  <c r="J17" i="7"/>
  <c r="D17" i="7"/>
  <c r="B17" i="7"/>
  <c r="C17" i="7" s="1" a="1"/>
  <c r="C17" i="7" s="1"/>
  <c r="M11" i="7" l="1"/>
  <c r="L11" i="7"/>
  <c r="K11" i="7"/>
  <c r="J11" i="7"/>
  <c r="D11" i="7"/>
  <c r="B11" i="7"/>
  <c r="C11" i="7" s="1" a="1"/>
  <c r="C11" i="7" s="1"/>
  <c r="M5" i="7" l="1"/>
  <c r="L5" i="7"/>
  <c r="K5" i="7"/>
  <c r="J5" i="7"/>
  <c r="D5" i="7"/>
  <c r="M22" i="7" l="1"/>
  <c r="L22" i="7"/>
  <c r="K22" i="7"/>
  <c r="J22" i="7"/>
  <c r="D22" i="7"/>
  <c r="B5" i="7" l="1"/>
  <c r="C5" i="7" s="1" a="1"/>
  <c r="C5" i="7" s="1"/>
  <c r="M26" i="7"/>
  <c r="L26" i="7"/>
  <c r="K26" i="7"/>
  <c r="J26" i="7"/>
  <c r="D26" i="7"/>
  <c r="B26" i="7"/>
  <c r="C26" i="7" s="1" a="1"/>
  <c r="C26" i="7" s="1"/>
  <c r="M7" i="7" l="1"/>
  <c r="L7" i="7"/>
  <c r="K7" i="7"/>
  <c r="J7" i="7"/>
  <c r="D7" i="7"/>
  <c r="B7" i="7"/>
  <c r="C7" i="7" s="1" a="1"/>
  <c r="C7" i="7" s="1"/>
  <c r="M21" i="7" l="1"/>
  <c r="L21" i="7"/>
  <c r="K21" i="7"/>
  <c r="J21" i="7"/>
  <c r="D21" i="7"/>
  <c r="B21" i="7"/>
  <c r="C21" i="7" s="1" a="1"/>
  <c r="C21" i="7" s="1"/>
  <c r="M12" i="7"/>
  <c r="L12" i="7"/>
  <c r="K12" i="7"/>
  <c r="J12" i="7"/>
  <c r="D12" i="7"/>
  <c r="B12" i="7"/>
  <c r="C12" i="7" s="1" a="1"/>
  <c r="C12" i="7" s="1"/>
  <c r="M16" i="7" l="1"/>
  <c r="L16" i="7"/>
  <c r="K16" i="7"/>
  <c r="J16" i="7"/>
  <c r="D16" i="7"/>
  <c r="B16" i="7"/>
  <c r="C16" i="7" s="1" a="1"/>
  <c r="C16" i="7" s="1"/>
  <c r="M24" i="7" l="1"/>
  <c r="L24" i="7"/>
  <c r="K24" i="7"/>
  <c r="J24" i="7"/>
  <c r="D24" i="7"/>
  <c r="B24" i="7"/>
  <c r="C24" i="7" s="1" a="1"/>
  <c r="C24" i="7" s="1"/>
  <c r="M9" i="7"/>
  <c r="L9" i="7"/>
  <c r="K9" i="7"/>
  <c r="J9" i="7"/>
  <c r="D9" i="7"/>
  <c r="B9" i="7"/>
  <c r="C9" i="7" s="1" a="1"/>
  <c r="C9" i="7" s="1"/>
  <c r="M28" i="7"/>
  <c r="L28" i="7"/>
  <c r="K28" i="7"/>
  <c r="J28" i="7"/>
  <c r="D28" i="7"/>
  <c r="B28" i="7"/>
  <c r="C28" i="7" s="1" a="1"/>
  <c r="C28" i="7" s="1"/>
  <c r="M25" i="7" l="1"/>
  <c r="L25" i="7"/>
  <c r="K25" i="7"/>
  <c r="J25" i="7"/>
  <c r="D25" i="7"/>
  <c r="B25" i="7"/>
  <c r="C25" i="7" s="1" a="1"/>
  <c r="C25" i="7" s="1"/>
  <c r="M15" i="7" l="1"/>
  <c r="L15" i="7"/>
  <c r="K15" i="7"/>
  <c r="J15" i="7"/>
  <c r="D15" i="7"/>
  <c r="B15" i="7"/>
  <c r="C15" i="7" s="1" a="1"/>
  <c r="C15" i="7" s="1"/>
  <c r="M14" i="7" l="1"/>
  <c r="L14" i="7"/>
  <c r="K14" i="7"/>
  <c r="J14" i="7"/>
  <c r="D14" i="7"/>
  <c r="B14" i="7"/>
  <c r="C14" i="7" s="1" a="1"/>
  <c r="C14" i="7" s="1"/>
  <c r="M18" i="7" l="1"/>
  <c r="L18" i="7"/>
  <c r="K18" i="7"/>
  <c r="J18" i="7"/>
  <c r="D18" i="7"/>
  <c r="B18" i="7"/>
  <c r="C18" i="7" s="1" a="1"/>
  <c r="C18" i="7" s="1"/>
  <c r="M20" i="7" l="1"/>
  <c r="L20" i="7"/>
  <c r="K20" i="7"/>
  <c r="J20" i="7"/>
  <c r="D20" i="7"/>
  <c r="B20" i="7"/>
  <c r="C20" i="7" s="1" a="1"/>
  <c r="C20" i="7" s="1"/>
  <c r="M23" i="7"/>
  <c r="L23" i="7"/>
  <c r="K23" i="7"/>
  <c r="J23" i="7"/>
  <c r="D23" i="7"/>
  <c r="B23" i="7"/>
  <c r="C23" i="7" s="1" a="1"/>
  <c r="C23" i="7" s="1"/>
  <c r="B27" i="16" l="1"/>
  <c r="C27" i="16" s="1" a="1"/>
  <c r="C27" i="16" s="1"/>
  <c r="B22" i="7" l="1"/>
  <c r="C22" i="7" s="1" a="1"/>
  <c r="C22" i="7" s="1"/>
  <c r="B10" i="19" l="1"/>
  <c r="C10" i="19" s="1" a="1"/>
  <c r="C10" i="1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6"/>
        </ext>
      </extLst>
    </bk>
    <bk>
      <extLst>
        <ext uri="{3e2802c4-a4d2-4d8b-9148-e3be6c30e623}">
          <xlrd:rvb i="149"/>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futureMetadata>
  <futureMetadata name="XLDAPR" count="1">
    <bk>
      <extLst>
        <ext uri="{bdbb8cdc-fa1e-496e-a857-3c3f30c029c3}">
          <xda:dynamicArrayProperties fDynamic="1" fCollapsed="0"/>
        </ext>
      </extLst>
    </bk>
  </futureMetadata>
  <cellMetadata count="1">
    <bk>
      <rc t="2" v="0"/>
    </bk>
  </cellMetadata>
  <valueMetadata count="18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valueMetadata>
</metadata>
</file>

<file path=xl/sharedStrings.xml><?xml version="1.0" encoding="utf-8"?>
<sst xmlns="http://schemas.openxmlformats.org/spreadsheetml/2006/main" count="1007" uniqueCount="589">
  <si>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</si>
  <si>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</si>
  <si>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</si>
  <si>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</si>
  <si>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</si>
  <si>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</si>
  <si>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</si>
  <si>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</si>
  <si>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</si>
  <si>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</si>
  <si>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</si>
  <si>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</si>
  <si>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</si>
  <si>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</si>
  <si>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</si>
  <si>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</si>
  <si>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</si>
  <si>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</si>
  <si>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</si>
  <si>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</si>
  <si>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</si>
  <si>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</si>
  <si>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</si>
  <si>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</si>
  <si>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</si>
  <si>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</si>
  <si>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</si>
  <si>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1M</t>
  </si>
  <si>
    <t>3M</t>
  </si>
  <si>
    <t>6M</t>
  </si>
  <si>
    <t>1Y</t>
  </si>
  <si>
    <t>2Y</t>
  </si>
  <si>
    <t>20Y</t>
  </si>
  <si>
    <t>10Y</t>
  </si>
  <si>
    <t>5Y</t>
  </si>
  <si>
    <t>30Y</t>
  </si>
  <si>
    <t>10Y - 2Y</t>
  </si>
  <si>
    <t>Fwd P/S</t>
  </si>
  <si>
    <t>Fwd P/E</t>
  </si>
  <si>
    <t>Prev Net Income Growth</t>
  </si>
  <si>
    <t>Fwd Net Income Growth</t>
  </si>
  <si>
    <t>Dividend Yield</t>
  </si>
  <si>
    <t>5Y Proj Rev CAGR</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</si>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</sst>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0.0"/>
    <numFmt numFmtId="165" formatCode="#,###,,;\(#,###,,\);\ \-\ \-"/>
  </numFmts>
  <fonts count="16">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6"/>
      <color theme="1"/>
      <name val="ArialMT"/>
    </font>
    <font>
      <sz val="16"/>
      <color theme="1"/>
      <name val="ArialMT"/>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0" fontId="0" fillId="3" borderId="0" xfId="0" applyFill="1"/>
    <xf numFmtId="0" fontId="15" fillId="3" borderId="0" xfId="0" applyFont="1" applyFill="1" applyAlignment="1">
      <alignment horizontal="center" vertical="center" wrapText="1"/>
    </xf>
    <xf numFmtId="10" fontId="14" fillId="3" borderId="0" xfId="0" applyNumberFormat="1" applyFont="1" applyFill="1" applyAlignment="1">
      <alignment horizontal="center" vertical="center"/>
    </xf>
    <xf numFmtId="10" fontId="15" fillId="3" borderId="0" xfId="0" applyNumberFormat="1" applyFont="1" applyFill="1" applyAlignment="1">
      <alignment horizontal="center" vertical="center"/>
    </xf>
    <xf numFmtId="0" fontId="15" fillId="3" borderId="1" xfId="0" applyFont="1" applyFill="1" applyBorder="1" applyAlignment="1">
      <alignment horizontal="center" vertical="center" wrapText="1"/>
    </xf>
    <xf numFmtId="10" fontId="14" fillId="3" borderId="1" xfId="0" applyNumberFormat="1" applyFont="1" applyFill="1" applyBorder="1" applyAlignment="1">
      <alignment horizontal="center" vertical="center"/>
    </xf>
    <xf numFmtId="165" fontId="8" fillId="0" borderId="0" xfId="0" applyNumberFormat="1" applyFont="1" applyAlignment="1">
      <alignment horizontal="center" vertical="center" wrapText="1"/>
    </xf>
    <xf numFmtId="10" fontId="7" fillId="0" borderId="0" xfId="0" applyNumberFormat="1"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13"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0.xml"/><Relationship Id="rId21" Type="http://schemas.openxmlformats.org/officeDocument/2006/relationships/externalLink" Target="externalLinks/externalLink4.xml"/><Relationship Id="rId42" Type="http://schemas.openxmlformats.org/officeDocument/2006/relationships/externalLink" Target="externalLinks/externalLink25.xml"/><Relationship Id="rId63" Type="http://schemas.openxmlformats.org/officeDocument/2006/relationships/externalLink" Target="externalLinks/externalLink46.xml"/><Relationship Id="rId84" Type="http://schemas.openxmlformats.org/officeDocument/2006/relationships/externalLink" Target="externalLinks/externalLink67.xml"/><Relationship Id="rId138" Type="http://schemas.openxmlformats.org/officeDocument/2006/relationships/externalLink" Target="externalLinks/externalLink121.xml"/><Relationship Id="rId159" Type="http://schemas.openxmlformats.org/officeDocument/2006/relationships/externalLink" Target="externalLinks/externalLink142.xml"/><Relationship Id="rId170" Type="http://schemas.openxmlformats.org/officeDocument/2006/relationships/externalLink" Target="externalLinks/externalLink153.xml"/><Relationship Id="rId191" Type="http://schemas.openxmlformats.org/officeDocument/2006/relationships/externalLink" Target="externalLinks/externalLink174.xml"/><Relationship Id="rId205" Type="http://schemas.microsoft.com/office/2017/06/relationships/rdSupportingPropertyBagStructure" Target="richData/rdsupportingpropertybagstructure.xml"/><Relationship Id="rId107" Type="http://schemas.openxmlformats.org/officeDocument/2006/relationships/externalLink" Target="externalLinks/externalLink90.xml"/><Relationship Id="rId11" Type="http://schemas.openxmlformats.org/officeDocument/2006/relationships/worksheet" Target="worksheets/sheet11.xml"/><Relationship Id="rId32" Type="http://schemas.openxmlformats.org/officeDocument/2006/relationships/externalLink" Target="externalLinks/externalLink15.xml"/><Relationship Id="rId53" Type="http://schemas.openxmlformats.org/officeDocument/2006/relationships/externalLink" Target="externalLinks/externalLink36.xml"/><Relationship Id="rId74" Type="http://schemas.openxmlformats.org/officeDocument/2006/relationships/externalLink" Target="externalLinks/externalLink57.xml"/><Relationship Id="rId128" Type="http://schemas.openxmlformats.org/officeDocument/2006/relationships/externalLink" Target="externalLinks/externalLink111.xml"/><Relationship Id="rId149" Type="http://schemas.openxmlformats.org/officeDocument/2006/relationships/externalLink" Target="externalLinks/externalLink132.xml"/><Relationship Id="rId5" Type="http://schemas.openxmlformats.org/officeDocument/2006/relationships/worksheet" Target="worksheets/sheet5.xml"/><Relationship Id="rId95" Type="http://schemas.openxmlformats.org/officeDocument/2006/relationships/externalLink" Target="externalLinks/externalLink78.xml"/><Relationship Id="rId160" Type="http://schemas.openxmlformats.org/officeDocument/2006/relationships/externalLink" Target="externalLinks/externalLink143.xml"/><Relationship Id="rId181" Type="http://schemas.openxmlformats.org/officeDocument/2006/relationships/externalLink" Target="externalLinks/externalLink164.xml"/><Relationship Id="rId22" Type="http://schemas.openxmlformats.org/officeDocument/2006/relationships/externalLink" Target="externalLinks/externalLink5.xml"/><Relationship Id="rId43" Type="http://schemas.openxmlformats.org/officeDocument/2006/relationships/externalLink" Target="externalLinks/externalLink26.xml"/><Relationship Id="rId64" Type="http://schemas.openxmlformats.org/officeDocument/2006/relationships/externalLink" Target="externalLinks/externalLink47.xml"/><Relationship Id="rId118" Type="http://schemas.openxmlformats.org/officeDocument/2006/relationships/externalLink" Target="externalLinks/externalLink101.xml"/><Relationship Id="rId139" Type="http://schemas.openxmlformats.org/officeDocument/2006/relationships/externalLink" Target="externalLinks/externalLink122.xml"/><Relationship Id="rId85" Type="http://schemas.openxmlformats.org/officeDocument/2006/relationships/externalLink" Target="externalLinks/externalLink68.xml"/><Relationship Id="rId150" Type="http://schemas.openxmlformats.org/officeDocument/2006/relationships/externalLink" Target="externalLinks/externalLink133.xml"/><Relationship Id="rId171" Type="http://schemas.openxmlformats.org/officeDocument/2006/relationships/externalLink" Target="externalLinks/externalLink154.xml"/><Relationship Id="rId192" Type="http://schemas.openxmlformats.org/officeDocument/2006/relationships/externalLink" Target="externalLinks/externalLink175.xml"/><Relationship Id="rId206" Type="http://schemas.microsoft.com/office/2017/06/relationships/rdSupportingPropertyBag" Target="richData/rdsupportingpropertybag.xml"/><Relationship Id="rId12" Type="http://schemas.openxmlformats.org/officeDocument/2006/relationships/worksheet" Target="worksheets/sheet12.xml"/><Relationship Id="rId33" Type="http://schemas.openxmlformats.org/officeDocument/2006/relationships/externalLink" Target="externalLinks/externalLink16.xml"/><Relationship Id="rId108" Type="http://schemas.openxmlformats.org/officeDocument/2006/relationships/externalLink" Target="externalLinks/externalLink91.xml"/><Relationship Id="rId129" Type="http://schemas.openxmlformats.org/officeDocument/2006/relationships/externalLink" Target="externalLinks/externalLink112.xml"/><Relationship Id="rId54" Type="http://schemas.openxmlformats.org/officeDocument/2006/relationships/externalLink" Target="externalLinks/externalLink37.xml"/><Relationship Id="rId75" Type="http://schemas.openxmlformats.org/officeDocument/2006/relationships/externalLink" Target="externalLinks/externalLink58.xml"/><Relationship Id="rId96" Type="http://schemas.openxmlformats.org/officeDocument/2006/relationships/externalLink" Target="externalLinks/externalLink79.xml"/><Relationship Id="rId140" Type="http://schemas.openxmlformats.org/officeDocument/2006/relationships/externalLink" Target="externalLinks/externalLink123.xml"/><Relationship Id="rId161" Type="http://schemas.openxmlformats.org/officeDocument/2006/relationships/externalLink" Target="externalLinks/externalLink144.xml"/><Relationship Id="rId182" Type="http://schemas.openxmlformats.org/officeDocument/2006/relationships/externalLink" Target="externalLinks/externalLink165.xml"/><Relationship Id="rId6" Type="http://schemas.openxmlformats.org/officeDocument/2006/relationships/worksheet" Target="worksheets/sheet6.xml"/><Relationship Id="rId23" Type="http://schemas.openxmlformats.org/officeDocument/2006/relationships/externalLink" Target="externalLinks/externalLink6.xml"/><Relationship Id="rId119" Type="http://schemas.openxmlformats.org/officeDocument/2006/relationships/externalLink" Target="externalLinks/externalLink102.xml"/><Relationship Id="rId44" Type="http://schemas.openxmlformats.org/officeDocument/2006/relationships/externalLink" Target="externalLinks/externalLink27.xml"/><Relationship Id="rId65" Type="http://schemas.openxmlformats.org/officeDocument/2006/relationships/externalLink" Target="externalLinks/externalLink48.xml"/><Relationship Id="rId86" Type="http://schemas.openxmlformats.org/officeDocument/2006/relationships/externalLink" Target="externalLinks/externalLink69.xml"/><Relationship Id="rId130" Type="http://schemas.openxmlformats.org/officeDocument/2006/relationships/externalLink" Target="externalLinks/externalLink113.xml"/><Relationship Id="rId151" Type="http://schemas.openxmlformats.org/officeDocument/2006/relationships/externalLink" Target="externalLinks/externalLink134.xml"/><Relationship Id="rId172" Type="http://schemas.openxmlformats.org/officeDocument/2006/relationships/externalLink" Target="externalLinks/externalLink155.xml"/><Relationship Id="rId193" Type="http://schemas.openxmlformats.org/officeDocument/2006/relationships/externalLink" Target="externalLinks/externalLink176.xml"/><Relationship Id="rId207" Type="http://schemas.microsoft.com/office/2017/06/relationships/rdRichValueTypes" Target="richData/rdRichValueTypes.xml"/><Relationship Id="rId13" Type="http://schemas.openxmlformats.org/officeDocument/2006/relationships/worksheet" Target="worksheets/sheet13.xml"/><Relationship Id="rId109" Type="http://schemas.openxmlformats.org/officeDocument/2006/relationships/externalLink" Target="externalLinks/externalLink92.xml"/><Relationship Id="rId34" Type="http://schemas.openxmlformats.org/officeDocument/2006/relationships/externalLink" Target="externalLinks/externalLink17.xml"/><Relationship Id="rId55" Type="http://schemas.openxmlformats.org/officeDocument/2006/relationships/externalLink" Target="externalLinks/externalLink38.xml"/><Relationship Id="rId76" Type="http://schemas.openxmlformats.org/officeDocument/2006/relationships/externalLink" Target="externalLinks/externalLink59.xml"/><Relationship Id="rId97" Type="http://schemas.openxmlformats.org/officeDocument/2006/relationships/externalLink" Target="externalLinks/externalLink80.xml"/><Relationship Id="rId120" Type="http://schemas.openxmlformats.org/officeDocument/2006/relationships/externalLink" Target="externalLinks/externalLink103.xml"/><Relationship Id="rId141" Type="http://schemas.openxmlformats.org/officeDocument/2006/relationships/externalLink" Target="externalLinks/externalLink124.xml"/><Relationship Id="rId7" Type="http://schemas.openxmlformats.org/officeDocument/2006/relationships/worksheet" Target="worksheets/sheet7.xml"/><Relationship Id="rId162" Type="http://schemas.openxmlformats.org/officeDocument/2006/relationships/externalLink" Target="externalLinks/externalLink145.xml"/><Relationship Id="rId183" Type="http://schemas.openxmlformats.org/officeDocument/2006/relationships/externalLink" Target="externalLinks/externalLink166.xml"/><Relationship Id="rId24" Type="http://schemas.openxmlformats.org/officeDocument/2006/relationships/externalLink" Target="externalLinks/externalLink7.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66" Type="http://schemas.openxmlformats.org/officeDocument/2006/relationships/externalLink" Target="externalLinks/externalLink49.xml"/><Relationship Id="rId87" Type="http://schemas.openxmlformats.org/officeDocument/2006/relationships/externalLink" Target="externalLinks/externalLink70.xml"/><Relationship Id="rId110" Type="http://schemas.openxmlformats.org/officeDocument/2006/relationships/externalLink" Target="externalLinks/externalLink93.xml"/><Relationship Id="rId115" Type="http://schemas.openxmlformats.org/officeDocument/2006/relationships/externalLink" Target="externalLinks/externalLink98.xml"/><Relationship Id="rId131" Type="http://schemas.openxmlformats.org/officeDocument/2006/relationships/externalLink" Target="externalLinks/externalLink114.xml"/><Relationship Id="rId136" Type="http://schemas.openxmlformats.org/officeDocument/2006/relationships/externalLink" Target="externalLinks/externalLink119.xml"/><Relationship Id="rId157" Type="http://schemas.openxmlformats.org/officeDocument/2006/relationships/externalLink" Target="externalLinks/externalLink140.xml"/><Relationship Id="rId178" Type="http://schemas.openxmlformats.org/officeDocument/2006/relationships/externalLink" Target="externalLinks/externalLink161.xml"/><Relationship Id="rId61" Type="http://schemas.openxmlformats.org/officeDocument/2006/relationships/externalLink" Target="externalLinks/externalLink44.xml"/><Relationship Id="rId82" Type="http://schemas.openxmlformats.org/officeDocument/2006/relationships/externalLink" Target="externalLinks/externalLink65.xml"/><Relationship Id="rId152" Type="http://schemas.openxmlformats.org/officeDocument/2006/relationships/externalLink" Target="externalLinks/externalLink135.xml"/><Relationship Id="rId173" Type="http://schemas.openxmlformats.org/officeDocument/2006/relationships/externalLink" Target="externalLinks/externalLink156.xml"/><Relationship Id="rId194" Type="http://schemas.openxmlformats.org/officeDocument/2006/relationships/externalLink" Target="externalLinks/externalLink177.xml"/><Relationship Id="rId199" Type="http://schemas.openxmlformats.org/officeDocument/2006/relationships/styles" Target="styles.xml"/><Relationship Id="rId203" Type="http://schemas.microsoft.com/office/2017/06/relationships/rdRichValueStructure" Target="richData/rdrichvaluestructure.xml"/><Relationship Id="rId208" Type="http://schemas.openxmlformats.org/officeDocument/2006/relationships/calcChain" Target="calcChain.xml"/><Relationship Id="rId19" Type="http://schemas.openxmlformats.org/officeDocument/2006/relationships/externalLink" Target="externalLinks/externalLink2.xml"/><Relationship Id="rId14" Type="http://schemas.openxmlformats.org/officeDocument/2006/relationships/worksheet" Target="worksheets/sheet14.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56" Type="http://schemas.openxmlformats.org/officeDocument/2006/relationships/externalLink" Target="externalLinks/externalLink39.xml"/><Relationship Id="rId77" Type="http://schemas.openxmlformats.org/officeDocument/2006/relationships/externalLink" Target="externalLinks/externalLink60.xml"/><Relationship Id="rId100" Type="http://schemas.openxmlformats.org/officeDocument/2006/relationships/externalLink" Target="externalLinks/externalLink83.xml"/><Relationship Id="rId105" Type="http://schemas.openxmlformats.org/officeDocument/2006/relationships/externalLink" Target="externalLinks/externalLink88.xml"/><Relationship Id="rId126" Type="http://schemas.openxmlformats.org/officeDocument/2006/relationships/externalLink" Target="externalLinks/externalLink109.xml"/><Relationship Id="rId147" Type="http://schemas.openxmlformats.org/officeDocument/2006/relationships/externalLink" Target="externalLinks/externalLink130.xml"/><Relationship Id="rId168" Type="http://schemas.openxmlformats.org/officeDocument/2006/relationships/externalLink" Target="externalLinks/externalLink151.xml"/><Relationship Id="rId8" Type="http://schemas.openxmlformats.org/officeDocument/2006/relationships/worksheet" Target="worksheets/sheet8.xml"/><Relationship Id="rId51" Type="http://schemas.openxmlformats.org/officeDocument/2006/relationships/externalLink" Target="externalLinks/externalLink34.xml"/><Relationship Id="rId72" Type="http://schemas.openxmlformats.org/officeDocument/2006/relationships/externalLink" Target="externalLinks/externalLink55.xml"/><Relationship Id="rId93" Type="http://schemas.openxmlformats.org/officeDocument/2006/relationships/externalLink" Target="externalLinks/externalLink76.xml"/><Relationship Id="rId98" Type="http://schemas.openxmlformats.org/officeDocument/2006/relationships/externalLink" Target="externalLinks/externalLink81.xml"/><Relationship Id="rId121" Type="http://schemas.openxmlformats.org/officeDocument/2006/relationships/externalLink" Target="externalLinks/externalLink104.xml"/><Relationship Id="rId142" Type="http://schemas.openxmlformats.org/officeDocument/2006/relationships/externalLink" Target="externalLinks/externalLink125.xml"/><Relationship Id="rId163" Type="http://schemas.openxmlformats.org/officeDocument/2006/relationships/externalLink" Target="externalLinks/externalLink146.xml"/><Relationship Id="rId184" Type="http://schemas.openxmlformats.org/officeDocument/2006/relationships/externalLink" Target="externalLinks/externalLink167.xml"/><Relationship Id="rId189" Type="http://schemas.openxmlformats.org/officeDocument/2006/relationships/externalLink" Target="externalLinks/externalLink172.xml"/><Relationship Id="rId3" Type="http://schemas.openxmlformats.org/officeDocument/2006/relationships/worksheet" Target="worksheets/sheet3.xml"/><Relationship Id="rId25" Type="http://schemas.openxmlformats.org/officeDocument/2006/relationships/externalLink" Target="externalLinks/externalLink8.xml"/><Relationship Id="rId46" Type="http://schemas.openxmlformats.org/officeDocument/2006/relationships/externalLink" Target="externalLinks/externalLink29.xml"/><Relationship Id="rId67" Type="http://schemas.openxmlformats.org/officeDocument/2006/relationships/externalLink" Target="externalLinks/externalLink50.xml"/><Relationship Id="rId116" Type="http://schemas.openxmlformats.org/officeDocument/2006/relationships/externalLink" Target="externalLinks/externalLink99.xml"/><Relationship Id="rId137" Type="http://schemas.openxmlformats.org/officeDocument/2006/relationships/externalLink" Target="externalLinks/externalLink120.xml"/><Relationship Id="rId158" Type="http://schemas.openxmlformats.org/officeDocument/2006/relationships/externalLink" Target="externalLinks/externalLink141.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62" Type="http://schemas.openxmlformats.org/officeDocument/2006/relationships/externalLink" Target="externalLinks/externalLink45.xml"/><Relationship Id="rId83" Type="http://schemas.openxmlformats.org/officeDocument/2006/relationships/externalLink" Target="externalLinks/externalLink66.xml"/><Relationship Id="rId88" Type="http://schemas.openxmlformats.org/officeDocument/2006/relationships/externalLink" Target="externalLinks/externalLink71.xml"/><Relationship Id="rId111" Type="http://schemas.openxmlformats.org/officeDocument/2006/relationships/externalLink" Target="externalLinks/externalLink94.xml"/><Relationship Id="rId132" Type="http://schemas.openxmlformats.org/officeDocument/2006/relationships/externalLink" Target="externalLinks/externalLink115.xml"/><Relationship Id="rId153" Type="http://schemas.openxmlformats.org/officeDocument/2006/relationships/externalLink" Target="externalLinks/externalLink136.xml"/><Relationship Id="rId174" Type="http://schemas.openxmlformats.org/officeDocument/2006/relationships/externalLink" Target="externalLinks/externalLink157.xml"/><Relationship Id="rId179" Type="http://schemas.openxmlformats.org/officeDocument/2006/relationships/externalLink" Target="externalLinks/externalLink162.xml"/><Relationship Id="rId195" Type="http://schemas.openxmlformats.org/officeDocument/2006/relationships/externalLink" Target="externalLinks/externalLink178.xml"/><Relationship Id="rId190" Type="http://schemas.openxmlformats.org/officeDocument/2006/relationships/externalLink" Target="externalLinks/externalLink173.xml"/><Relationship Id="rId204" Type="http://schemas.microsoft.com/office/2017/06/relationships/richStyles" Target="richData/richStyles.xml"/><Relationship Id="rId15" Type="http://schemas.openxmlformats.org/officeDocument/2006/relationships/worksheet" Target="worksheets/sheet15.xml"/><Relationship Id="rId36" Type="http://schemas.openxmlformats.org/officeDocument/2006/relationships/externalLink" Target="externalLinks/externalLink19.xml"/><Relationship Id="rId57" Type="http://schemas.openxmlformats.org/officeDocument/2006/relationships/externalLink" Target="externalLinks/externalLink40.xml"/><Relationship Id="rId106" Type="http://schemas.openxmlformats.org/officeDocument/2006/relationships/externalLink" Target="externalLinks/externalLink89.xml"/><Relationship Id="rId127" Type="http://schemas.openxmlformats.org/officeDocument/2006/relationships/externalLink" Target="externalLinks/externalLink110.xml"/><Relationship Id="rId10" Type="http://schemas.openxmlformats.org/officeDocument/2006/relationships/worksheet" Target="worksheets/sheet10.xml"/><Relationship Id="rId31" Type="http://schemas.openxmlformats.org/officeDocument/2006/relationships/externalLink" Target="externalLinks/externalLink14.xml"/><Relationship Id="rId52" Type="http://schemas.openxmlformats.org/officeDocument/2006/relationships/externalLink" Target="externalLinks/externalLink35.xml"/><Relationship Id="rId73" Type="http://schemas.openxmlformats.org/officeDocument/2006/relationships/externalLink" Target="externalLinks/externalLink56.xml"/><Relationship Id="rId78" Type="http://schemas.openxmlformats.org/officeDocument/2006/relationships/externalLink" Target="externalLinks/externalLink61.xml"/><Relationship Id="rId94" Type="http://schemas.openxmlformats.org/officeDocument/2006/relationships/externalLink" Target="externalLinks/externalLink77.xml"/><Relationship Id="rId99" Type="http://schemas.openxmlformats.org/officeDocument/2006/relationships/externalLink" Target="externalLinks/externalLink82.xml"/><Relationship Id="rId101" Type="http://schemas.openxmlformats.org/officeDocument/2006/relationships/externalLink" Target="externalLinks/externalLink84.xml"/><Relationship Id="rId122" Type="http://schemas.openxmlformats.org/officeDocument/2006/relationships/externalLink" Target="externalLinks/externalLink105.xml"/><Relationship Id="rId143" Type="http://schemas.openxmlformats.org/officeDocument/2006/relationships/externalLink" Target="externalLinks/externalLink126.xml"/><Relationship Id="rId148" Type="http://schemas.openxmlformats.org/officeDocument/2006/relationships/externalLink" Target="externalLinks/externalLink131.xml"/><Relationship Id="rId164" Type="http://schemas.openxmlformats.org/officeDocument/2006/relationships/externalLink" Target="externalLinks/externalLink147.xml"/><Relationship Id="rId169" Type="http://schemas.openxmlformats.org/officeDocument/2006/relationships/externalLink" Target="externalLinks/externalLink152.xml"/><Relationship Id="rId185" Type="http://schemas.openxmlformats.org/officeDocument/2006/relationships/externalLink" Target="externalLinks/externalLink168.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3.xml"/><Relationship Id="rId26" Type="http://schemas.openxmlformats.org/officeDocument/2006/relationships/externalLink" Target="externalLinks/externalLink9.xml"/><Relationship Id="rId47" Type="http://schemas.openxmlformats.org/officeDocument/2006/relationships/externalLink" Target="externalLinks/externalLink30.xml"/><Relationship Id="rId68" Type="http://schemas.openxmlformats.org/officeDocument/2006/relationships/externalLink" Target="externalLinks/externalLink51.xml"/><Relationship Id="rId89" Type="http://schemas.openxmlformats.org/officeDocument/2006/relationships/externalLink" Target="externalLinks/externalLink72.xml"/><Relationship Id="rId112" Type="http://schemas.openxmlformats.org/officeDocument/2006/relationships/externalLink" Target="externalLinks/externalLink95.xml"/><Relationship Id="rId133" Type="http://schemas.openxmlformats.org/officeDocument/2006/relationships/externalLink" Target="externalLinks/externalLink116.xml"/><Relationship Id="rId154" Type="http://schemas.openxmlformats.org/officeDocument/2006/relationships/externalLink" Target="externalLinks/externalLink137.xml"/><Relationship Id="rId175" Type="http://schemas.openxmlformats.org/officeDocument/2006/relationships/externalLink" Target="externalLinks/externalLink158.xml"/><Relationship Id="rId196" Type="http://schemas.openxmlformats.org/officeDocument/2006/relationships/externalLink" Target="externalLinks/externalLink179.xml"/><Relationship Id="rId200" Type="http://schemas.openxmlformats.org/officeDocument/2006/relationships/sharedStrings" Target="sharedStrings.xml"/><Relationship Id="rId16" Type="http://schemas.openxmlformats.org/officeDocument/2006/relationships/worksheet" Target="worksheets/sheet16.xml"/><Relationship Id="rId37" Type="http://schemas.openxmlformats.org/officeDocument/2006/relationships/externalLink" Target="externalLinks/externalLink20.xml"/><Relationship Id="rId58" Type="http://schemas.openxmlformats.org/officeDocument/2006/relationships/externalLink" Target="externalLinks/externalLink41.xml"/><Relationship Id="rId79" Type="http://schemas.openxmlformats.org/officeDocument/2006/relationships/externalLink" Target="externalLinks/externalLink62.xml"/><Relationship Id="rId102" Type="http://schemas.openxmlformats.org/officeDocument/2006/relationships/externalLink" Target="externalLinks/externalLink85.xml"/><Relationship Id="rId123" Type="http://schemas.openxmlformats.org/officeDocument/2006/relationships/externalLink" Target="externalLinks/externalLink106.xml"/><Relationship Id="rId144" Type="http://schemas.openxmlformats.org/officeDocument/2006/relationships/externalLink" Target="externalLinks/externalLink127.xml"/><Relationship Id="rId90" Type="http://schemas.openxmlformats.org/officeDocument/2006/relationships/externalLink" Target="externalLinks/externalLink73.xml"/><Relationship Id="rId165" Type="http://schemas.openxmlformats.org/officeDocument/2006/relationships/externalLink" Target="externalLinks/externalLink148.xml"/><Relationship Id="rId186" Type="http://schemas.openxmlformats.org/officeDocument/2006/relationships/externalLink" Target="externalLinks/externalLink169.xml"/><Relationship Id="rId27" Type="http://schemas.openxmlformats.org/officeDocument/2006/relationships/externalLink" Target="externalLinks/externalLink10.xml"/><Relationship Id="rId48" Type="http://schemas.openxmlformats.org/officeDocument/2006/relationships/externalLink" Target="externalLinks/externalLink31.xml"/><Relationship Id="rId69" Type="http://schemas.openxmlformats.org/officeDocument/2006/relationships/externalLink" Target="externalLinks/externalLink52.xml"/><Relationship Id="rId113" Type="http://schemas.openxmlformats.org/officeDocument/2006/relationships/externalLink" Target="externalLinks/externalLink96.xml"/><Relationship Id="rId134" Type="http://schemas.openxmlformats.org/officeDocument/2006/relationships/externalLink" Target="externalLinks/externalLink117.xml"/><Relationship Id="rId80" Type="http://schemas.openxmlformats.org/officeDocument/2006/relationships/externalLink" Target="externalLinks/externalLink63.xml"/><Relationship Id="rId155" Type="http://schemas.openxmlformats.org/officeDocument/2006/relationships/externalLink" Target="externalLinks/externalLink138.xml"/><Relationship Id="rId176" Type="http://schemas.openxmlformats.org/officeDocument/2006/relationships/externalLink" Target="externalLinks/externalLink159.xml"/><Relationship Id="rId197" Type="http://schemas.openxmlformats.org/officeDocument/2006/relationships/externalLink" Target="externalLinks/externalLink180.xml"/><Relationship Id="rId201" Type="http://schemas.openxmlformats.org/officeDocument/2006/relationships/sheetMetadata" Target="metadata.xml"/><Relationship Id="rId17" Type="http://schemas.openxmlformats.org/officeDocument/2006/relationships/worksheet" Target="worksheets/sheet17.xml"/><Relationship Id="rId38" Type="http://schemas.openxmlformats.org/officeDocument/2006/relationships/externalLink" Target="externalLinks/externalLink21.xml"/><Relationship Id="rId59" Type="http://schemas.openxmlformats.org/officeDocument/2006/relationships/externalLink" Target="externalLinks/externalLink42.xml"/><Relationship Id="rId103" Type="http://schemas.openxmlformats.org/officeDocument/2006/relationships/externalLink" Target="externalLinks/externalLink86.xml"/><Relationship Id="rId124" Type="http://schemas.openxmlformats.org/officeDocument/2006/relationships/externalLink" Target="externalLinks/externalLink107.xml"/><Relationship Id="rId70" Type="http://schemas.openxmlformats.org/officeDocument/2006/relationships/externalLink" Target="externalLinks/externalLink53.xml"/><Relationship Id="rId91" Type="http://schemas.openxmlformats.org/officeDocument/2006/relationships/externalLink" Target="externalLinks/externalLink74.xml"/><Relationship Id="rId145" Type="http://schemas.openxmlformats.org/officeDocument/2006/relationships/externalLink" Target="externalLinks/externalLink128.xml"/><Relationship Id="rId166" Type="http://schemas.openxmlformats.org/officeDocument/2006/relationships/externalLink" Target="externalLinks/externalLink149.xml"/><Relationship Id="rId187" Type="http://schemas.openxmlformats.org/officeDocument/2006/relationships/externalLink" Target="externalLinks/externalLink170.xml"/><Relationship Id="rId1" Type="http://schemas.openxmlformats.org/officeDocument/2006/relationships/worksheet" Target="worksheets/sheet1.xml"/><Relationship Id="rId28" Type="http://schemas.openxmlformats.org/officeDocument/2006/relationships/externalLink" Target="externalLinks/externalLink11.xml"/><Relationship Id="rId49" Type="http://schemas.openxmlformats.org/officeDocument/2006/relationships/externalLink" Target="externalLinks/externalLink32.xml"/><Relationship Id="rId114" Type="http://schemas.openxmlformats.org/officeDocument/2006/relationships/externalLink" Target="externalLinks/externalLink97.xml"/><Relationship Id="rId60" Type="http://schemas.openxmlformats.org/officeDocument/2006/relationships/externalLink" Target="externalLinks/externalLink43.xml"/><Relationship Id="rId81" Type="http://schemas.openxmlformats.org/officeDocument/2006/relationships/externalLink" Target="externalLinks/externalLink64.xml"/><Relationship Id="rId135" Type="http://schemas.openxmlformats.org/officeDocument/2006/relationships/externalLink" Target="externalLinks/externalLink118.xml"/><Relationship Id="rId156" Type="http://schemas.openxmlformats.org/officeDocument/2006/relationships/externalLink" Target="externalLinks/externalLink139.xml"/><Relationship Id="rId177" Type="http://schemas.openxmlformats.org/officeDocument/2006/relationships/externalLink" Target="externalLinks/externalLink160.xml"/><Relationship Id="rId198" Type="http://schemas.openxmlformats.org/officeDocument/2006/relationships/theme" Target="theme/theme1.xml"/><Relationship Id="rId202" Type="http://schemas.microsoft.com/office/2017/06/relationships/rdRichValue" Target="richData/rdrichvalue.xml"/><Relationship Id="rId18" Type="http://schemas.openxmlformats.org/officeDocument/2006/relationships/externalLink" Target="externalLinks/externalLink1.xml"/><Relationship Id="rId39" Type="http://schemas.openxmlformats.org/officeDocument/2006/relationships/externalLink" Target="externalLinks/externalLink22.xml"/><Relationship Id="rId50" Type="http://schemas.openxmlformats.org/officeDocument/2006/relationships/externalLink" Target="externalLinks/externalLink33.xml"/><Relationship Id="rId104" Type="http://schemas.openxmlformats.org/officeDocument/2006/relationships/externalLink" Target="externalLinks/externalLink87.xml"/><Relationship Id="rId125" Type="http://schemas.openxmlformats.org/officeDocument/2006/relationships/externalLink" Target="externalLinks/externalLink108.xml"/><Relationship Id="rId146" Type="http://schemas.openxmlformats.org/officeDocument/2006/relationships/externalLink" Target="externalLinks/externalLink129.xml"/><Relationship Id="rId167" Type="http://schemas.openxmlformats.org/officeDocument/2006/relationships/externalLink" Target="externalLinks/externalLink150.xml"/><Relationship Id="rId188" Type="http://schemas.openxmlformats.org/officeDocument/2006/relationships/externalLink" Target="externalLinks/externalLink171.xml"/><Relationship Id="rId71" Type="http://schemas.openxmlformats.org/officeDocument/2006/relationships/externalLink" Target="externalLinks/externalLink54.xml"/><Relationship Id="rId92" Type="http://schemas.openxmlformats.org/officeDocument/2006/relationships/externalLink" Target="externalLinks/externalLink75.xml"/><Relationship Id="rId2" Type="http://schemas.openxmlformats.org/officeDocument/2006/relationships/worksheet" Target="worksheets/sheet2.xml"/><Relationship Id="rId29" Type="http://schemas.openxmlformats.org/officeDocument/2006/relationships/externalLink" Target="externalLinks/externalLink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5.3840000000000006E-2</c:v>
                </c:pt>
                <c:pt idx="1">
                  <c:v>5.4349999999999996E-2</c:v>
                </c:pt>
                <c:pt idx="2">
                  <c:v>5.518E-2</c:v>
                </c:pt>
                <c:pt idx="3">
                  <c:v>5.4089999999999999E-2</c:v>
                </c:pt>
                <c:pt idx="4">
                  <c:v>4.8930000000000001E-2</c:v>
                </c:pt>
                <c:pt idx="5">
                  <c:v>4.1909999999999996E-2</c:v>
                </c:pt>
                <c:pt idx="6">
                  <c:v>3.9120000000000002E-2</c:v>
                </c:pt>
                <c:pt idx="7">
                  <c:v>4.1570000000000003E-2</c:v>
                </c:pt>
                <c:pt idx="8">
                  <c:v>3.9529999999999996E-2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2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Healthcare/AbbVie.xlsx" TargetMode="External"/><Relationship Id="rId1" Type="http://schemas.openxmlformats.org/officeDocument/2006/relationships/externalLinkPath" Target="Healthcare/AbbVie.xlsx" TargetMode="External"/></Relationships>
</file>

<file path=xl/externalLinks/_rels/externalLink139.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143.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44.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48.xml.rels><?xml version="1.0" encoding="UTF-8" standalone="yes"?>
<Relationships xmlns="http://schemas.openxmlformats.org/package/2006/relationships"><Relationship Id="rId2" Type="http://schemas.openxmlformats.org/officeDocument/2006/relationships/externalLinkPath" Target="/Users/bina/Documents/financial-modeling/Healthcare/Thermo%20Fisher%20Scientific.xlsx" TargetMode="External"/><Relationship Id="rId1" Type="http://schemas.openxmlformats.org/officeDocument/2006/relationships/externalLinkPath" Target="Healthcare/Thermo%20Fisher%20Scientific.xlsx" TargetMode="External"/></Relationships>
</file>

<file path=xl/externalLinks/_rels/externalLink149.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2.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Healthcare/Dexcom.xlsx" TargetMode="External"/><Relationship Id="rId1" Type="http://schemas.openxmlformats.org/officeDocument/2006/relationships/externalLinkPath" Target="Healthcare/Dexcom.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56.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59.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169.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2.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American%20Tower%20Corporation.xlsx" TargetMode="External"/><Relationship Id="rId1" Type="http://schemas.openxmlformats.org/officeDocument/2006/relationships/externalLinkPath" Target="Real%20Estate/American%20Tower%20Corporation.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P.xlsx" TargetMode="External"/><Relationship Id="rId1" Type="http://schemas.openxmlformats.org/officeDocument/2006/relationships/externalLinkPath" Target="Technology/Software/S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9">
          <cell r="AC19">
            <v>2.4092537091988131</v>
          </cell>
          <cell r="AD19">
            <v>27.489307100085547</v>
          </cell>
        </row>
        <row r="29">
          <cell r="V29">
            <v>1.549170875608993</v>
          </cell>
          <cell r="W29">
            <v>1.1521024817385146</v>
          </cell>
        </row>
        <row r="101">
          <cell r="AD101">
            <v>16238370000</v>
          </cell>
        </row>
        <row r="115">
          <cell r="X115">
            <v>488.60080448459615</v>
          </cell>
        </row>
        <row r="117">
          <cell r="X117">
            <v>0.52046306047797142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-0.18425339366515836</v>
          </cell>
        </row>
        <row r="7">
          <cell r="AN7">
            <v>0.57840000000000003</v>
          </cell>
          <cell r="AQ7">
            <v>0.15461538461538463</v>
          </cell>
        </row>
        <row r="13">
          <cell r="AP13">
            <v>0.47350350798626661</v>
          </cell>
        </row>
        <row r="19">
          <cell r="AO19">
            <v>3.8642106722875527</v>
          </cell>
          <cell r="AP19">
            <v>15.05109430701091</v>
          </cell>
        </row>
        <row r="29">
          <cell r="AH29">
            <v>0.43049872829813118</v>
          </cell>
          <cell r="AI29">
            <v>-0.284400123685838</v>
          </cell>
        </row>
        <row r="101">
          <cell r="AP101">
            <v>139327980000</v>
          </cell>
        </row>
        <row r="115">
          <cell r="AJ115">
            <v>173.93059681262935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9">
          <cell r="AQ19">
            <v>3.842365492734757</v>
          </cell>
          <cell r="AR19">
            <v>13.97550123488387</v>
          </cell>
        </row>
        <row r="29">
          <cell r="AJ29">
            <v>0.11528656406382787</v>
          </cell>
          <cell r="AK29">
            <v>0.32314595326786311</v>
          </cell>
        </row>
        <row r="115">
          <cell r="AL115">
            <v>72.329933579661557</v>
          </cell>
        </row>
        <row r="117">
          <cell r="AL117">
            <v>0.349439059322044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7.3568496648185544E-2</v>
          </cell>
        </row>
        <row r="7">
          <cell r="Q7">
            <v>0.68920000000000003</v>
          </cell>
          <cell r="T7">
            <v>0.2212128563822485</v>
          </cell>
        </row>
        <row r="13">
          <cell r="S13">
            <v>4.9359927987096312E-2</v>
          </cell>
        </row>
        <row r="19">
          <cell r="R19">
            <v>3.7359617209066305</v>
          </cell>
          <cell r="S19">
            <v>24.83918769005848</v>
          </cell>
        </row>
        <row r="29">
          <cell r="K29">
            <v>-1.5100621950453375</v>
          </cell>
          <cell r="L29">
            <v>5.0844931641827813</v>
          </cell>
        </row>
        <row r="101">
          <cell r="S101">
            <v>11043502847</v>
          </cell>
        </row>
        <row r="115">
          <cell r="M115">
            <v>48.703026850218421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-1.5751609238924602E-2</v>
          </cell>
        </row>
        <row r="7">
          <cell r="V7">
            <v>0.56930000000000003</v>
          </cell>
          <cell r="Y7">
            <v>0.21446421809920485</v>
          </cell>
        </row>
        <row r="13">
          <cell r="X13">
            <v>0.20398624691092726</v>
          </cell>
        </row>
        <row r="19">
          <cell r="W19">
            <v>4.3944602842194351</v>
          </cell>
          <cell r="X19">
            <v>16.397464578672633</v>
          </cell>
        </row>
        <row r="29">
          <cell r="P29">
            <v>0.48957776590058799</v>
          </cell>
          <cell r="Q29">
            <v>0.24937208467886607</v>
          </cell>
        </row>
        <row r="101">
          <cell r="X101">
            <v>57114800314</v>
          </cell>
        </row>
        <row r="115">
          <cell r="R115">
            <v>281.13736981833023</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9">
          <cell r="L19">
            <v>15.495567723333334</v>
          </cell>
          <cell r="M19">
            <v>63.308739725680937</v>
          </cell>
        </row>
        <row r="29">
          <cell r="E29">
            <v>9.3333333333333268E-2</v>
          </cell>
          <cell r="F29">
            <v>-7.2682926829268295</v>
          </cell>
        </row>
        <row r="101">
          <cell r="M101">
            <v>32540692219</v>
          </cell>
        </row>
        <row r="106">
          <cell r="M106">
            <v>0.31333563005266563</v>
          </cell>
        </row>
        <row r="115">
          <cell r="G115">
            <v>45.465448477403477</v>
          </cell>
        </row>
        <row r="117">
          <cell r="G117">
            <v>0.12566101701915011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-0.10600159776313156</v>
          </cell>
        </row>
        <row r="7">
          <cell r="AS7">
            <v>0.68759999999999999</v>
          </cell>
          <cell r="AV7">
            <v>0.29573596964250048</v>
          </cell>
        </row>
        <row r="13">
          <cell r="AU13">
            <v>0.43950794724382819</v>
          </cell>
        </row>
        <row r="19">
          <cell r="AT19">
            <v>9.4329091154426141</v>
          </cell>
          <cell r="AU19">
            <v>24.692432414035089</v>
          </cell>
        </row>
        <row r="22">
          <cell r="AU22">
            <v>2.5441656121003697E-2</v>
          </cell>
        </row>
        <row r="29">
          <cell r="AM29">
            <v>0.12614236066417805</v>
          </cell>
          <cell r="AN29">
            <v>-0.2181963652988913</v>
          </cell>
        </row>
        <row r="101">
          <cell r="AU101">
            <v>168896237712</v>
          </cell>
        </row>
        <row r="115">
          <cell r="AO115">
            <v>174.9311569781726</v>
          </cell>
        </row>
        <row r="117">
          <cell r="AO117">
            <v>-5.9914246677920335E-2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7.7221937776706939E-2</v>
          </cell>
        </row>
        <row r="7">
          <cell r="W7">
            <v>0.66549999999999998</v>
          </cell>
          <cell r="Z7">
            <v>0.49128090835165494</v>
          </cell>
        </row>
        <row r="13">
          <cell r="Y13">
            <v>0.22860953972743636</v>
          </cell>
        </row>
        <row r="19">
          <cell r="X19">
            <v>10.591916301227389</v>
          </cell>
          <cell r="Y19">
            <v>20.754917476825685</v>
          </cell>
        </row>
        <row r="29">
          <cell r="Q29">
            <v>0.70650237529691218</v>
          </cell>
          <cell r="R29">
            <v>0.58799478033927799</v>
          </cell>
        </row>
        <row r="101">
          <cell r="Y101">
            <v>378841070346</v>
          </cell>
        </row>
        <row r="115">
          <cell r="S115">
            <v>858.72867854633751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9">
          <cell r="AJ19">
            <v>2.6676580418371465</v>
          </cell>
          <cell r="AK19">
            <v>11.407557910300641</v>
          </cell>
        </row>
        <row r="29">
          <cell r="AC29">
            <v>0.98</v>
          </cell>
          <cell r="AD29">
            <v>2.474747474747474E-2</v>
          </cell>
        </row>
        <row r="101">
          <cell r="AK101">
            <v>46291870000</v>
          </cell>
        </row>
        <row r="115">
          <cell r="AE115">
            <v>49.196433038434137</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9">
          <cell r="AM19">
            <v>11.703409852546917</v>
          </cell>
          <cell r="AN19">
            <v>35.65</v>
          </cell>
        </row>
        <row r="29">
          <cell r="AF29">
            <v>-1.7805170721064689</v>
          </cell>
          <cell r="AG29">
            <v>-14.696715583508036</v>
          </cell>
        </row>
        <row r="101">
          <cell r="AN101">
            <v>6984595000</v>
          </cell>
        </row>
        <row r="115">
          <cell r="AH115">
            <v>54.509105299321035</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5.9186607750756348E-3</v>
          </cell>
        </row>
        <row r="7">
          <cell r="AR7">
            <v>0.45689999999999997</v>
          </cell>
          <cell r="AU7">
            <v>0.14823441219352901</v>
          </cell>
        </row>
        <row r="13">
          <cell r="AT13">
            <v>0.47713890884421556</v>
          </cell>
        </row>
        <row r="19">
          <cell r="AS19">
            <v>5.0408890714986443</v>
          </cell>
          <cell r="AT19">
            <v>19.373157400754046</v>
          </cell>
        </row>
        <row r="29">
          <cell r="AL29">
            <v>0.17828719152156691</v>
          </cell>
          <cell r="AM29">
            <v>-2.0907713440598497E-2</v>
          </cell>
        </row>
        <row r="101">
          <cell r="AT101">
            <v>87353566720</v>
          </cell>
        </row>
        <row r="115">
          <cell r="AN115">
            <v>599.31377697476523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J7">
            <v>0.23012268028989794</v>
          </cell>
        </row>
        <row r="13">
          <cell r="AI13">
            <v>0.2924698104329268</v>
          </cell>
        </row>
        <row r="19">
          <cell r="AH19">
            <v>6.9067691684626178</v>
          </cell>
          <cell r="AI19">
            <v>18.613600218289548</v>
          </cell>
        </row>
        <row r="29">
          <cell r="AA29">
            <v>0.71607066962073018</v>
          </cell>
          <cell r="AB29">
            <v>-0.23524760806804157</v>
          </cell>
        </row>
        <row r="102">
          <cell r="AJ102">
            <v>477513300000</v>
          </cell>
        </row>
        <row r="115">
          <cell r="AC115">
            <v>78.81308846562888</v>
          </cell>
        </row>
        <row r="117">
          <cell r="AC117">
            <v>-0.21438308945744733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0.46510000000000001</v>
          </cell>
          <cell r="AV7">
            <v>0.17886368043436107</v>
          </cell>
        </row>
        <row r="13">
          <cell r="AU13">
            <v>0.44122146054047928</v>
          </cell>
        </row>
        <row r="19">
          <cell r="AT19">
            <v>4.5768633785061459</v>
          </cell>
          <cell r="AU19">
            <v>18.624414876563002</v>
          </cell>
        </row>
        <row r="22">
          <cell r="AU22">
            <v>7.5142603101590565E-3</v>
          </cell>
        </row>
        <row r="29">
          <cell r="AM29">
            <v>0.10818614130434789</v>
          </cell>
          <cell r="AN29">
            <v>-4.3984674329501927E-2</v>
          </cell>
        </row>
        <row r="101">
          <cell r="AU101">
            <v>116179100000</v>
          </cell>
        </row>
        <row r="115">
          <cell r="AO115">
            <v>113.2832527007685</v>
          </cell>
        </row>
        <row r="117">
          <cell r="AO117">
            <v>-0.19118054618900115</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9">
          <cell r="T19">
            <v>9.7015460325379603</v>
          </cell>
          <cell r="U19">
            <v>28.978916118790497</v>
          </cell>
        </row>
        <row r="29">
          <cell r="M29">
            <v>0.60841953537712845</v>
          </cell>
          <cell r="N29">
            <v>0.36937075491368976</v>
          </cell>
        </row>
        <row r="101">
          <cell r="U101">
            <v>53668952652</v>
          </cell>
        </row>
        <row r="115">
          <cell r="O115">
            <v>122.11611553856214</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0.12799956317291472</v>
          </cell>
        </row>
        <row r="7">
          <cell r="AR7">
            <v>0.61</v>
          </cell>
          <cell r="AU7">
            <v>0.32625056136731218</v>
          </cell>
        </row>
        <row r="13">
          <cell r="AT13">
            <v>0.4469587516891611</v>
          </cell>
        </row>
        <row r="19">
          <cell r="AS19">
            <v>6.1543431122124916</v>
          </cell>
          <cell r="AT19">
            <v>18.360545299741602</v>
          </cell>
        </row>
        <row r="29">
          <cell r="AL29">
            <v>0.5983350751482468</v>
          </cell>
          <cell r="AM29">
            <v>4.8525697007682833E-2</v>
          </cell>
        </row>
        <row r="101">
          <cell r="AT101">
            <v>63949779279</v>
          </cell>
        </row>
        <row r="115">
          <cell r="AN115">
            <v>343.98090093110659</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0.31853123144258122</v>
          </cell>
        </row>
        <row r="7">
          <cell r="T7">
            <v>0.27160000000000001</v>
          </cell>
          <cell r="W7">
            <v>-4.4387336312915977E-2</v>
          </cell>
        </row>
        <row r="13">
          <cell r="V13">
            <v>5.7432121745588011E-2</v>
          </cell>
        </row>
        <row r="19">
          <cell r="U19">
            <v>3.3602122935869301</v>
          </cell>
          <cell r="V19">
            <v>21.044945962125841</v>
          </cell>
        </row>
        <row r="29">
          <cell r="N29">
            <v>-0.44565230241768639</v>
          </cell>
          <cell r="O29">
            <v>5.9823734524786998</v>
          </cell>
        </row>
        <row r="101">
          <cell r="V101">
            <v>13780230616</v>
          </cell>
        </row>
        <row r="115">
          <cell r="P115">
            <v>169.57920867694318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-2.5430605992980415E-2</v>
          </cell>
        </row>
        <row r="7">
          <cell r="AS7">
            <v>0.43309999999999998</v>
          </cell>
          <cell r="AV7">
            <v>0.28261498042238947</v>
          </cell>
        </row>
        <row r="13">
          <cell r="AU13">
            <v>0.69952149747278036</v>
          </cell>
        </row>
        <row r="19">
          <cell r="AT19">
            <v>7.924514426229508</v>
          </cell>
          <cell r="AU19">
            <v>32.270000000000003</v>
          </cell>
        </row>
        <row r="29">
          <cell r="AM29">
            <v>5.410857625686516E-2</v>
          </cell>
          <cell r="AN29">
            <v>-5.3635662254641669E-2</v>
          </cell>
        </row>
        <row r="101">
          <cell r="AU101">
            <v>3045390894000</v>
          </cell>
        </row>
        <row r="115">
          <cell r="AO115">
            <v>133.83942488201293</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V7">
            <v>0.10124195331295922</v>
          </cell>
        </row>
        <row r="13">
          <cell r="AU13">
            <v>0.16895668982811765</v>
          </cell>
        </row>
        <row r="19">
          <cell r="AT19">
            <v>4.6988724886584574</v>
          </cell>
          <cell r="AU19">
            <v>-14.56043956043956</v>
          </cell>
        </row>
        <row r="29">
          <cell r="AM29">
            <v>0.48217027810953761</v>
          </cell>
          <cell r="AN29">
            <v>-1.5739610912858293</v>
          </cell>
        </row>
        <row r="101">
          <cell r="AU101">
            <v>72503602500</v>
          </cell>
        </row>
        <row r="115">
          <cell r="AO115">
            <v>49.152441629793181</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5.3025594490006656E-2</v>
          </cell>
        </row>
        <row r="7">
          <cell r="AS7">
            <v>0.627</v>
          </cell>
          <cell r="AV7">
            <v>0.31430903716703401</v>
          </cell>
        </row>
        <row r="13">
          <cell r="AU13">
            <v>7.6129197519730393E-2</v>
          </cell>
        </row>
        <row r="19">
          <cell r="AT19">
            <v>7.3764097551972174</v>
          </cell>
          <cell r="AU19">
            <v>17.524482109227876</v>
          </cell>
        </row>
        <row r="29">
          <cell r="AM29">
            <v>0.9767818691016108</v>
          </cell>
          <cell r="AN29">
            <v>0.93701358638211052</v>
          </cell>
        </row>
        <row r="101">
          <cell r="AU101">
            <v>93318959813</v>
          </cell>
        </row>
        <row r="115">
          <cell r="AO115">
            <v>132.58268157805625</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0.31756806286560435</v>
          </cell>
        </row>
        <row r="7">
          <cell r="AK7">
            <v>0.65229999999999999</v>
          </cell>
          <cell r="AN7">
            <v>0.36250348194519783</v>
          </cell>
        </row>
        <row r="13">
          <cell r="AM13">
            <v>0.13456627549127312</v>
          </cell>
        </row>
        <row r="19">
          <cell r="AL19">
            <v>5.0442103126738624</v>
          </cell>
          <cell r="AM19">
            <v>13.028213166144202</v>
          </cell>
        </row>
        <row r="29">
          <cell r="AE29">
            <v>2.6791642816256438</v>
          </cell>
          <cell r="AF29">
            <v>1.7008945935433681</v>
          </cell>
        </row>
        <row r="101">
          <cell r="AM101">
            <v>45332318080</v>
          </cell>
        </row>
        <row r="115">
          <cell r="AG115">
            <v>58.594120699220646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-2.1042011962239648E-2</v>
          </cell>
        </row>
        <row r="7">
          <cell r="AE7">
            <v>0.48970000000000002</v>
          </cell>
          <cell r="AH7">
            <v>0.19553938171074439</v>
          </cell>
        </row>
        <row r="13">
          <cell r="AG13">
            <v>0.25055206386954304</v>
          </cell>
        </row>
        <row r="19">
          <cell r="AF19">
            <v>5.3005220110415898</v>
          </cell>
          <cell r="AG19">
            <v>20.085799587168758</v>
          </cell>
        </row>
        <row r="29">
          <cell r="Y29">
            <v>0.88411251980982564</v>
          </cell>
          <cell r="Z29">
            <v>0.13079592051309019</v>
          </cell>
        </row>
        <row r="100">
          <cell r="AG100">
            <v>43204554912</v>
          </cell>
        </row>
        <row r="115">
          <cell r="AA115">
            <v>65.447806723647417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-3.8557688233549436E-2</v>
          </cell>
        </row>
        <row r="7">
          <cell r="AS7">
            <v>0.44929999999999998</v>
          </cell>
          <cell r="AV7">
            <v>0.15105292148637769</v>
          </cell>
        </row>
        <row r="13">
          <cell r="AU13">
            <v>2.1939492822800409E-2</v>
          </cell>
        </row>
        <row r="19">
          <cell r="AT19">
            <v>8.0315852099951517</v>
          </cell>
          <cell r="AU19">
            <v>39.159169550173011</v>
          </cell>
        </row>
        <row r="29">
          <cell r="AM29">
            <v>-0.58254269449715368</v>
          </cell>
          <cell r="AN29">
            <v>2.5280303030303028</v>
          </cell>
        </row>
        <row r="101">
          <cell r="AU101">
            <v>182244700000</v>
          </cell>
        </row>
        <row r="115">
          <cell r="AO115">
            <v>71.078221745039599</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0.30724674614829839</v>
          </cell>
        </row>
        <row r="7">
          <cell r="V7">
            <v>0.41810000000000003</v>
          </cell>
          <cell r="Y7">
            <v>0.2996216406611657</v>
          </cell>
        </row>
        <row r="13">
          <cell r="X13">
            <v>0.21185058106837182</v>
          </cell>
        </row>
        <row r="19">
          <cell r="W19">
            <v>8.0719503902198877</v>
          </cell>
          <cell r="X19">
            <v>31.319537551254296</v>
          </cell>
        </row>
        <row r="29">
          <cell r="P29">
            <v>1.7319679062764268</v>
          </cell>
          <cell r="Q29">
            <v>0.97628359027788258</v>
          </cell>
        </row>
        <row r="101">
          <cell r="X101">
            <v>24595232839</v>
          </cell>
        </row>
        <row r="115">
          <cell r="R115">
            <v>104.57609866874115</v>
          </cell>
        </row>
        <row r="117">
          <cell r="R117">
            <v>-0.41730596384498164</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0.25737954225584936</v>
          </cell>
        </row>
        <row r="8">
          <cell r="AI8">
            <v>0.50539999999999996</v>
          </cell>
          <cell r="AL8">
            <v>0.33851436236032001</v>
          </cell>
        </row>
        <row r="14">
          <cell r="AK14">
            <v>0.2216504501327809</v>
          </cell>
        </row>
        <row r="20">
          <cell r="AJ20">
            <v>9.4716222814859332</v>
          </cell>
          <cell r="AK20">
            <v>34.030094466936575</v>
          </cell>
        </row>
        <row r="30">
          <cell r="AC30">
            <v>-6.74802828392711E-2</v>
          </cell>
          <cell r="AD30">
            <v>0.35066166016550615</v>
          </cell>
        </row>
        <row r="101">
          <cell r="AK101">
            <v>252163000000</v>
          </cell>
        </row>
        <row r="107">
          <cell r="AK107">
            <v>0.15477908297758619</v>
          </cell>
        </row>
        <row r="116">
          <cell r="AE116">
            <v>391.63286117577508</v>
          </cell>
        </row>
        <row r="118">
          <cell r="AE118">
            <v>-0.37677775115249035</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2.4999052475046746E-2</v>
          </cell>
        </row>
        <row r="7">
          <cell r="AE7">
            <v>0.58440000000000003</v>
          </cell>
          <cell r="AH7">
            <v>0.10469091736021778</v>
          </cell>
        </row>
        <row r="13">
          <cell r="AG13">
            <v>0.32049943605485309</v>
          </cell>
        </row>
        <row r="19">
          <cell r="AF19">
            <v>14.222516144643828</v>
          </cell>
          <cell r="AG19">
            <v>44.940218539518902</v>
          </cell>
        </row>
        <row r="29">
          <cell r="Y29">
            <v>0.80839011168360031</v>
          </cell>
          <cell r="Z29">
            <v>0.32976292748907854</v>
          </cell>
        </row>
        <row r="101">
          <cell r="AG101">
            <v>26155207190</v>
          </cell>
        </row>
        <row r="115">
          <cell r="AA115">
            <v>260.92446348394657</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9">
          <cell r="AG19">
            <v>25.918897304417367</v>
          </cell>
          <cell r="AH19">
            <v>57.776635906040269</v>
          </cell>
        </row>
        <row r="29">
          <cell r="Z29">
            <v>-0.55209187858900743</v>
          </cell>
          <cell r="AA29">
            <v>3.3663003663003659</v>
          </cell>
        </row>
        <row r="101">
          <cell r="AH101">
            <v>1101916000000</v>
          </cell>
        </row>
        <row r="106">
          <cell r="AH106">
            <v>0.33217038194203358</v>
          </cell>
        </row>
        <row r="115">
          <cell r="AB115">
            <v>174.12021981486896</v>
          </cell>
        </row>
        <row r="117">
          <cell r="AB117">
            <v>-0.61881779413982585</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0.2227558648161454</v>
          </cell>
        </row>
        <row r="7">
          <cell r="AE7">
            <v>0.61229999999999996</v>
          </cell>
          <cell r="AH7">
            <v>0.15089815830276443</v>
          </cell>
        </row>
        <row r="13">
          <cell r="AG13">
            <v>4.7106967515170989E-2</v>
          </cell>
        </row>
        <row r="19">
          <cell r="AF19">
            <v>9.9996530893470794</v>
          </cell>
          <cell r="AG19">
            <v>62.821654771157171</v>
          </cell>
        </row>
        <row r="29">
          <cell r="Y29">
            <v>-3.4515811923089741</v>
          </cell>
          <cell r="Z29">
            <v>0.57402184329103778</v>
          </cell>
        </row>
        <row r="101">
          <cell r="AG101">
            <v>14549495245</v>
          </cell>
        </row>
        <row r="115">
          <cell r="AA115">
            <v>65.797061257858374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0.23370405833394714</v>
          </cell>
        </row>
        <row r="9">
          <cell r="W9">
            <v>0.25600000000000001</v>
          </cell>
          <cell r="Z9">
            <v>9.281628243843755E-2</v>
          </cell>
        </row>
        <row r="15">
          <cell r="Y15">
            <v>0.28567244733594127</v>
          </cell>
        </row>
        <row r="21">
          <cell r="X21">
            <v>8.366229065860697</v>
          </cell>
          <cell r="Y21">
            <v>70.242775364995822</v>
          </cell>
        </row>
        <row r="31">
          <cell r="Q31">
            <v>1.2750498278673672</v>
          </cell>
          <cell r="R31">
            <v>-4.6670914303918454E-2</v>
          </cell>
        </row>
        <row r="102">
          <cell r="Y102">
            <v>840806021119</v>
          </cell>
        </row>
        <row r="108">
          <cell r="Y108">
            <v>0.19448247331343885</v>
          </cell>
        </row>
        <row r="117">
          <cell r="S117">
            <v>55.761348535622133</v>
          </cell>
        </row>
        <row r="119">
          <cell r="S119">
            <v>-0.78980191293869817</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6.1688973572825656E-2</v>
          </cell>
        </row>
        <row r="7">
          <cell r="R7">
            <v>0.74509999999999998</v>
          </cell>
          <cell r="U7">
            <v>0.28855131934029959</v>
          </cell>
        </row>
        <row r="13">
          <cell r="T13">
            <v>0.90803776096226374</v>
          </cell>
        </row>
        <row r="19">
          <cell r="S19">
            <v>3.9091558935361217</v>
          </cell>
          <cell r="T19">
            <v>18.391914132379249</v>
          </cell>
        </row>
        <row r="20">
          <cell r="M20">
            <v>2.8008793078995886</v>
          </cell>
        </row>
        <row r="29">
          <cell r="L29">
            <v>-1.2066378832099183</v>
          </cell>
        </row>
        <row r="115">
          <cell r="N115">
            <v>53.741436070901472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E4">
            <v>0.71606177289857453</v>
          </cell>
          <cell r="F4">
            <v>0.51339738616697494</v>
          </cell>
        </row>
        <row r="7">
          <cell r="K7">
            <v>0.48259999999999997</v>
          </cell>
          <cell r="N7">
            <v>0.33919914065763562</v>
          </cell>
        </row>
        <row r="13">
          <cell r="M13">
            <v>0.31683791255065541</v>
          </cell>
        </row>
        <row r="115">
          <cell r="G115">
            <v>18.01420539880521</v>
          </cell>
        </row>
        <row r="117">
          <cell r="G117">
            <v>0.42856505938185641</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9">
          <cell r="L19">
            <v>7.1039340899053629</v>
          </cell>
          <cell r="M19">
            <v>25.374051904225354</v>
          </cell>
        </row>
        <row r="29">
          <cell r="E29">
            <v>0.39559042580512616</v>
          </cell>
          <cell r="F29">
            <v>0.63319010332802739</v>
          </cell>
        </row>
        <row r="101">
          <cell r="M101">
            <v>4503894213</v>
          </cell>
        </row>
        <row r="106">
          <cell r="M106">
            <v>0.40499941980185267</v>
          </cell>
        </row>
        <row r="115">
          <cell r="G115">
            <v>18.068980124013137</v>
          </cell>
        </row>
        <row r="117">
          <cell r="G117">
            <v>0.1786679793876802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0.17330462863293872</v>
          </cell>
        </row>
        <row r="7">
          <cell r="P7">
            <v>0.70609999999999995</v>
          </cell>
          <cell r="S7">
            <v>3.4983853606027987E-2</v>
          </cell>
        </row>
        <row r="13">
          <cell r="R13">
            <v>-0.10408921933085502</v>
          </cell>
        </row>
        <row r="19">
          <cell r="Q19">
            <v>5.1039174311926603</v>
          </cell>
          <cell r="R19">
            <v>68.093880048959605</v>
          </cell>
        </row>
        <row r="29">
          <cell r="J29">
            <v>-3.9380677525397534E-2</v>
          </cell>
          <cell r="K29">
            <v>-1.2004907975460122</v>
          </cell>
        </row>
        <row r="115">
          <cell r="L115">
            <v>93.325212912832001</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6.8911886901281916E-2</v>
          </cell>
          <cell r="M4">
            <v>0.10782396088019564</v>
          </cell>
        </row>
        <row r="7">
          <cell r="R7">
            <v>0.47399999999999998</v>
          </cell>
          <cell r="U7">
            <v>0.12982885085574572</v>
          </cell>
        </row>
        <row r="13">
          <cell r="T13">
            <v>-0.10226185291681907</v>
          </cell>
        </row>
        <row r="19">
          <cell r="S19">
            <v>2.4518800794526596</v>
          </cell>
          <cell r="T19">
            <v>32.220036658932713</v>
          </cell>
        </row>
        <row r="29">
          <cell r="L29">
            <v>-1.2116793841475308</v>
          </cell>
          <cell r="M29">
            <v>0.29672809326814598</v>
          </cell>
        </row>
        <row r="101">
          <cell r="T101">
            <v>11109468640</v>
          </cell>
        </row>
        <row r="115">
          <cell r="N115">
            <v>74.24671905639299</v>
          </cell>
        </row>
        <row r="117">
          <cell r="N117">
            <v>0.2292503155031953</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6.2099591282580802E-2</v>
          </cell>
        </row>
        <row r="7">
          <cell r="AD7">
            <v>0.55379999999999996</v>
          </cell>
          <cell r="AG7">
            <v>0.21217242500954617</v>
          </cell>
        </row>
        <row r="13">
          <cell r="AF13">
            <v>0.26184736707682726</v>
          </cell>
        </row>
        <row r="16">
          <cell r="AE16">
            <v>5.4629608677820363</v>
          </cell>
          <cell r="AF16">
            <v>25.764056559727873</v>
          </cell>
        </row>
        <row r="19">
          <cell r="AE19">
            <v>5.1435486018641807</v>
          </cell>
          <cell r="AF19">
            <v>22.746131990755053</v>
          </cell>
        </row>
        <row r="20">
          <cell r="X20">
            <v>-0.15366930381275301</v>
          </cell>
        </row>
        <row r="29">
          <cell r="X29">
            <v>-0.21123722594136751</v>
          </cell>
          <cell r="Y29">
            <v>0.13267858333889149</v>
          </cell>
        </row>
        <row r="101">
          <cell r="AF101">
            <v>1545122000000</v>
          </cell>
        </row>
        <row r="115">
          <cell r="Z115">
            <v>149.1792430720341</v>
          </cell>
        </row>
      </sheetData>
      <sheetData sheetId="1"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0.4103</v>
          </cell>
          <cell r="AU7">
            <v>0.15867011497834418</v>
          </cell>
        </row>
        <row r="13">
          <cell r="AT13">
            <v>0.4987425033855678</v>
          </cell>
        </row>
        <row r="16">
          <cell r="AS16">
            <v>5.7924468745209232</v>
          </cell>
          <cell r="AT16">
            <v>31.519718800908812</v>
          </cell>
        </row>
        <row r="19">
          <cell r="AS19">
            <v>5.1854113680334732</v>
          </cell>
          <cell r="AT19">
            <v>27.418436215929205</v>
          </cell>
        </row>
        <row r="20">
          <cell r="AL20">
            <v>0.11941703123410319</v>
          </cell>
        </row>
        <row r="29">
          <cell r="AL29">
            <v>0.13484702713103713</v>
          </cell>
          <cell r="AM29">
            <v>0.14958119976940565</v>
          </cell>
        </row>
        <row r="115">
          <cell r="AN115">
            <v>240.48235167602584</v>
          </cell>
        </row>
        <row r="117">
          <cell r="AN117">
            <v>6.8857956691523281E-2</v>
          </cell>
        </row>
      </sheetData>
      <sheetData sheetId="1"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I4">
            <v>0.1637043966323668</v>
          </cell>
        </row>
        <row r="7">
          <cell r="N7">
            <v>0.72217025257249767</v>
          </cell>
          <cell r="Q7">
            <v>3.0849391955098223E-2</v>
          </cell>
        </row>
        <row r="13">
          <cell r="P13">
            <v>-0.18932527693856999</v>
          </cell>
        </row>
        <row r="19">
          <cell r="O19">
            <v>5.0355160771704179</v>
          </cell>
          <cell r="P19">
            <v>60.994956183057447</v>
          </cell>
        </row>
        <row r="29">
          <cell r="H29">
            <v>0.15772536399670334</v>
          </cell>
          <cell r="I29">
            <v>-1.4351694915254236</v>
          </cell>
        </row>
        <row r="115">
          <cell r="J115">
            <v>84.082785773559593</v>
          </cell>
        </row>
        <row r="117">
          <cell r="J117">
            <v>0.30725724150434708</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6.52141019821455E-2</v>
          </cell>
        </row>
        <row r="7">
          <cell r="AR7">
            <v>0.68400000000000005</v>
          </cell>
          <cell r="AU7">
            <v>0.32858727997175569</v>
          </cell>
        </row>
        <row r="13">
          <cell r="AT13">
            <v>0.36601671553737292</v>
          </cell>
        </row>
        <row r="16">
          <cell r="AS16">
            <v>13.162392587078227</v>
          </cell>
          <cell r="AT16">
            <v>35.878187168192689</v>
          </cell>
        </row>
        <row r="19">
          <cell r="AS19">
            <v>12.356569972727273</v>
          </cell>
          <cell r="AT19">
            <v>36.127020477594584</v>
          </cell>
        </row>
        <row r="20">
          <cell r="AL20">
            <v>0.17742617520614568</v>
          </cell>
        </row>
        <row r="29">
          <cell r="AL29">
            <v>0.1871521600757291</v>
          </cell>
          <cell r="AM29">
            <v>-6.8877340592262692E-3</v>
          </cell>
        </row>
        <row r="101">
          <cell r="AT101">
            <v>2609707578240</v>
          </cell>
        </row>
        <row r="115">
          <cell r="AN115">
            <v>304.74509390369286</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9.7182778598205122E-2</v>
          </cell>
        </row>
        <row r="7">
          <cell r="AR7">
            <v>0.877</v>
          </cell>
          <cell r="AU7">
            <v>0.42008406225150519</v>
          </cell>
        </row>
        <row r="13">
          <cell r="AT13">
            <v>0.32637550845643332</v>
          </cell>
        </row>
        <row r="16">
          <cell r="AS16">
            <v>12.563109167329319</v>
          </cell>
          <cell r="AT16">
            <v>46.506749369217829</v>
          </cell>
        </row>
        <row r="19">
          <cell r="AS19">
            <v>11.450333902779935</v>
          </cell>
          <cell r="AT19">
            <v>30.754463292547275</v>
          </cell>
        </row>
        <row r="20">
          <cell r="AL20">
            <v>5.6009688162276694E-2</v>
          </cell>
        </row>
        <row r="22">
          <cell r="AT22">
            <v>0</v>
          </cell>
        </row>
        <row r="29">
          <cell r="AL29">
            <v>-1.3687266694317746E-2</v>
          </cell>
          <cell r="AM29">
            <v>0.51219512195121952</v>
          </cell>
        </row>
        <row r="101">
          <cell r="AT101">
            <v>221186100000</v>
          </cell>
        </row>
        <row r="115">
          <cell r="AN115">
            <v>445.15199657560402</v>
          </cell>
        </row>
        <row r="117">
          <cell r="AN117">
            <v>-8.2671509519228414E-2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4.8494631202189664E-2</v>
          </cell>
        </row>
        <row r="7">
          <cell r="AG7">
            <v>0.85909999999999997</v>
          </cell>
          <cell r="AJ7">
            <v>0.56403958172503332</v>
          </cell>
        </row>
        <row r="13">
          <cell r="AH13">
            <v>0.38871581862236065</v>
          </cell>
        </row>
        <row r="16">
          <cell r="AH16">
            <v>16.251140430907434</v>
          </cell>
          <cell r="AI16">
            <v>34.3666518254675</v>
          </cell>
        </row>
        <row r="19">
          <cell r="AH19">
            <v>15.499497991967871</v>
          </cell>
          <cell r="AI19">
            <v>33.608490566037737</v>
          </cell>
        </row>
        <row r="20">
          <cell r="AA20">
            <v>9.7421322642306851E-2</v>
          </cell>
        </row>
        <row r="29">
          <cell r="AA29">
            <v>-0.14147012728871222</v>
          </cell>
          <cell r="AB29">
            <v>2.255862273671716E-2</v>
          </cell>
        </row>
        <row r="101">
          <cell r="AI101">
            <v>23156250000</v>
          </cell>
        </row>
        <row r="115">
          <cell r="AC115">
            <v>190.36407542588006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8.0319680319680398E-2</v>
          </cell>
        </row>
        <row r="7">
          <cell r="AS7">
            <v>0.90410000000000001</v>
          </cell>
          <cell r="AV7">
            <v>0.40579420579420578</v>
          </cell>
        </row>
        <row r="13">
          <cell r="AU13">
            <v>0.25951193912358961</v>
          </cell>
        </row>
        <row r="19">
          <cell r="AT19">
            <v>8.1703804105788791</v>
          </cell>
          <cell r="AU19">
            <v>28.013472974001267</v>
          </cell>
        </row>
        <row r="29">
          <cell r="AM29">
            <v>0.65593561368209263</v>
          </cell>
          <cell r="AN29">
            <v>0.91616038882138517</v>
          </cell>
        </row>
        <row r="115">
          <cell r="AO115">
            <v>152.78049101052716</v>
          </cell>
        </row>
      </sheetData>
      <sheetData sheetId="1"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O7">
            <v>0.20084566596194503</v>
          </cell>
        </row>
        <row r="13">
          <cell r="N13">
            <v>0.61547310900201324</v>
          </cell>
        </row>
        <row r="16">
          <cell r="M16">
            <v>8.9970552703110851</v>
          </cell>
          <cell r="N16">
            <v>38.889360313315926</v>
          </cell>
        </row>
        <row r="19">
          <cell r="M19">
            <v>7.4056556867619641</v>
          </cell>
          <cell r="N19">
            <v>33.554009912142376</v>
          </cell>
        </row>
        <row r="20">
          <cell r="F20">
            <v>0.10344827586206895</v>
          </cell>
        </row>
        <row r="22">
          <cell r="N22">
            <v>1.4266891580016281E-3</v>
          </cell>
        </row>
        <row r="29">
          <cell r="F29">
            <v>8.4985835694050937E-2</v>
          </cell>
          <cell r="G29">
            <v>0.15900783289817233</v>
          </cell>
        </row>
        <row r="101">
          <cell r="N101">
            <v>59578500000</v>
          </cell>
        </row>
        <row r="106">
          <cell r="N106">
            <v>0.12744904157340961</v>
          </cell>
        </row>
        <row r="115">
          <cell r="H115">
            <v>2252.7289025482223</v>
          </cell>
        </row>
        <row r="117">
          <cell r="H117">
            <v>-0.19992580663497872</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4.1914508167597564E-2</v>
          </cell>
        </row>
        <row r="7">
          <cell r="AC7">
            <v>0.31990000000000002</v>
          </cell>
          <cell r="AF7">
            <v>0.14324588937240221</v>
          </cell>
        </row>
        <row r="13">
          <cell r="AE13">
            <v>0.36832475400042614</v>
          </cell>
        </row>
        <row r="16">
          <cell r="AD16">
            <v>3.3267189858705279</v>
          </cell>
          <cell r="AE16">
            <v>29.795246251037309</v>
          </cell>
        </row>
        <row r="19">
          <cell r="AD19">
            <v>3.1928905488812016</v>
          </cell>
          <cell r="AE19">
            <v>27.686386145791108</v>
          </cell>
        </row>
        <row r="20">
          <cell r="W20">
            <v>0.17053291550722505</v>
          </cell>
        </row>
        <row r="29">
          <cell r="W29">
            <v>0.16427820842014706</v>
          </cell>
          <cell r="X29">
            <v>7.6169569193370146E-2</v>
          </cell>
        </row>
        <row r="101">
          <cell r="AE101">
            <v>204906943865</v>
          </cell>
        </row>
        <row r="115">
          <cell r="Y115">
            <v>236.5287265928927</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19">
          <cell r="M19">
            <v>7.6285293351562498</v>
          </cell>
          <cell r="N19">
            <v>23.432967480201583</v>
          </cell>
        </row>
        <row r="20">
          <cell r="F20">
            <v>0.39771283354510811</v>
          </cell>
          <cell r="G20">
            <v>0.65757575757575748</v>
          </cell>
        </row>
        <row r="29">
          <cell r="F29">
            <v>-0.45890410958904104</v>
          </cell>
        </row>
        <row r="101">
          <cell r="N101">
            <v>9764517549</v>
          </cell>
        </row>
        <row r="115">
          <cell r="H115">
            <v>19.469027491148815</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0.22884748102139407</v>
          </cell>
        </row>
        <row r="7">
          <cell r="W7">
            <v>0.78290000000000004</v>
          </cell>
          <cell r="Z7">
            <v>0.29993098688750863</v>
          </cell>
        </row>
        <row r="13">
          <cell r="Y13">
            <v>4.8871145374449337E-2</v>
          </cell>
        </row>
        <row r="16">
          <cell r="X16">
            <v>15.905507323671497</v>
          </cell>
          <cell r="Y16">
            <v>354.57046326153846</v>
          </cell>
        </row>
        <row r="19">
          <cell r="X19">
            <v>12.943434860159497</v>
          </cell>
          <cell r="Y19">
            <v>55.939514834951453</v>
          </cell>
        </row>
        <row r="20">
          <cell r="Q20">
            <v>0.14686248331108143</v>
          </cell>
          <cell r="R20">
            <v>2.3830034924330619</v>
          </cell>
        </row>
        <row r="29">
          <cell r="Q29">
            <v>0.41304347826086962</v>
          </cell>
        </row>
        <row r="101">
          <cell r="Y101">
            <v>115235400560</v>
          </cell>
        </row>
        <row r="115">
          <cell r="S115">
            <v>422.2749010917621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9">
          <cell r="L19">
            <v>11.601847173913043</v>
          </cell>
          <cell r="M19">
            <v>-117.4106934</v>
          </cell>
        </row>
        <row r="29">
          <cell r="E29">
            <v>0.11098362018791064</v>
          </cell>
          <cell r="F29">
            <v>-0.25159783861455787</v>
          </cell>
        </row>
        <row r="115">
          <cell r="G115">
            <v>110.5000051557415</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6.5112496810410816</v>
          </cell>
          <cell r="AF16">
            <v>981.44567307692307</v>
          </cell>
        </row>
        <row r="19">
          <cell r="AE19">
            <v>5.8925268444752339</v>
          </cell>
          <cell r="AF19">
            <v>27.740277211577659</v>
          </cell>
        </row>
        <row r="20">
          <cell r="X20">
            <v>-7.9503105590062129E-2</v>
          </cell>
          <cell r="Y20">
            <v>1.5026990553306341</v>
          </cell>
        </row>
        <row r="29">
          <cell r="X29">
            <v>-0.85595567867036015</v>
          </cell>
        </row>
        <row r="115">
          <cell r="Z115">
            <v>167.58324906438403</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S4">
            <v>0.15576719576719578</v>
          </cell>
        </row>
        <row r="7">
          <cell r="X7">
            <v>0.70539682539682536</v>
          </cell>
          <cell r="AA7">
            <v>0.30666666666666664</v>
          </cell>
        </row>
        <row r="13">
          <cell r="Z13">
            <v>1.3629943502824859</v>
          </cell>
        </row>
        <row r="16">
          <cell r="Y16">
            <v>12.478387864126985</v>
          </cell>
          <cell r="Z16">
            <v>68.798579530921813</v>
          </cell>
        </row>
        <row r="19">
          <cell r="Y19">
            <v>10.796627478117561</v>
          </cell>
          <cell r="Z19">
            <v>50.350454874466266</v>
          </cell>
        </row>
        <row r="20">
          <cell r="Q20">
            <v>0.14645017510347014</v>
          </cell>
        </row>
        <row r="29">
          <cell r="R29">
            <v>0.41232696110744893</v>
          </cell>
          <cell r="S29">
            <v>0.36639439906651106</v>
          </cell>
        </row>
        <row r="101">
          <cell r="Z101">
            <v>58960382658</v>
          </cell>
        </row>
        <row r="115">
          <cell r="T115">
            <v>64.906639190764054</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0.34836313534139207</v>
          </cell>
        </row>
        <row r="7">
          <cell r="N7">
            <v>0.73170000000000002</v>
          </cell>
          <cell r="Q7">
            <v>0.3020177259333689</v>
          </cell>
        </row>
        <row r="13">
          <cell r="P13">
            <v>-3.6628876095473148E-2</v>
          </cell>
        </row>
        <row r="19">
          <cell r="O19">
            <v>11.842866279285241</v>
          </cell>
          <cell r="P19">
            <v>61.908219851236808</v>
          </cell>
        </row>
        <row r="29">
          <cell r="H29">
            <v>-0.21143567807623787</v>
          </cell>
          <cell r="I29">
            <v>-4.1547927637861877</v>
          </cell>
        </row>
        <row r="101">
          <cell r="P101">
            <v>35789141896</v>
          </cell>
        </row>
        <row r="106">
          <cell r="P106">
            <v>0.29938497097056249</v>
          </cell>
        </row>
        <row r="115">
          <cell r="J115">
            <v>113.71317623861593</v>
          </cell>
        </row>
        <row r="117">
          <cell r="J117">
            <v>-0.24663325666744451</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9.7881265486807756E-2</v>
          </cell>
        </row>
        <row r="7">
          <cell r="T7">
            <v>0.71719999999999995</v>
          </cell>
          <cell r="W7">
            <v>0.36215697010756082</v>
          </cell>
        </row>
        <row r="13">
          <cell r="V13">
            <v>0.12154177613848038</v>
          </cell>
        </row>
        <row r="19">
          <cell r="U19">
            <v>13.539799901098901</v>
          </cell>
          <cell r="V19">
            <v>42.839217124899704</v>
          </cell>
        </row>
        <row r="29">
          <cell r="N29">
            <v>0.1411263716979807</v>
          </cell>
          <cell r="O29">
            <v>0.53330080007217462</v>
          </cell>
        </row>
        <row r="115">
          <cell r="P115">
            <v>156.9356800804099</v>
          </cell>
        </row>
        <row r="117">
          <cell r="P117">
            <v>-0.21508612543558114</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9.6612268329983264E-2</v>
          </cell>
        </row>
        <row r="7">
          <cell r="AD7">
            <v>0.39369999999999999</v>
          </cell>
          <cell r="AG7">
            <v>5.1194048498286446E-2</v>
          </cell>
        </row>
        <row r="13">
          <cell r="AF13">
            <v>0.16034029369996883</v>
          </cell>
        </row>
        <row r="19">
          <cell r="AE19">
            <v>5.417067318373233</v>
          </cell>
          <cell r="AF19">
            <v>35.269431723568076</v>
          </cell>
        </row>
        <row r="29">
          <cell r="X29">
            <v>-0.12202427256955706</v>
          </cell>
          <cell r="Y29">
            <v>0.18546084038821675</v>
          </cell>
        </row>
        <row r="115">
          <cell r="Z115">
            <v>353.58831797194279</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0.13275389927372316</v>
          </cell>
          <cell r="I5">
            <v>0.13043935253310912</v>
          </cell>
        </row>
        <row r="8">
          <cell r="N8">
            <v>0.82150000000000001</v>
          </cell>
          <cell r="Q8">
            <v>0.35232289257935673</v>
          </cell>
        </row>
        <row r="14">
          <cell r="P14">
            <v>0.11803217358772915</v>
          </cell>
        </row>
        <row r="17">
          <cell r="O17">
            <v>9.9910611751103637</v>
          </cell>
          <cell r="P17">
            <v>40.466137088122608</v>
          </cell>
        </row>
        <row r="20">
          <cell r="O20">
            <v>8.8382106945606687</v>
          </cell>
          <cell r="P20">
            <v>36.239022500953105</v>
          </cell>
        </row>
        <row r="21">
          <cell r="H21">
            <v>0.55300859598853869</v>
          </cell>
        </row>
        <row r="30">
          <cell r="H30">
            <v>0.24088748019017436</v>
          </cell>
          <cell r="I30">
            <v>0.1166453810131971</v>
          </cell>
        </row>
        <row r="101">
          <cell r="P101">
            <v>95054956020</v>
          </cell>
        </row>
        <row r="116">
          <cell r="J116">
            <v>102.53698744110027</v>
          </cell>
        </row>
        <row r="118">
          <cell r="J118">
            <v>-0.310211991650856</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9">
          <cell r="L19">
            <v>7.241781277310924</v>
          </cell>
          <cell r="M19">
            <v>-33.742050587314019</v>
          </cell>
        </row>
        <row r="29">
          <cell r="E29">
            <v>0.39573443107919193</v>
          </cell>
          <cell r="F29">
            <v>-0.66251304887878748</v>
          </cell>
        </row>
        <row r="101">
          <cell r="M101">
            <v>4308859860</v>
          </cell>
        </row>
        <row r="106">
          <cell r="M106">
            <v>0.30530327041844052</v>
          </cell>
        </row>
        <row r="115">
          <cell r="G115">
            <v>10.095234392550031</v>
          </cell>
        </row>
        <row r="117">
          <cell r="G117">
            <v>-0.31580925838359675</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0.38669999999999999</v>
          </cell>
          <cell r="O7">
            <v>0.17878787137971244</v>
          </cell>
        </row>
        <row r="13">
          <cell r="N13">
            <v>-0.19972044791628207</v>
          </cell>
        </row>
        <row r="19">
          <cell r="M19">
            <v>12.003581314878893</v>
          </cell>
          <cell r="N19">
            <v>114.16216216216218</v>
          </cell>
        </row>
        <row r="29">
          <cell r="F29">
            <v>1.607729571750764</v>
          </cell>
          <cell r="G29">
            <v>-1.3121721552672654</v>
          </cell>
        </row>
        <row r="115">
          <cell r="H115">
            <v>27.894917622970315</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9">
          <cell r="P19">
            <v>14.22347559798995</v>
          </cell>
          <cell r="Q19">
            <v>89.359799337016568</v>
          </cell>
        </row>
        <row r="29">
          <cell r="I29">
            <v>0.48944582469879294</v>
          </cell>
          <cell r="J29">
            <v>-1.6492807690928006</v>
          </cell>
        </row>
        <row r="101">
          <cell r="Q101">
            <v>22643773152</v>
          </cell>
        </row>
        <row r="106">
          <cell r="Q106">
            <v>0.30251917624214952</v>
          </cell>
        </row>
        <row r="115">
          <cell r="K115">
            <v>101.10689879567956</v>
          </cell>
        </row>
        <row r="117">
          <cell r="K117">
            <v>-0.34857999616210589</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0.37971439033321119</v>
          </cell>
        </row>
        <row r="7">
          <cell r="K7">
            <v>0.18709999999999999</v>
          </cell>
          <cell r="N7">
            <v>-6.9205419260344195E-2</v>
          </cell>
        </row>
        <row r="13">
          <cell r="M13">
            <v>-0.32214765100671139</v>
          </cell>
        </row>
        <row r="19">
          <cell r="L19">
            <v>3.2211949256900212</v>
          </cell>
          <cell r="M19">
            <v>-485.49849920000003</v>
          </cell>
        </row>
        <row r="29">
          <cell r="E29">
            <v>-0.43531827515400412</v>
          </cell>
          <cell r="F29">
            <v>-0.90909090909090906</v>
          </cell>
        </row>
        <row r="115">
          <cell r="G115">
            <v>13.530642820106493</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0.25228247211263266</v>
          </cell>
        </row>
        <row r="7">
          <cell r="Q7">
            <v>0.83379999999999999</v>
          </cell>
          <cell r="T7">
            <v>0.28859402572066895</v>
          </cell>
        </row>
        <row r="13">
          <cell r="S13">
            <v>-6.45157184984613E-2</v>
          </cell>
        </row>
        <row r="19">
          <cell r="R19">
            <v>12.703184936752137</v>
          </cell>
          <cell r="S19">
            <v>97.205535487246564</v>
          </cell>
        </row>
        <row r="29">
          <cell r="K29">
            <v>-0.11803709528015338</v>
          </cell>
          <cell r="L29">
            <v>-1.7469175606229361</v>
          </cell>
        </row>
        <row r="115">
          <cell r="M115">
            <v>105.65463759223209</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6.7682474899471989E-2</v>
          </cell>
        </row>
        <row r="7">
          <cell r="X7">
            <v>0.77669999999999995</v>
          </cell>
          <cell r="AA7">
            <v>0.11692997907878791</v>
          </cell>
        </row>
        <row r="13">
          <cell r="Z13">
            <v>-5.9370761590238741E-2</v>
          </cell>
        </row>
        <row r="19">
          <cell r="Y19">
            <v>4.4343952832607023</v>
          </cell>
          <cell r="Z19">
            <v>28.07298928919182</v>
          </cell>
        </row>
        <row r="29">
          <cell r="R29">
            <v>-0.79250046859936207</v>
          </cell>
          <cell r="S29">
            <v>-3.2176476092448771</v>
          </cell>
        </row>
        <row r="115">
          <cell r="T115">
            <v>85.144986423744612</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0.2538398618558575</v>
          </cell>
        </row>
        <row r="7">
          <cell r="U7">
            <v>0.68759999999999999</v>
          </cell>
          <cell r="X7">
            <v>0.32571116968099612</v>
          </cell>
        </row>
        <row r="13">
          <cell r="W13">
            <v>-4.5352999111196522E-2</v>
          </cell>
        </row>
        <row r="19">
          <cell r="V19">
            <v>11.236106823427081</v>
          </cell>
          <cell r="W19">
            <v>56.164249904347827</v>
          </cell>
        </row>
        <row r="29">
          <cell r="O29">
            <v>-0.46482260974143119</v>
          </cell>
          <cell r="P29">
            <v>-6.1685393258426968</v>
          </cell>
        </row>
        <row r="115">
          <cell r="Q115">
            <v>149.47472666926839</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0.12573351199452265</v>
          </cell>
        </row>
        <row r="7">
          <cell r="K7">
            <v>0.70409999999999995</v>
          </cell>
          <cell r="N7">
            <v>-4.701617611848765E-2</v>
          </cell>
        </row>
        <row r="13">
          <cell r="M13">
            <v>-0.31967609298753236</v>
          </cell>
        </row>
        <row r="19">
          <cell r="L19">
            <v>4.6504720970149256</v>
          </cell>
          <cell r="M19">
            <v>311.58163050000002</v>
          </cell>
        </row>
        <row r="29">
          <cell r="E29">
            <v>0.2453089366923169</v>
          </cell>
          <cell r="F29">
            <v>-1.0428371012133608</v>
          </cell>
        </row>
        <row r="115">
          <cell r="G115">
            <v>4.8940801936312157</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0.12368379695112375</v>
          </cell>
        </row>
        <row r="7">
          <cell r="AK7">
            <v>0.81089999999999995</v>
          </cell>
          <cell r="AN7">
            <v>0.28760018859028758</v>
          </cell>
        </row>
        <row r="13">
          <cell r="AM13">
            <v>0.10720987448396647</v>
          </cell>
        </row>
        <row r="16">
          <cell r="AL16">
            <v>9.9215869203206033</v>
          </cell>
          <cell r="AM16">
            <v>61.114286131655369</v>
          </cell>
        </row>
        <row r="19">
          <cell r="AL19">
            <v>8.8295185418181816</v>
          </cell>
          <cell r="AM19">
            <v>31.35389002930221</v>
          </cell>
        </row>
        <row r="20">
          <cell r="AE20">
            <v>0.14280868385345991</v>
          </cell>
        </row>
        <row r="29">
          <cell r="AE29">
            <v>1.9398642095054264E-3</v>
          </cell>
          <cell r="AF29">
            <v>0.94917715392061952</v>
          </cell>
        </row>
        <row r="101">
          <cell r="AM101">
            <v>126262115148</v>
          </cell>
        </row>
        <row r="115">
          <cell r="AG115">
            <v>339.85569826471192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0.2267447711522379</v>
          </cell>
        </row>
        <row r="7">
          <cell r="L7">
            <v>0.63229999999999997</v>
          </cell>
          <cell r="O7">
            <v>0.13002279975430403</v>
          </cell>
        </row>
        <row r="13">
          <cell r="N13">
            <v>-1.5539164989909825E-2</v>
          </cell>
        </row>
        <row r="19">
          <cell r="M19">
            <v>4.9041595190947662</v>
          </cell>
          <cell r="N19">
            <v>19.467943739472208</v>
          </cell>
        </row>
        <row r="29">
          <cell r="F29">
            <v>0.24509049889760548</v>
          </cell>
          <cell r="G29">
            <v>-8.3343491331384101</v>
          </cell>
        </row>
        <row r="115">
          <cell r="H115">
            <v>24.72044161283025</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B4">
            <v>0.10882838876517487</v>
          </cell>
          <cell r="AC4">
            <v>0.11537963202902302</v>
          </cell>
        </row>
        <row r="7">
          <cell r="AH7">
            <v>0.71050000000000002</v>
          </cell>
          <cell r="AK7">
            <v>0.15457372376263281</v>
          </cell>
        </row>
        <row r="13">
          <cell r="AJ13">
            <v>8.5715334091659628E-2</v>
          </cell>
        </row>
        <row r="115">
          <cell r="AD115">
            <v>78.598940807314065</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0.15962211248784963</v>
          </cell>
        </row>
        <row r="7">
          <cell r="V7">
            <v>0.72409999999999997</v>
          </cell>
          <cell r="Y7">
            <v>0.20876463886169125</v>
          </cell>
        </row>
        <row r="13">
          <cell r="X13">
            <v>-2.5150985144392915E-2</v>
          </cell>
        </row>
        <row r="19">
          <cell r="W19">
            <v>7.9841891509433962</v>
          </cell>
          <cell r="X19">
            <v>40.671403109540634</v>
          </cell>
        </row>
        <row r="29">
          <cell r="P29">
            <v>-13.485922445783542</v>
          </cell>
          <cell r="Q29">
            <v>-4.8582245623028282</v>
          </cell>
        </row>
        <row r="115">
          <cell r="R115">
            <v>218.31552723232227</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0.14335373002919183</v>
          </cell>
        </row>
        <row r="7">
          <cell r="AN7">
            <v>0.79069999999999996</v>
          </cell>
          <cell r="AQ7">
            <v>0.31482923884128083</v>
          </cell>
        </row>
        <row r="13">
          <cell r="AP13">
            <v>0.18827283308619958</v>
          </cell>
        </row>
        <row r="16">
          <cell r="AO16">
            <v>12.759861150020997</v>
          </cell>
          <cell r="AP16">
            <v>65.854322033244159</v>
          </cell>
        </row>
        <row r="19">
          <cell r="AO19">
            <v>11.160029319793459</v>
          </cell>
          <cell r="AP19">
            <v>38.503426572446557</v>
          </cell>
        </row>
        <row r="20">
          <cell r="AH20">
            <v>0.33349018261596974</v>
          </cell>
        </row>
        <row r="29">
          <cell r="AH29">
            <v>0.29976660558984891</v>
          </cell>
          <cell r="AI29">
            <v>0.71034964665638833</v>
          </cell>
        </row>
        <row r="101">
          <cell r="AP101">
            <v>64839770348</v>
          </cell>
        </row>
        <row r="115">
          <cell r="AJ115">
            <v>301.19246143133427</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0.13970619763483083</v>
          </cell>
        </row>
        <row r="7">
          <cell r="T7">
            <v>0.78349999999999997</v>
          </cell>
          <cell r="W7">
            <v>0.16331500999065252</v>
          </cell>
        </row>
        <row r="13">
          <cell r="V13">
            <v>0.19004097069019854</v>
          </cell>
        </row>
        <row r="19">
          <cell r="U19">
            <v>5.6711774356659141</v>
          </cell>
          <cell r="V19">
            <v>21.578043493944861</v>
          </cell>
        </row>
        <row r="29">
          <cell r="N29">
            <v>-0.41071882143764282</v>
          </cell>
          <cell r="O29">
            <v>0.50556034482758627</v>
          </cell>
        </row>
        <row r="115">
          <cell r="P115">
            <v>387.59076361790409</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0.86947297666309575</v>
          </cell>
        </row>
        <row r="7">
          <cell r="J7">
            <v>0.67020000000000002</v>
          </cell>
          <cell r="M7">
            <v>-0.16708887348499171</v>
          </cell>
        </row>
        <row r="13">
          <cell r="L13">
            <v>-0.15592833090435682</v>
          </cell>
        </row>
        <row r="19">
          <cell r="K19">
            <v>9.5207582786516856</v>
          </cell>
          <cell r="L19">
            <v>-84.734748679999996</v>
          </cell>
        </row>
        <row r="29">
          <cell r="D29">
            <v>1.4161942554799696</v>
          </cell>
          <cell r="E29">
            <v>-0.34827096286447945</v>
          </cell>
        </row>
        <row r="115">
          <cell r="F115">
            <v>22.216994926840048</v>
          </cell>
        </row>
      </sheetData>
      <sheetData sheetId="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9.1086670181698581E-2</v>
          </cell>
        </row>
        <row r="7">
          <cell r="AH7">
            <v>0.13159999999999999</v>
          </cell>
          <cell r="AK7">
            <v>-3.2866845790619534E-2</v>
          </cell>
        </row>
        <row r="13">
          <cell r="AJ13">
            <v>4.280108051062164E-2</v>
          </cell>
        </row>
        <row r="19">
          <cell r="AI19">
            <v>2.2838801711840229</v>
          </cell>
          <cell r="AJ19">
            <v>79.562678593614109</v>
          </cell>
        </row>
        <row r="29">
          <cell r="AB29">
            <v>-1.0815849418534949</v>
          </cell>
          <cell r="AC29">
            <v>-6.9140337986774432</v>
          </cell>
        </row>
        <row r="115">
          <cell r="AD115">
            <v>108.68524870082256</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9">
          <cell r="M19">
            <v>21.232368968398109</v>
          </cell>
          <cell r="N19">
            <v>267.64062165750914</v>
          </cell>
        </row>
        <row r="29">
          <cell r="F29">
            <v>0.17171460170483632</v>
          </cell>
          <cell r="G29">
            <v>-1.2741290691033695</v>
          </cell>
        </row>
        <row r="101">
          <cell r="N101">
            <v>58452711770</v>
          </cell>
        </row>
        <row r="106">
          <cell r="N106">
            <v>0.33087148404354477</v>
          </cell>
        </row>
        <row r="115">
          <cell r="H115">
            <v>82.233924478734366</v>
          </cell>
        </row>
        <row r="117">
          <cell r="H117">
            <v>-0.54148913031093193</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0.19166444275871064</v>
          </cell>
        </row>
        <row r="7">
          <cell r="K7">
            <v>0.81720000000000004</v>
          </cell>
          <cell r="N7">
            <v>-0.1963903347209118</v>
          </cell>
        </row>
        <row r="13">
          <cell r="M13">
            <v>-0.24351359697515529</v>
          </cell>
        </row>
        <row r="19">
          <cell r="L19">
            <v>9.1086485417034027</v>
          </cell>
          <cell r="M19">
            <v>-103.31029176</v>
          </cell>
        </row>
        <row r="29">
          <cell r="E29">
            <v>-5.4594710103468058E-2</v>
          </cell>
          <cell r="F29">
            <v>-0.81771649811518854</v>
          </cell>
        </row>
        <row r="115">
          <cell r="G115">
            <v>13.211913555986055</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9">
          <cell r="N19">
            <v>17.748540903873746</v>
          </cell>
          <cell r="O19">
            <v>90.363279839298755</v>
          </cell>
        </row>
        <row r="29">
          <cell r="G29">
            <v>1.4179320318148951</v>
          </cell>
          <cell r="H29">
            <v>-9.187799043062201</v>
          </cell>
        </row>
        <row r="101">
          <cell r="O101">
            <v>37112199030</v>
          </cell>
        </row>
        <row r="106">
          <cell r="O106">
            <v>0.27897414180306823</v>
          </cell>
        </row>
        <row r="115">
          <cell r="I115">
            <v>48.257460871774391</v>
          </cell>
        </row>
        <row r="117">
          <cell r="I117">
            <v>-0.58146174439050835</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0.87819938722601931</v>
          </cell>
          <cell r="N7">
            <v>-0.19674287061041715</v>
          </cell>
        </row>
        <row r="13">
          <cell r="M13">
            <v>-0.25634120464397225</v>
          </cell>
        </row>
        <row r="19">
          <cell r="L19">
            <v>13.774831211953513</v>
          </cell>
          <cell r="M19">
            <v>-324.66678260869566</v>
          </cell>
        </row>
        <row r="29">
          <cell r="E29">
            <v>5.6646340677332541E-2</v>
          </cell>
          <cell r="F29">
            <v>-0.85969278820931394</v>
          </cell>
        </row>
        <row r="101">
          <cell r="M101">
            <v>7467336000</v>
          </cell>
        </row>
        <row r="115">
          <cell r="G115">
            <v>14.939302227010012</v>
          </cell>
        </row>
        <row r="117">
          <cell r="G117">
            <v>-0.69430525420482891</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0.22005710501047338</v>
          </cell>
        </row>
        <row r="7">
          <cell r="P7">
            <v>0.82179999999999997</v>
          </cell>
          <cell r="S7">
            <v>0.28954902252827525</v>
          </cell>
        </row>
        <row r="13">
          <cell r="R13">
            <v>4.782821668681006E-2</v>
          </cell>
        </row>
        <row r="16">
          <cell r="Q16">
            <v>23.971609629261089</v>
          </cell>
          <cell r="R16">
            <v>708.4815175611127</v>
          </cell>
        </row>
        <row r="19">
          <cell r="Q19">
            <v>19.647940683116882</v>
          </cell>
          <cell r="R19">
            <v>61.023371757018396</v>
          </cell>
        </row>
        <row r="20">
          <cell r="J20">
            <v>0.18443882986819271</v>
          </cell>
        </row>
        <row r="29">
          <cell r="J29">
            <v>-0.61248384895689667</v>
          </cell>
        </row>
        <row r="101">
          <cell r="R101">
            <v>37822285815</v>
          </cell>
        </row>
        <row r="115">
          <cell r="L115">
            <v>23.06777067533277</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0.62315661903641817</v>
          </cell>
        </row>
        <row r="7">
          <cell r="L7">
            <v>0.77410000000000001</v>
          </cell>
          <cell r="O7">
            <v>-3.2874373597067727E-2</v>
          </cell>
        </row>
        <row r="13">
          <cell r="N13">
            <v>-5.4394893763433774E-2</v>
          </cell>
        </row>
        <row r="19">
          <cell r="M19">
            <v>12.107867700575817</v>
          </cell>
          <cell r="N19">
            <v>72.927156901734108</v>
          </cell>
        </row>
        <row r="29">
          <cell r="F29">
            <v>2.30592585089141</v>
          </cell>
          <cell r="G29">
            <v>-1.5300878475062891</v>
          </cell>
        </row>
        <row r="115">
          <cell r="H115">
            <v>35.043482841978999</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9">
          <cell r="L19">
            <v>14.292279774544502</v>
          </cell>
          <cell r="M19">
            <v>-222.52204571428572</v>
          </cell>
        </row>
        <row r="29">
          <cell r="E29">
            <v>0.32015659230865712</v>
          </cell>
          <cell r="F29">
            <v>-0.89172491056256642</v>
          </cell>
        </row>
        <row r="101">
          <cell r="M101">
            <v>10903580240</v>
          </cell>
        </row>
        <row r="106">
          <cell r="M106">
            <v>0.25175085524191926</v>
          </cell>
        </row>
        <row r="115">
          <cell r="G115">
            <v>9.5326001666865245</v>
          </cell>
        </row>
        <row r="117">
          <cell r="G117">
            <v>-0.74110265706989342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9">
          <cell r="O19">
            <v>17.369705664586583</v>
          </cell>
          <cell r="P19">
            <v>189.67600223168654</v>
          </cell>
        </row>
        <row r="29">
          <cell r="H29">
            <v>-0.25710981948376732</v>
          </cell>
          <cell r="I29">
            <v>-1.6070916998050482</v>
          </cell>
        </row>
        <row r="101">
          <cell r="P101">
            <v>22267962662</v>
          </cell>
        </row>
        <row r="115">
          <cell r="J115">
            <v>17.350101386476172</v>
          </cell>
        </row>
        <row r="117">
          <cell r="J117">
            <v>-0.74139064858434689</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9">
          <cell r="P19">
            <v>17.834414824447336</v>
          </cell>
          <cell r="Q19">
            <v>217.34809825673534</v>
          </cell>
        </row>
        <row r="29">
          <cell r="I29">
            <v>0.12556620805172281</v>
          </cell>
          <cell r="J29">
            <v>-1.3653755956896103</v>
          </cell>
        </row>
        <row r="115">
          <cell r="K115">
            <v>102.16944061184233</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0.20568305960418698</v>
          </cell>
        </row>
        <row r="7">
          <cell r="S7">
            <v>0.81840000000000002</v>
          </cell>
          <cell r="V7">
            <v>0.11057563711424064</v>
          </cell>
        </row>
        <row r="13">
          <cell r="U13">
            <v>-6.0660093641423739E-2</v>
          </cell>
        </row>
        <row r="19">
          <cell r="T19">
            <v>12.282662147580259</v>
          </cell>
          <cell r="U19">
            <v>101.31982569960475</v>
          </cell>
        </row>
        <row r="29">
          <cell r="M29">
            <v>0.44852705011755334</v>
          </cell>
          <cell r="N29">
            <v>-3.2439223407746409</v>
          </cell>
        </row>
        <row r="115">
          <cell r="O115">
            <v>228.41517361806976</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0.33691929292232725</v>
          </cell>
        </row>
        <row r="7">
          <cell r="K7">
            <v>0.72009999999999996</v>
          </cell>
          <cell r="N7">
            <v>-0.20881471775892851</v>
          </cell>
        </row>
        <row r="13">
          <cell r="M13">
            <v>-0.24455223156090972</v>
          </cell>
        </row>
        <row r="19">
          <cell r="L19">
            <v>15.909255575424117</v>
          </cell>
          <cell r="M19">
            <v>-1559.464557752809</v>
          </cell>
        </row>
        <row r="29">
          <cell r="E29">
            <v>-0.30308373518410026</v>
          </cell>
          <cell r="F29">
            <v>-0.96402906774660302</v>
          </cell>
        </row>
        <row r="115">
          <cell r="G115">
            <v>5.2890562150905298</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7.7734273615427174E-2</v>
          </cell>
        </row>
        <row r="7">
          <cell r="AK7">
            <v>0.51229999999999998</v>
          </cell>
          <cell r="AN7">
            <v>0.17938467132921485</v>
          </cell>
        </row>
        <row r="13">
          <cell r="AM13">
            <v>0.53872013781941763</v>
          </cell>
        </row>
        <row r="16">
          <cell r="AL16">
            <v>4.0604239350000624</v>
          </cell>
          <cell r="AM16">
            <v>26.930311114997814</v>
          </cell>
        </row>
        <row r="19">
          <cell r="AL19">
            <v>3.7675557272376046</v>
          </cell>
          <cell r="AM19">
            <v>25.539127212570929</v>
          </cell>
        </row>
        <row r="20">
          <cell r="AE20">
            <v>1.8252179253488432E-2</v>
          </cell>
        </row>
        <row r="22">
          <cell r="AM22">
            <v>0</v>
          </cell>
        </row>
        <row r="29">
          <cell r="AE29">
            <v>3.6795191910139469E-3</v>
          </cell>
          <cell r="AF29">
            <v>5.4472648608841823E-2</v>
          </cell>
        </row>
        <row r="101">
          <cell r="AM101">
            <v>58510140444</v>
          </cell>
        </row>
        <row r="115">
          <cell r="AG115">
            <v>1111.1979416607894</v>
          </cell>
        </row>
        <row r="117">
          <cell r="AG117">
            <v>0.15618510405975439</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8.6696708463949834E-2</v>
          </cell>
        </row>
        <row r="7">
          <cell r="AB7">
            <v>0.39620983542319749</v>
          </cell>
          <cell r="AE7">
            <v>0.11461598746081504</v>
          </cell>
        </row>
        <row r="13">
          <cell r="AD13">
            <v>0.42418211606717809</v>
          </cell>
        </row>
        <row r="16">
          <cell r="AC16">
            <v>2.2034081217672412</v>
          </cell>
          <cell r="AD16">
            <v>18.103867736685533</v>
          </cell>
        </row>
        <row r="19">
          <cell r="AC19">
            <v>2.0276201304426213</v>
          </cell>
          <cell r="AD19">
            <v>17.936515236842105</v>
          </cell>
        </row>
        <row r="20">
          <cell r="V20">
            <v>0.12058803578079469</v>
          </cell>
        </row>
        <row r="22">
          <cell r="AD22">
            <v>0</v>
          </cell>
        </row>
        <row r="29">
          <cell r="V29">
            <v>0.26025702017676355</v>
          </cell>
          <cell r="W29">
            <v>9.3302683176541557E-3</v>
          </cell>
        </row>
        <row r="101">
          <cell r="AD101">
            <v>22492390107</v>
          </cell>
        </row>
        <row r="115">
          <cell r="X115">
            <v>457.33538456194111</v>
          </cell>
        </row>
        <row r="117">
          <cell r="X117">
            <v>1.2610452045746845E-2</v>
          </cell>
        </row>
      </sheetData>
      <sheetData sheetId="1"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0.28679889911739576</v>
          </cell>
        </row>
        <row r="7">
          <cell r="AB7">
            <v>0.48998766252253961</v>
          </cell>
          <cell r="AE7">
            <v>0.23593053051153079</v>
          </cell>
        </row>
        <row r="13">
          <cell r="AD13">
            <v>0.41643173580346354</v>
          </cell>
        </row>
        <row r="16">
          <cell r="AC16">
            <v>5.6313335676188672</v>
          </cell>
          <cell r="AD16">
            <v>123.10655975518672</v>
          </cell>
        </row>
        <row r="19">
          <cell r="AC19">
            <v>4.3762343684637512</v>
          </cell>
          <cell r="AD19">
            <v>68.677502085648143</v>
          </cell>
        </row>
        <row r="20">
          <cell r="V20">
            <v>1.2624978939514286</v>
          </cell>
        </row>
        <row r="29">
          <cell r="V29">
            <v>4.7860366849130891</v>
          </cell>
          <cell r="W29">
            <v>0.79253112033195028</v>
          </cell>
        </row>
        <row r="101">
          <cell r="AD101">
            <v>59337361802</v>
          </cell>
        </row>
        <row r="106">
          <cell r="AD106">
            <v>0.27187421183704974</v>
          </cell>
        </row>
        <row r="115">
          <cell r="X115">
            <v>1626.8643664212232</v>
          </cell>
        </row>
        <row r="117">
          <cell r="X117">
            <v>0.37655212754791112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V4">
            <v>0.1709486373126845</v>
          </cell>
        </row>
        <row r="7">
          <cell r="AA7">
            <v>0.55389063929085669</v>
          </cell>
          <cell r="AD7">
            <v>4.0416654028756237E-2</v>
          </cell>
        </row>
        <row r="13">
          <cell r="AC13">
            <v>0.411458941920058</v>
          </cell>
        </row>
        <row r="16">
          <cell r="AB16">
            <v>5.5672180087634358</v>
          </cell>
          <cell r="AC16">
            <v>52.822908130556854</v>
          </cell>
        </row>
        <row r="20">
          <cell r="T20">
            <v>0.55058875747889191</v>
          </cell>
        </row>
        <row r="102">
          <cell r="AC102">
            <v>45153021870</v>
          </cell>
        </row>
        <row r="116">
          <cell r="W116">
            <v>171.88005970647606</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F7">
            <v>0.36062747802103085</v>
          </cell>
        </row>
        <row r="13">
          <cell r="AE13">
            <v>0.32674782608695652</v>
          </cell>
        </row>
        <row r="16">
          <cell r="AD16">
            <v>17.425047405619722</v>
          </cell>
          <cell r="AE16">
            <v>60.04318384318384</v>
          </cell>
        </row>
        <row r="19">
          <cell r="AD19">
            <v>14.882611896348646</v>
          </cell>
          <cell r="AE19">
            <v>53.0478614536867</v>
          </cell>
        </row>
        <row r="20">
          <cell r="W20">
            <v>0.30801479654747221</v>
          </cell>
        </row>
        <row r="29">
          <cell r="W29">
            <v>0.37709611451942737</v>
          </cell>
          <cell r="X29">
            <v>0.13186813186813184</v>
          </cell>
        </row>
        <row r="101">
          <cell r="AE101">
            <v>202165400000</v>
          </cell>
        </row>
        <row r="115">
          <cell r="Y115">
            <v>1726.1989284400906</v>
          </cell>
        </row>
        <row r="117">
          <cell r="Y117">
            <v>-9.0037465239804604E-2</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8.0207545731985297E-2</v>
          </cell>
        </row>
        <row r="7">
          <cell r="AS7">
            <v>0.43180000000000002</v>
          </cell>
          <cell r="AV7">
            <v>0.173558400406016</v>
          </cell>
        </row>
        <row r="13">
          <cell r="AU13">
            <v>0.27942380620967611</v>
          </cell>
        </row>
        <row r="16">
          <cell r="AT16">
            <v>4.6846200366358799</v>
          </cell>
          <cell r="AU16">
            <v>29.675297276231944</v>
          </cell>
        </row>
        <row r="20">
          <cell r="AM20">
            <v>8.7994044971197338E-2</v>
          </cell>
        </row>
        <row r="101">
          <cell r="AU101">
            <v>48810433440</v>
          </cell>
        </row>
        <row r="115">
          <cell r="AO115">
            <v>329.98125574637959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0.1158188522933925</v>
          </cell>
        </row>
        <row r="7">
          <cell r="AC7">
            <v>0.68440000000000001</v>
          </cell>
          <cell r="AF7">
            <v>0.16105526368963427</v>
          </cell>
        </row>
        <row r="13">
          <cell r="AE13">
            <v>0.2326800137385466</v>
          </cell>
        </row>
        <row r="16">
          <cell r="AD16">
            <v>5.5027252980400077</v>
          </cell>
          <cell r="AE16">
            <v>30.937787560352174</v>
          </cell>
        </row>
        <row r="19">
          <cell r="AD19">
            <v>4.9315579197555319</v>
          </cell>
          <cell r="AE19">
            <v>26.496065673456979</v>
          </cell>
        </row>
        <row r="20">
          <cell r="W20">
            <v>0.15191440445662741</v>
          </cell>
        </row>
        <row r="29">
          <cell r="W29">
            <v>0.17015619807244931</v>
          </cell>
          <cell r="X29">
            <v>0.16763703493325766</v>
          </cell>
        </row>
        <row r="101">
          <cell r="AE101">
            <v>435727800000</v>
          </cell>
        </row>
        <row r="106">
          <cell r="AE106">
            <v>8.1531416829760769E-2</v>
          </cell>
        </row>
        <row r="115">
          <cell r="Y115">
            <v>778.56119742432963</v>
          </cell>
        </row>
        <row r="117">
          <cell r="Y117">
            <v>-8.8335834397740509E-2</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0.25234188521318068</v>
          </cell>
        </row>
        <row r="7">
          <cell r="S7">
            <v>0.48010000000000003</v>
          </cell>
          <cell r="V7">
            <v>0.11750562386094981</v>
          </cell>
        </row>
        <row r="13">
          <cell r="U13">
            <v>0.22994240500192797</v>
          </cell>
        </row>
        <row r="16">
          <cell r="T16">
            <v>10.968785854444155</v>
          </cell>
          <cell r="U16">
            <v>59.92699015884385</v>
          </cell>
        </row>
        <row r="20">
          <cell r="M20">
            <v>0.15464188318967986</v>
          </cell>
        </row>
        <row r="101">
          <cell r="U101">
            <v>55888750000</v>
          </cell>
        </row>
        <row r="115">
          <cell r="O115">
            <v>213.93226543713857</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9.3226454425174889</v>
          </cell>
          <cell r="AQ16">
            <v>49.374367686451428</v>
          </cell>
        </row>
        <row r="20">
          <cell r="AI20">
            <v>-0.11793695526076731</v>
          </cell>
        </row>
        <row r="101">
          <cell r="AQ101">
            <v>58835681520</v>
          </cell>
        </row>
        <row r="115">
          <cell r="AK115">
            <v>53.81837443962845</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6.7438868762748054</v>
          </cell>
          <cell r="AE16">
            <v>64.765934309938487</v>
          </cell>
        </row>
        <row r="20">
          <cell r="W20">
            <v>0.37561316070525197</v>
          </cell>
        </row>
        <row r="101">
          <cell r="AE101">
            <v>58231116304</v>
          </cell>
        </row>
        <row r="115">
          <cell r="Y115">
            <v>634.38801966617837</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1.9014120386986637</v>
          </cell>
          <cell r="AE16">
            <v>28.29320253281842</v>
          </cell>
        </row>
        <row r="20">
          <cell r="W20">
            <v>8.5717175219602426E-2</v>
          </cell>
        </row>
        <row r="101">
          <cell r="AE101">
            <v>7634015321</v>
          </cell>
        </row>
        <row r="115">
          <cell r="Y115">
            <v>96.328385789642539</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0.23276539561786813</v>
          </cell>
          <cell r="J4">
            <v>0.3614374568071872</v>
          </cell>
        </row>
        <row r="7">
          <cell r="O7">
            <v>0.67449896337249482</v>
          </cell>
          <cell r="R7">
            <v>0.17304768486523842</v>
          </cell>
        </row>
        <row r="13">
          <cell r="Q13">
            <v>0.13814375724746389</v>
          </cell>
        </row>
        <row r="16">
          <cell r="P16">
            <v>10.28946658431237</v>
          </cell>
          <cell r="Q16">
            <v>96.790886705672037</v>
          </cell>
        </row>
        <row r="20">
          <cell r="H20">
            <v>0.70087492605162383</v>
          </cell>
        </row>
        <row r="101">
          <cell r="Q101">
            <v>5955543259</v>
          </cell>
        </row>
        <row r="115">
          <cell r="K115">
            <v>36.43182499757841</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refreshError="1"/>
      <sheetData sheetId="1">
        <row r="5">
          <cell r="E5">
            <v>0.4843294314246922</v>
          </cell>
          <cell r="F5">
            <v>0.31838183953711163</v>
          </cell>
        </row>
        <row r="8">
          <cell r="K8">
            <v>0.24479999999999999</v>
          </cell>
          <cell r="N8">
            <v>-0.17320016454401282</v>
          </cell>
        </row>
        <row r="14">
          <cell r="M14">
            <v>-2.9770011841899809E-3</v>
          </cell>
        </row>
        <row r="17">
          <cell r="L17">
            <v>6.413547669050029</v>
          </cell>
          <cell r="M17">
            <v>-997.19938775510207</v>
          </cell>
        </row>
        <row r="21">
          <cell r="E21">
            <v>-1.4708076271581532</v>
          </cell>
        </row>
        <row r="102">
          <cell r="M102">
            <v>4739688690</v>
          </cell>
        </row>
        <row r="116">
          <cell r="G116">
            <v>13.22392715522251</v>
          </cell>
        </row>
        <row r="118">
          <cell r="G118">
            <v>-0.54289916504588631</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1.4770883455491601E-2</v>
          </cell>
        </row>
        <row r="7">
          <cell r="AF7">
            <v>0.49159999999999998</v>
          </cell>
          <cell r="AI7">
            <v>0.24746824819560231</v>
          </cell>
        </row>
        <row r="13">
          <cell r="AH13">
            <v>0.13786143746414839</v>
          </cell>
        </row>
        <row r="16">
          <cell r="AG16">
            <v>5.699328596206569</v>
          </cell>
          <cell r="AH16">
            <v>19.672479721900348</v>
          </cell>
        </row>
        <row r="20">
          <cell r="Z20">
            <v>-0.19460478265991288</v>
          </cell>
        </row>
        <row r="100">
          <cell r="AH100">
            <v>101864100000</v>
          </cell>
        </row>
        <row r="115">
          <cell r="AB115">
            <v>657.89466935426458</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0.11187308085977477</v>
          </cell>
        </row>
        <row r="7">
          <cell r="Z7">
            <v>0.8044</v>
          </cell>
          <cell r="AC7">
            <v>0.60999658819515523</v>
          </cell>
        </row>
        <row r="13">
          <cell r="AB13">
            <v>0.32418879564370767</v>
          </cell>
        </row>
        <row r="16">
          <cell r="AA16">
            <v>16.530887069259638</v>
          </cell>
          <cell r="AB16">
            <v>32.394216754696799</v>
          </cell>
        </row>
        <row r="19">
          <cell r="AA19">
            <v>14.867602565282764</v>
          </cell>
          <cell r="AB19">
            <v>26.895381626422427</v>
          </cell>
        </row>
        <row r="20">
          <cell r="T20">
            <v>0.12399309551208293</v>
          </cell>
        </row>
        <row r="22">
          <cell r="AB22">
            <v>6.6106621332480808E-3</v>
          </cell>
        </row>
        <row r="29">
          <cell r="T29">
            <v>0.21492973763301104</v>
          </cell>
          <cell r="U29">
            <v>0.20445276459182993</v>
          </cell>
        </row>
        <row r="101">
          <cell r="AB101">
            <v>484520300000</v>
          </cell>
        </row>
        <row r="115">
          <cell r="V115">
            <v>216.99591273530743</v>
          </cell>
        </row>
        <row r="117">
          <cell r="V117">
            <v>-8.2275691540251938E-2</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0.78059999999999996</v>
          </cell>
          <cell r="AU7">
            <v>0.36552092182360757</v>
          </cell>
        </row>
        <row r="13">
          <cell r="AT13">
            <v>0.48853670640728536</v>
          </cell>
        </row>
        <row r="16">
          <cell r="AS16">
            <v>14.404793540845295</v>
          </cell>
          <cell r="AT16">
            <v>53.111412134143237</v>
          </cell>
        </row>
        <row r="19">
          <cell r="AS19">
            <v>13.395874409182985</v>
          </cell>
          <cell r="AT19">
            <v>40.055097920452248</v>
          </cell>
        </row>
        <row r="20">
          <cell r="AL20">
            <v>4.0671756745220167E-2</v>
          </cell>
        </row>
        <row r="22">
          <cell r="AT22">
            <v>0</v>
          </cell>
        </row>
        <row r="29">
          <cell r="AL29">
            <v>-4.7293437120617066E-2</v>
          </cell>
          <cell r="AM29">
            <v>0.32595886395335461</v>
          </cell>
        </row>
        <row r="101">
          <cell r="AT101">
            <v>19839290000</v>
          </cell>
        </row>
        <row r="115">
          <cell r="AN115">
            <v>589.03436877709078</v>
          </cell>
        </row>
        <row r="117">
          <cell r="AN117">
            <v>-0.25794685146311891</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5.3632305433252228</v>
          </cell>
          <cell r="R16">
            <v>84.950712501706136</v>
          </cell>
        </row>
        <row r="19">
          <cell r="Q19">
            <v>4.1313801724137935</v>
          </cell>
          <cell r="R19">
            <v>69.124491562094335</v>
          </cell>
        </row>
        <row r="20">
          <cell r="J20">
            <v>0.10236921892448203</v>
          </cell>
        </row>
        <row r="29">
          <cell r="J29">
            <v>0.20101891138706929</v>
          </cell>
          <cell r="K29">
            <v>0.22895243902655205</v>
          </cell>
        </row>
        <row r="101">
          <cell r="R101">
            <v>47924010000</v>
          </cell>
        </row>
        <row r="106">
          <cell r="R106">
            <v>0.21491566378944435</v>
          </cell>
        </row>
        <row r="115">
          <cell r="L115">
            <v>1023.1060638288529</v>
          </cell>
        </row>
        <row r="117">
          <cell r="L117">
            <v>-0.34052722455275697</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11.395590709583029</v>
          </cell>
          <cell r="AI16">
            <v>45.350138282387192</v>
          </cell>
        </row>
        <row r="19">
          <cell r="AH19">
            <v>10.564782977280434</v>
          </cell>
          <cell r="AI19">
            <v>34.713699164345407</v>
          </cell>
        </row>
        <row r="20">
          <cell r="AA20">
            <v>-0.41394335511982572</v>
          </cell>
        </row>
        <row r="22">
          <cell r="AI22">
            <v>8.2649814021869949E-3</v>
          </cell>
        </row>
        <row r="29">
          <cell r="AA29">
            <v>-0.37940379403794033</v>
          </cell>
          <cell r="AB29">
            <v>0.30640465793304217</v>
          </cell>
        </row>
        <row r="101">
          <cell r="AI101">
            <v>62311090000</v>
          </cell>
        </row>
        <row r="115">
          <cell r="AC115">
            <v>190.13427664235672</v>
          </cell>
        </row>
        <row r="117">
          <cell r="AC117">
            <v>-0.44007339681845647</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0.10625167695197213</v>
          </cell>
        </row>
        <row r="7">
          <cell r="AS7">
            <v>0.66320000000000001</v>
          </cell>
          <cell r="AV7">
            <v>0.22484572041856721</v>
          </cell>
        </row>
        <row r="13">
          <cell r="AU13">
            <v>6.2882732764007493E-2</v>
          </cell>
        </row>
        <row r="16">
          <cell r="AT16">
            <v>11.282944280475807</v>
          </cell>
          <cell r="AU16">
            <v>38.840701970443348</v>
          </cell>
        </row>
        <row r="19">
          <cell r="AT19">
            <v>10.199256205028702</v>
          </cell>
          <cell r="AU19">
            <v>31.64942298043151</v>
          </cell>
        </row>
        <row r="20">
          <cell r="AM20">
            <v>0.36072951207958304</v>
          </cell>
        </row>
        <row r="22">
          <cell r="AU22">
            <v>8.1170246665599188E-3</v>
          </cell>
        </row>
        <row r="29">
          <cell r="AM29">
            <v>7.4074074074074181E-2</v>
          </cell>
          <cell r="AN29">
            <v>0.22721674876847286</v>
          </cell>
        </row>
        <row r="101">
          <cell r="AU101">
            <v>126154600000</v>
          </cell>
        </row>
        <row r="115">
          <cell r="AO115">
            <v>219.58113940399136</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14.258089715230604</v>
          </cell>
          <cell r="U16">
            <v>69.682829186641982</v>
          </cell>
        </row>
        <row r="20">
          <cell r="M20">
            <v>0.500114485865637</v>
          </cell>
        </row>
        <row r="101">
          <cell r="U101">
            <v>19607981622</v>
          </cell>
        </row>
        <row r="115">
          <cell r="O115">
            <v>112.08916056416665</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13.364307742558209</v>
          </cell>
          <cell r="U16">
            <v>125.52838671689966</v>
          </cell>
        </row>
        <row r="20">
          <cell r="M20">
            <v>0.33713377832847047</v>
          </cell>
        </row>
        <row r="101">
          <cell r="U101">
            <v>11395090361</v>
          </cell>
        </row>
        <row r="115">
          <cell r="O115">
            <v>64.894807228082868</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3.3044468565937679E-2</v>
          </cell>
          <cell r="P4">
            <v>-9.2913494332862556E-2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388.51841988087403</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0.1343093885156188</v>
          </cell>
        </row>
        <row r="7">
          <cell r="AS7">
            <v>0.34960000000000002</v>
          </cell>
          <cell r="AV7">
            <v>7.2198468666901119E-2</v>
          </cell>
        </row>
        <row r="13">
          <cell r="AU13">
            <v>0.20446096654275092</v>
          </cell>
        </row>
        <row r="16">
          <cell r="AT16">
            <v>1.4497023155089122</v>
          </cell>
          <cell r="AU16">
            <v>23.356779423459244</v>
          </cell>
        </row>
        <row r="20">
          <cell r="AM20">
            <v>0.17614361901900399</v>
          </cell>
        </row>
        <row r="101">
          <cell r="AU101">
            <v>469938402000</v>
          </cell>
        </row>
        <row r="115">
          <cell r="AO115">
            <v>988.71272821086029</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10.010560358314578</v>
          </cell>
          <cell r="AP16">
            <v>26.911893856712823</v>
          </cell>
        </row>
        <row r="20">
          <cell r="AH20">
            <v>0.52030848329048851</v>
          </cell>
        </row>
        <row r="101">
          <cell r="AP101">
            <v>89401311392</v>
          </cell>
        </row>
        <row r="115">
          <cell r="AJ115">
            <v>544.60288454943327</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19">
          <cell r="AT19">
            <v>3.5005815207621787</v>
          </cell>
          <cell r="AU19">
            <v>9.8316197351979699</v>
          </cell>
        </row>
        <row r="20">
          <cell r="AM20">
            <v>0.17445025537511083</v>
          </cell>
        </row>
        <row r="29">
          <cell r="AM29">
            <v>0.16265678329878352</v>
          </cell>
          <cell r="AN29">
            <v>0.4269067987393067</v>
          </cell>
        </row>
        <row r="101">
          <cell r="AV101">
            <v>115829775780</v>
          </cell>
        </row>
        <row r="106">
          <cell r="AU106">
            <v>0.15461114812507618</v>
          </cell>
        </row>
        <row r="115">
          <cell r="AO115">
            <v>174.56252367545272</v>
          </cell>
        </row>
        <row r="117">
          <cell r="AO117">
            <v>0.11257185261601488</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-6.478980648851318E-2</v>
          </cell>
        </row>
        <row r="7">
          <cell r="AS7">
            <v>0.60209999999999997</v>
          </cell>
          <cell r="AV7">
            <v>0.23408852594452034</v>
          </cell>
        </row>
        <row r="13">
          <cell r="AU13">
            <v>0.12454306971143508</v>
          </cell>
        </row>
        <row r="16">
          <cell r="AT16">
            <v>5.4976051487401101</v>
          </cell>
          <cell r="AU16">
            <v>24.358036271434607</v>
          </cell>
        </row>
        <row r="19">
          <cell r="AT19">
            <v>5.8784700882033158</v>
          </cell>
          <cell r="AU19">
            <v>24.955305298716283</v>
          </cell>
        </row>
        <row r="20">
          <cell r="AM20">
            <v>5.2428146679881049E-2</v>
          </cell>
        </row>
        <row r="22">
          <cell r="AU22">
            <v>4.7279101675393297E-3</v>
          </cell>
        </row>
        <row r="29">
          <cell r="AM29">
            <v>0.10415047411782985</v>
          </cell>
          <cell r="AN29">
            <v>-2.3933549204561477E-2</v>
          </cell>
        </row>
        <row r="101">
          <cell r="AU101">
            <v>173015131636</v>
          </cell>
        </row>
        <row r="115">
          <cell r="AO115">
            <v>229.08881386158703</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0.14546938359133921</v>
          </cell>
          <cell r="AN4">
            <v>8.6830680173661801E-3</v>
          </cell>
        </row>
        <row r="7">
          <cell r="AS7">
            <v>0.43419999999999997</v>
          </cell>
          <cell r="AV7">
            <v>0.15386841812312146</v>
          </cell>
        </row>
        <row r="13">
          <cell r="AU13">
            <v>0.10688996434029546</v>
          </cell>
        </row>
        <row r="16">
          <cell r="AT16">
            <v>4.4386074564176781</v>
          </cell>
          <cell r="AU16">
            <v>28.684899842446043</v>
          </cell>
        </row>
        <row r="19">
          <cell r="AT19">
            <v>4.4003984969650149</v>
          </cell>
          <cell r="AU19">
            <v>21.662507215581876</v>
          </cell>
        </row>
        <row r="20">
          <cell r="AM20">
            <v>-1.6886808226049155E-2</v>
          </cell>
        </row>
        <row r="22">
          <cell r="AU22">
            <v>2.2823027536741074E-3</v>
          </cell>
        </row>
        <row r="29">
          <cell r="AM29">
            <v>-0.10032362459546929</v>
          </cell>
          <cell r="AN29">
            <v>0.32417266187050364</v>
          </cell>
        </row>
        <row r="101">
          <cell r="AU101">
            <v>199360053905</v>
          </cell>
        </row>
        <row r="115">
          <cell r="AO115">
            <v>648.45505295671126</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17.043816985359818</v>
          </cell>
          <cell r="AF16">
            <v>145.35198905041031</v>
          </cell>
        </row>
        <row r="20">
          <cell r="X20">
            <v>0.49589838581635348</v>
          </cell>
        </row>
        <row r="101">
          <cell r="AF101">
            <v>49594098664</v>
          </cell>
        </row>
        <row r="115">
          <cell r="Z115">
            <v>17.834129002043799</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1.7465779582929195</v>
          </cell>
          <cell r="AN16">
            <v>20.105757152826239</v>
          </cell>
        </row>
        <row r="20">
          <cell r="AF20">
            <v>-8.1830644310872058E-2</v>
          </cell>
        </row>
        <row r="101">
          <cell r="AN101">
            <v>115246200000</v>
          </cell>
        </row>
        <row r="115">
          <cell r="AH115">
            <v>548.44292254145103</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0.57125028363966424</v>
          </cell>
        </row>
        <row r="7">
          <cell r="AG7">
            <v>0.51990000000000003</v>
          </cell>
          <cell r="AJ7">
            <v>0.46993419559791239</v>
          </cell>
        </row>
        <row r="13">
          <cell r="AI13">
            <v>5.6870013837401985E-2</v>
          </cell>
        </row>
        <row r="16">
          <cell r="AH16">
            <v>11.391586759246653</v>
          </cell>
          <cell r="AI16">
            <v>28.548605543360818</v>
          </cell>
        </row>
        <row r="20">
          <cell r="AA20">
            <v>0.15849907730161994</v>
          </cell>
        </row>
        <row r="101">
          <cell r="AI101">
            <v>100405445696</v>
          </cell>
        </row>
        <row r="115">
          <cell r="AC115">
            <v>109.12270255198236</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9.1071909413421714</v>
          </cell>
          <cell r="AM16">
            <v>190.33205790875121</v>
          </cell>
        </row>
        <row r="20">
          <cell r="AE20">
            <v>1.2486019491272362</v>
          </cell>
        </row>
        <row r="101">
          <cell r="AM101">
            <v>17012260000</v>
          </cell>
        </row>
        <row r="115">
          <cell r="AG115">
            <v>40.052264892170641</v>
          </cell>
        </row>
        <row r="117">
          <cell r="AG117">
            <v>2.7771744731091674E-2</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9.8544420277731248E-2</v>
          </cell>
          <cell r="AL4">
            <v>4.9598944055234018E-2</v>
          </cell>
        </row>
        <row r="7">
          <cell r="AQ7">
            <v>0.37590000000000001</v>
          </cell>
          <cell r="AT7">
            <v>9.8944055234033906E-2</v>
          </cell>
        </row>
        <row r="13">
          <cell r="AS13">
            <v>0.1540186744782131</v>
          </cell>
        </row>
        <row r="16">
          <cell r="AR16">
            <v>3.4857611242765763</v>
          </cell>
          <cell r="AS16">
            <v>30.680305016085789</v>
          </cell>
        </row>
        <row r="20">
          <cell r="AK20">
            <v>0.13157894736842102</v>
          </cell>
        </row>
        <row r="101">
          <cell r="AS101">
            <v>68662522626</v>
          </cell>
        </row>
        <row r="115">
          <cell r="AM115">
            <v>158.01911036261512</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0.33669454008853905</v>
          </cell>
        </row>
        <row r="7">
          <cell r="O7">
            <v>0.48659999999999998</v>
          </cell>
          <cell r="R7">
            <v>0.55914904082636496</v>
          </cell>
        </row>
        <row r="13">
          <cell r="Q13">
            <v>0.19607140724819391</v>
          </cell>
        </row>
        <row r="16">
          <cell r="P16">
            <v>5.7605306849483524</v>
          </cell>
          <cell r="Q16">
            <v>17.127837488117002</v>
          </cell>
        </row>
        <row r="19">
          <cell r="P19">
            <v>4.3095340873965045</v>
          </cell>
          <cell r="Q19">
            <v>10.896635387299371</v>
          </cell>
        </row>
        <row r="20">
          <cell r="I20">
            <v>7.4345616264294794</v>
          </cell>
        </row>
        <row r="29">
          <cell r="J29">
            <v>0.57184643510054856</v>
          </cell>
        </row>
        <row r="101">
          <cell r="Q101">
            <v>4684463553</v>
          </cell>
        </row>
        <row r="106">
          <cell r="Q106">
            <v>0.23232924139801506</v>
          </cell>
        </row>
        <row r="115">
          <cell r="K115">
            <v>24.559551789964626</v>
          </cell>
        </row>
        <row r="117">
          <cell r="K117">
            <v>-1.5649226855125153E-2</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9.57116713002093E-2</v>
          </cell>
        </row>
        <row r="7">
          <cell r="AJ7">
            <v>0.45879999999999999</v>
          </cell>
          <cell r="AM7">
            <v>0.23971834840032094</v>
          </cell>
        </row>
        <row r="13">
          <cell r="AL13">
            <v>0.28977368520435515</v>
          </cell>
        </row>
        <row r="16">
          <cell r="AK16">
            <v>12.016043778194367</v>
          </cell>
          <cell r="AL16">
            <v>38.589177437553317</v>
          </cell>
        </row>
        <row r="19">
          <cell r="AK19">
            <v>10.966428571428571</v>
          </cell>
          <cell r="AL19">
            <v>35.085254378648877</v>
          </cell>
        </row>
        <row r="20">
          <cell r="AD20">
            <v>0.18263847667164357</v>
          </cell>
        </row>
        <row r="22">
          <cell r="AL22">
            <v>0</v>
          </cell>
        </row>
        <row r="29">
          <cell r="AD29">
            <v>0.16405319836197729</v>
          </cell>
          <cell r="AE29">
            <v>9.9868822984414685E-2</v>
          </cell>
        </row>
        <row r="101">
          <cell r="AL101">
            <v>42067220000</v>
          </cell>
        </row>
        <row r="115">
          <cell r="AF115">
            <v>34.713750606350615</v>
          </cell>
        </row>
        <row r="117">
          <cell r="AF117">
            <v>-0.6060180387430415</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P7">
            <v>0.12366432108418035</v>
          </cell>
        </row>
        <row r="13">
          <cell r="AO13">
            <v>6.7160069605057382E-2</v>
          </cell>
        </row>
        <row r="16">
          <cell r="AN16">
            <v>9.4533694478573285</v>
          </cell>
          <cell r="AO16">
            <v>32.874739431604844</v>
          </cell>
        </row>
        <row r="19">
          <cell r="AN19">
            <v>8.4019870946393116</v>
          </cell>
          <cell r="AO19">
            <v>29.091743119266052</v>
          </cell>
        </row>
        <row r="20">
          <cell r="AG20">
            <v>-5.81153646284428E-2</v>
          </cell>
        </row>
        <row r="22">
          <cell r="AO22">
            <v>5.1652556900027395E-3</v>
          </cell>
        </row>
        <row r="29">
          <cell r="AG29">
            <v>0.34018740239458611</v>
          </cell>
          <cell r="AH29">
            <v>0.12837444163915324</v>
          </cell>
        </row>
        <row r="101">
          <cell r="AO101">
            <v>50781610000</v>
          </cell>
        </row>
        <row r="115">
          <cell r="AI115">
            <v>482.15944620269613</v>
          </cell>
        </row>
        <row r="117">
          <cell r="AI117">
            <v>1.3685369920521717E-2</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16.244980867384928</v>
          </cell>
          <cell r="AI16">
            <v>95.960866470159942</v>
          </cell>
        </row>
        <row r="20">
          <cell r="AA20">
            <v>0.14138994031091179</v>
          </cell>
        </row>
        <row r="101">
          <cell r="AI101">
            <v>35453030000</v>
          </cell>
        </row>
        <row r="115">
          <cell r="AC115">
            <v>48.253066433651895</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8.5084407763908469</v>
          </cell>
          <cell r="AI16">
            <v>51.611031826933967</v>
          </cell>
        </row>
        <row r="20">
          <cell r="AA20">
            <v>4.1173545499751274E-2</v>
          </cell>
        </row>
        <row r="101">
          <cell r="AI101">
            <v>91134760000</v>
          </cell>
        </row>
        <row r="115">
          <cell r="AC115">
            <v>300.62862150578928</v>
          </cell>
        </row>
        <row r="117">
          <cell r="AC117">
            <v>0.53734912557294434</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19">
          <cell r="AR19">
            <v>15.27245694547249</v>
          </cell>
          <cell r="AS19">
            <v>45.214951059167277</v>
          </cell>
        </row>
        <row r="29">
          <cell r="AK29">
            <v>0.43733280961120413</v>
          </cell>
          <cell r="AL29">
            <v>0.6125764471960724</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19">
          <cell r="AI19">
            <v>4.8230029239766079</v>
          </cell>
          <cell r="AJ19">
            <v>24.740767961601922</v>
          </cell>
        </row>
        <row r="29">
          <cell r="AB29">
            <v>-0.56430745814307459</v>
          </cell>
          <cell r="AC29">
            <v>1.9113537117903929</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78">
  <rv s="0">
    <v>https://www.bing.com/financeapi/forcetrigger?t=r6dwqz&amp;q=US1M&amp;form=skydnc</v>
    <v>Learn more on Bing</v>
  </rv>
  <rv s="1">
    <v>0</v>
    <v>US Treasury 1M</v>
    <v>2</v>
    <v>3</v>
    <v>Finance</v>
    <v>4</v>
    <v>en-US</v>
    <v>r6dwqz</v>
    <v>268435456</v>
    <v>1</v>
    <v>Powered by Refinitiv</v>
    <v>-7.4999999999999997E-3</v>
    <v>-1.4269999999999999E-3</v>
    <v>US</v>
    <v>USD</v>
    <v>Bond</v>
    <v>45134.814756944441</v>
    <v>0</v>
    <v>45160</v>
    <v>US Treasury 1M</v>
    <v>5.2549999999999999</v>
    <v>5.2474999999999996</v>
    <v>US1M</v>
    <v>US Treasury 1M</v>
    <v>5.1079999999999993E-2</v>
    <v>5.296E-2</v>
    <v>2.1552999999999999E-2</v>
    <v>5.3840000000000006E-2</v>
  </rv>
  <rv s="2">
    <v>1</v>
  </rv>
  <rv s="0">
    <v>https://www.bing.com/financeapi/forcetrigger?t=r6dwr1&amp;q=US3M&amp;form=skydnc</v>
    <v>Learn more on Bing</v>
  </rv>
  <rv s="1">
    <v>0</v>
    <v>US Treasury 3M</v>
    <v>2</v>
    <v>3</v>
    <v>Finance</v>
    <v>4</v>
    <v>en-US</v>
    <v>r6dwr1</v>
    <v>268435456</v>
    <v>1</v>
    <v>Powered by Refinitiv</v>
    <v>-5.0000000000000001E-3</v>
    <v>-9.4740000000000004E-4</v>
    <v>US</v>
    <v>USD</v>
    <v>Bond</v>
    <v>45134.801296296297</v>
    <v>3</v>
    <v>45225</v>
    <v>US Treasury 3M</v>
    <v>5.2774999999999999</v>
    <v>5.2725</v>
    <v>US3M</v>
    <v>US Treasury 3M</v>
    <v>5.3409999999999999E-2</v>
    <v>5.4160000000000007E-2</v>
    <v>2.4508000000000002E-2</v>
    <v>5.4349999999999996E-2</v>
  </rv>
  <rv s="2">
    <v>4</v>
  </rv>
  <rv s="0">
    <v>https://www.bing.com/financeapi/forcetrigger?t=r6dwr3&amp;q=US6M&amp;form=skydnc</v>
    <v>Learn more on Bing</v>
  </rv>
  <rv s="1">
    <v>0</v>
    <v>US Treasury 6M</v>
    <v>2</v>
    <v>3</v>
    <v>Finance</v>
    <v>4</v>
    <v>en-US</v>
    <v>r6dwr3</v>
    <v>268435456</v>
    <v>1</v>
    <v>Powered by Refinitiv</v>
    <v>1.4999999999999999E-2</v>
    <v>2.8419999999999999E-3</v>
    <v>US</v>
    <v>USD</v>
    <v>Bond</v>
    <v>45134.807118055556</v>
    <v>6</v>
    <v>45316</v>
    <v>US Treasury 6M</v>
    <v>5.2774999999999999</v>
    <v>5.2925000000000004</v>
    <v>US6M</v>
    <v>US Treasury 6M</v>
    <v>5.4619999999999995E-2</v>
    <v>5.4900000000000004E-2</v>
    <v>2.9474999999999998E-2</v>
    <v>5.518E-2</v>
  </rv>
  <rv s="2">
    <v>7</v>
  </rv>
  <rv s="0">
    <v>https://www.bing.com/financeapi/forcetrigger?t=r6dwr5&amp;q=US1Y&amp;form=skydnc</v>
    <v>Learn more on Bing</v>
  </rv>
  <rv s="1">
    <v>0</v>
    <v>US Treasury 1Y</v>
    <v>2</v>
    <v>3</v>
    <v>Finance</v>
    <v>4</v>
    <v>en-US</v>
    <v>r6dwr5</v>
    <v>268435456</v>
    <v>1</v>
    <v>Powered by Refinitiv</v>
    <v>0.02</v>
    <v>3.9229999999999994E-3</v>
    <v>US</v>
    <v>USD</v>
    <v>Bond</v>
    <v>45134.817766203705</v>
    <v>9</v>
    <v>45484</v>
    <v>US Treasury 1Y</v>
    <v>5.0975000000000001</v>
    <v>5.1174999999999997</v>
    <v>US1Y</v>
    <v>US Treasury 1Y</v>
    <v>5.3319999999999999E-2</v>
    <v>5.3490000000000003E-2</v>
    <v>3.0066000000000002E-2</v>
    <v>5.4089999999999999E-2</v>
  </rv>
  <rv s="2">
    <v>10</v>
  </rv>
  <rv s="0">
    <v>https://www.bing.com/financeapi/forcetrigger?t=r6dwr6&amp;q=US2Y&amp;form=skydnc</v>
    <v>Learn more on Bing</v>
  </rv>
  <rv s="1">
    <v>0</v>
    <v>US Treasury 2Y</v>
    <v>2</v>
    <v>3</v>
    <v>Finance</v>
    <v>4</v>
    <v>en-US</v>
    <v>r6dwr6</v>
    <v>268435456</v>
    <v>1</v>
    <v>Powered by Refinitiv</v>
    <v>-0.18360000000000001</v>
    <v>-1.8390000000000001E-3</v>
    <v>US</v>
    <v>USD</v>
    <v>Bond</v>
    <v>45134.819374999999</v>
    <v>12</v>
    <v>45869</v>
    <v>US Treasury 2Y</v>
    <v>99.855500000000006</v>
    <v>99.671899999999994</v>
    <v>US2Y</v>
    <v>US Treasury 2Y</v>
    <v>4.7640000000000002E-2</v>
    <v>4.8390000000000002E-2</v>
    <v>2.9836999999999999E-2</v>
    <v>4.8930000000000001E-2</v>
  </rv>
  <rv s="2">
    <v>13</v>
  </rv>
  <rv s="0">
    <v>https://www.bing.com/financeapi/forcetrigger?t=r6dwr8&amp;q=US5Y&amp;form=skydnc</v>
    <v>Learn more on Bing</v>
  </rv>
  <rv s="1">
    <v>0</v>
    <v>US Treasury 5Y</v>
    <v>2</v>
    <v>3</v>
    <v>Finance</v>
    <v>4</v>
    <v>en-US</v>
    <v>r6dwr8</v>
    <v>268435456</v>
    <v>1</v>
    <v>Powered by Refinitiv</v>
    <v>-0.6875</v>
    <v>-6.8630000000000002E-3</v>
    <v>US</v>
    <v>USD</v>
    <v>Bond</v>
    <v>45134.819386574076</v>
    <v>15</v>
    <v>46965</v>
    <v>US Treasury 5Y</v>
    <v>100.17189999999999</v>
    <v>99.484399999999994</v>
    <v>US5Y</v>
    <v>US Treasury 5Y</v>
    <v>4.0340000000000001E-2</v>
    <v>4.0999999999999995E-2</v>
    <v>2.8174999999999999E-2</v>
    <v>4.1909999999999996E-2</v>
  </rv>
  <rv s="2">
    <v>16</v>
  </rv>
  <rv s="0">
    <v>https://www.bing.com/financeapi/forcetrigger?t=r6dwra&amp;q=US10Y&amp;form=skydnc</v>
    <v>Learn more on Bing</v>
  </rv>
  <rv s="1">
    <v>0</v>
    <v>US Treasury 10Y</v>
    <v>2</v>
    <v>3</v>
    <v>Finance</v>
    <v>4</v>
    <v>en-US</v>
    <v>r6dwra</v>
    <v>268435456</v>
    <v>1</v>
    <v>Powered by Refinitiv</v>
    <v>-1.1875</v>
    <v>-1.2352E-2</v>
    <v>US</v>
    <v>USD</v>
    <v>Bond</v>
    <v>45134.81931712963</v>
    <v>18</v>
    <v>48714</v>
    <v>US Treasury 10Y</v>
    <v>96.140600000000006</v>
    <v>94.953100000000006</v>
    <v>US10Y</v>
    <v>US Treasury 10Y</v>
    <v>3.7679999999999998E-2</v>
    <v>3.8539999999999998E-2</v>
    <v>2.7593999999999997E-2</v>
    <v>3.9120000000000002E-2</v>
  </rv>
  <rv s="2">
    <v>19</v>
  </rv>
  <rv s="0">
    <v>https://www.bing.com/financeapi/forcetrigger?t=bunykr&amp;q=US20Y&amp;form=skydnc</v>
    <v>Learn more on Bing</v>
  </rv>
  <rv s="1">
    <v>0</v>
    <v>US Treasury 20Y</v>
    <v>2</v>
    <v>3</v>
    <v>Finance</v>
    <v>4</v>
    <v>en-US</v>
    <v>bunykr</v>
    <v>268435456</v>
    <v>1</v>
    <v>Powered by Refinitiv</v>
    <v>-1.7656000000000001</v>
    <v>-1.8260999999999999E-2</v>
    <v>US</v>
    <v>USD</v>
    <v>Bond</v>
    <v>45134.819328703707</v>
    <v>21</v>
    <v>52366</v>
    <v>US Treasury 20Y</v>
    <v>96.6875</v>
    <v>94.921899999999994</v>
    <v>US20Y</v>
    <v>US Treasury 20Y</v>
    <v>4.0379999999999999E-2</v>
    <v>4.1139999999999996E-2</v>
    <v>3.2724000000000003E-2</v>
    <v>4.1570000000000003E-2</v>
  </rv>
  <rv s="2">
    <v>22</v>
  </rv>
  <rv s="0">
    <v>https://www.bing.com/financeapi/forcetrigger?t=r6dwrb&amp;q=US30Y&amp;form=skydnc</v>
    <v>Learn more on Bing</v>
  </rv>
  <rv s="1">
    <v>0</v>
    <v>US Treasury 30Y</v>
    <v>2</v>
    <v>3</v>
    <v>Finance</v>
    <v>4</v>
    <v>en-US</v>
    <v>r6dwrb</v>
    <v>268435456</v>
    <v>1</v>
    <v>Powered by Refinitiv</v>
    <v>-2.0312999999999999</v>
    <v>-2.1448999999999999E-2</v>
    <v>US</v>
    <v>USD</v>
    <v>Bond</v>
    <v>45134.819328703707</v>
    <v>24</v>
    <v>56019</v>
    <v>US Treasury 30Y</v>
    <v>94.703100000000006</v>
    <v>92.671899999999994</v>
    <v>US30Y</v>
    <v>US Treasury 30Y</v>
    <v>3.8399999999999997E-2</v>
    <v>3.9109999999999999E-2</v>
    <v>3.0415000000000001E-2</v>
    <v>3.9529999999999996E-2</v>
  </rv>
  <rv s="2">
    <v>25</v>
  </rv>
  <rv s="0">
    <v>https://www.bing.com/financeapi/forcetrigger?t=a234r7&amp;q=XNAS%3aSMCI&amp;form=skydnc</v>
    <v>Learn more on Bing</v>
  </rv>
  <rv s="3">
    <v>5</v>
    <v>SUPER MICRO COMPUTER, INC. (XNAS:SMCI)</v>
    <v>6</v>
    <v>7</v>
    <v>Finance</v>
    <v>8</v>
    <v>en-US</v>
    <v>a234r7</v>
    <v>268435456</v>
    <v>1</v>
    <v>Powered by Refinitiv</v>
    <v>336.64</v>
    <v>50.26</v>
    <v>1.224</v>
    <v>7.51</v>
    <v>2.3664000000000001E-2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336.64</v>
    <v>Computers, Phones &amp; Household Electronics</v>
    <v>Stock</v>
    <v>45134.823931700783</v>
    <v>27</v>
    <v>321.01</v>
    <v>17051935746</v>
    <v>SUPER MICRO COMPUTER, INC.</v>
    <v>SUPER MICRO COMPUTER, INC.</v>
    <v>325</v>
    <v>29.906300000000002</v>
    <v>317.36</v>
    <v>324.87</v>
    <v>52488490</v>
    <v>SMCI</v>
    <v>SUPER MICRO COMPUTER, INC. (XNAS:SMCI)</v>
    <v>2907614</v>
    <v>2875931</v>
    <v>2006</v>
  </rv>
  <rv s="2">
    <v>28</v>
  </rv>
  <rv s="0">
    <v>http://en.wikipedia.org/wiki/Public_domain</v>
    <v>Public domain</v>
  </rv>
  <rv s="0">
    <v>http://en.wikipedia.org/wiki/Qualcomm</v>
    <v>Wikipedia</v>
  </rv>
  <rv s="4">
    <v>30</v>
    <v>31</v>
  </rv>
  <rv s="5">
    <v>13</v>
    <v>https://www.bing.com/th?id=AMMS_2b1c176dae370ecc0d55a1517537f595&amp;qlt=95</v>
    <v>32</v>
    <v>0</v>
    <v>https://www.bing.com/images/search?form=xlimg&amp;q=qualcomm</v>
    <v>Image of QUALCOMM INCORPORATED</v>
  </rv>
  <rv s="0">
    <v>https://www.bing.com/financeapi/forcetrigger?t=a21k2w&amp;q=XNAS%3aQCOM&amp;form=skydnc</v>
    <v>Learn more on Bing</v>
  </rv>
  <rv s="6">
    <v>9</v>
    <v>QUALCOMM INCORPORATED (XNAS:QCOM)</v>
    <v>11</v>
    <v>12</v>
    <v>Finance</v>
    <v>8</v>
    <v>en-US</v>
    <v>a21k2w</v>
    <v>268435456</v>
    <v>1</v>
    <v>Powered by Refinitiv</v>
    <v>154.80000000000001</v>
    <v>101.47</v>
    <v>1.2297</v>
    <v>1.34</v>
    <v>1.0805E-2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127.76</v>
    <v>33</v>
    <v>Semiconductors &amp; Semiconductor Equipment</v>
    <v>Stock</v>
    <v>45134.823956250002</v>
    <v>34</v>
    <v>124.92</v>
    <v>139651040000</v>
    <v>QUALCOMM INCORPORATED</v>
    <v>QUALCOMM INCORPORATED</v>
    <v>126.56</v>
    <v>13.195</v>
    <v>124.02</v>
    <v>125.36</v>
    <v>1114000000</v>
    <v>QCOM</v>
    <v>QUALCOMM INCORPORATED (XNAS:QCOM)</v>
    <v>5346990</v>
    <v>7780101</v>
    <v>1991</v>
  </rv>
  <rv s="2">
    <v>35</v>
  </rv>
  <rv s="0">
    <v>https://www.bing.com/financeapi/forcetrigger?t=a1qe5r&amp;q=XNAS%3aCSCO&amp;form=skydnc</v>
    <v>Learn more on Bing</v>
  </rv>
  <rv s="3">
    <v>5</v>
    <v>CISCO SYSTEMS, INC. (XNAS:CSCO)</v>
    <v>6</v>
    <v>7</v>
    <v>Finance</v>
    <v>8</v>
    <v>en-US</v>
    <v>a1qe5r</v>
    <v>268435456</v>
    <v>1</v>
    <v>Powered by Refinitiv</v>
    <v>53.88</v>
    <v>38.604999999999997</v>
    <v>0.98880000000000001</v>
    <v>-0.315</v>
    <v>-5.9189999999999998E-3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53.88</v>
    <v>Communications &amp; Networking</v>
    <v>Stock</v>
    <v>45134.823958159373</v>
    <v>37</v>
    <v>52.89</v>
    <v>215590943490</v>
    <v>CISCO SYSTEMS, INC.</v>
    <v>CISCO SYSTEMS, INC.</v>
    <v>53.6</v>
    <v>19.135300000000001</v>
    <v>53.22</v>
    <v>52.905000000000001</v>
    <v>4075058000</v>
    <v>CSCO</v>
    <v>CISCO SYSTEMS, INC. (XNAS:CSCO)</v>
    <v>11032441</v>
    <v>17776667</v>
    <v>2021</v>
  </rv>
  <rv s="2">
    <v>38</v>
  </rv>
  <rv s="0">
    <v>https://www.bing.com/financeapi/forcetrigger?t=a21cvh&amp;q=XNYS%3aPSTG&amp;form=skydnc</v>
    <v>Learn more on Bing</v>
  </rv>
  <rv s="3">
    <v>5</v>
    <v>PURE STORAGE, INC. (XNYS:PSTG)</v>
    <v>6</v>
    <v>7</v>
    <v>Finance</v>
    <v>8</v>
    <v>en-US</v>
    <v>a21cvh</v>
    <v>268435456</v>
    <v>1</v>
    <v>Powered by Refinitiv</v>
    <v>39.19</v>
    <v>22.14</v>
    <v>1.2942</v>
    <v>-0.29499999999999998</v>
    <v>-7.7249999999999992E-3</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38.99</v>
    <v>Computers, Phones &amp; Household Electronics</v>
    <v>Stock</v>
    <v>45134.823886099221</v>
    <v>40</v>
    <v>37.825000000000003</v>
    <v>11653955456</v>
    <v>PURE STORAGE, INC.</v>
    <v>PURE STORAGE, INC.</v>
    <v>38.89</v>
    <v>190.45150000000001</v>
    <v>38.19</v>
    <v>37.895000000000003</v>
    <v>307532800</v>
    <v>PSTG</v>
    <v>PURE STORAGE, INC. (XNYS:PSTG)</v>
    <v>2519752</v>
    <v>3363217</v>
    <v>2009</v>
  </rv>
  <rv s="2">
    <v>41</v>
  </rv>
  <rv s="0">
    <v>https://www.bing.com/financeapi/forcetrigger?t=a1yy2w&amp;q=XNAS%3aNXPI&amp;form=skydnc</v>
    <v>Learn more on Bing</v>
  </rv>
  <rv s="3">
    <v>5</v>
    <v>NXP Semiconductors NV (XNAS:NXPI)</v>
    <v>6</v>
    <v>7</v>
    <v>Finance</v>
    <v>8</v>
    <v>en-US</v>
    <v>a1yy2w</v>
    <v>268435456</v>
    <v>1</v>
    <v>Powered by Refinitiv</v>
    <v>225.57</v>
    <v>132.08000000000001</v>
    <v>1.5562</v>
    <v>1.9575</v>
    <v>8.9600000000000009E-3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225.57</v>
    <v>Semiconductors &amp; Semiconductor Equipment</v>
    <v>Stock</v>
    <v>45134.823942464842</v>
    <v>43</v>
    <v>219.12</v>
    <v>56829250418</v>
    <v>NXP Semiconductors NV</v>
    <v>NXP Semiconductors NV</v>
    <v>223.23</v>
    <v>20.6648</v>
    <v>218.48</v>
    <v>220.4375</v>
    <v>257802100</v>
    <v>NXPI</v>
    <v>NXP Semiconductors NV (XNAS:NXPI)</v>
    <v>1959139</v>
    <v>2425075</v>
    <v>2010</v>
  </rv>
  <rv s="2">
    <v>44</v>
  </rv>
  <rv s="7">
    <v>14</v>
    <v>MOBILEYE GLOBAL INC. (XNAS:MBLY)</v>
    <v>15</v>
    <v>16</v>
    <v>Finance</v>
    <v>8</v>
    <v>en-US</v>
    <v>c7qfgh</v>
    <v>268435456</v>
    <v>1</v>
    <v>Powered by Refinitiv</v>
    <v>48.11</v>
    <v>24.85</v>
    <v>-2.4449999999999998</v>
    <v>-6.046E-2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40.18</v>
    <v>Integrated Hardware &amp; Software</v>
    <v>Stock</v>
    <v>45134.823961053124</v>
    <v>37.43</v>
    <v>30611131489</v>
    <v>MOBILEYE GLOBAL INC.</v>
    <v>MOBILEYE GLOBAL INC.</v>
    <v>39.08</v>
    <v>40.44</v>
    <v>37.994999999999997</v>
    <v>805662100</v>
    <v>MBLY</v>
    <v>MOBILEYE GLOBAL INC. (XNAS:MBLY)</v>
    <v>7332003</v>
    <v>2755913</v>
    <v>2022</v>
  </rv>
  <rv s="2">
    <v>46</v>
  </rv>
  <rv s="0">
    <v>https://www.bing.com/financeapi/forcetrigger?t=a24p1h&amp;q=XNAS%3aTXN&amp;form=skydnc</v>
    <v>Learn more on Bing</v>
  </rv>
  <rv s="3">
    <v>5</v>
    <v>TEXAS INSTRUMENTS INCORPORATED (XNAS:TXN)</v>
    <v>6</v>
    <v>7</v>
    <v>Finance</v>
    <v>8</v>
    <v>en-US</v>
    <v>a24p1h</v>
    <v>268435456</v>
    <v>1</v>
    <v>Powered by Refinitiv</v>
    <v>188.12</v>
    <v>145.97</v>
    <v>1.004</v>
    <v>0.34</v>
    <v>1.9320000000000001E-3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181.1362</v>
    <v>Semiconductors &amp; Semiconductor Equipment</v>
    <v>Stock</v>
    <v>45134.823964166404</v>
    <v>48</v>
    <v>176.28749999999999</v>
    <v>160116720000</v>
    <v>TEXAS INSTRUMENTS INCORPORATED</v>
    <v>TEXAS INSTRUMENTS INCORPORATED</v>
    <v>178.17</v>
    <v>21.125</v>
    <v>176</v>
    <v>176.34</v>
    <v>908000000</v>
    <v>TXN</v>
    <v>TEXAS INSTRUMENTS INCORPORATED (XNAS:TXN)</v>
    <v>4719459</v>
    <v>5402703</v>
    <v>1938</v>
  </rv>
  <rv s="2">
    <v>49</v>
  </rv>
  <rv s="0">
    <v>https://www.bing.com/financeapi/forcetrigger?t=a1nz8m&amp;q=XNAS%3aAVGO&amp;form=skydnc</v>
    <v>Learn more on Bing</v>
  </rv>
  <rv s="3">
    <v>5</v>
    <v>Broadcom Inc. (XNAS:AVGO)</v>
    <v>6</v>
    <v>7</v>
    <v>Finance</v>
    <v>8</v>
    <v>en-US</v>
    <v>a1nz8m</v>
    <v>268435456</v>
    <v>1</v>
    <v>Powered by Refinitiv</v>
    <v>923.18</v>
    <v>415.06819999999999</v>
    <v>1.1175999999999999</v>
    <v>-6.415</v>
    <v>-7.1830000000000001E-3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909.85</v>
    <v>Semiconductors &amp; Semiconductor Equipment</v>
    <v>Stock</v>
    <v>45134.823949085156</v>
    <v>51</v>
    <v>886.44</v>
    <v>365917827045</v>
    <v>Broadcom Inc.</v>
    <v>Broadcom Inc.</v>
    <v>908.5</v>
    <v>27.941299999999998</v>
    <v>893.09</v>
    <v>886.67499999999995</v>
    <v>412685400</v>
    <v>AVGO</v>
    <v>Broadcom Inc. (XNAS:AVGO)</v>
    <v>1556450</v>
    <v>2519612</v>
    <v>2018</v>
  </rv>
  <rv s="2">
    <v>52</v>
  </rv>
  <rv s="0">
    <v>https://www.bing.com/financeapi/forcetrigger?t=a23pkr&amp;q=XNYS%3aSTM&amp;form=skydnc</v>
    <v>Learn more on Bing</v>
  </rv>
  <rv s="3">
    <v>5</v>
    <v>STMicroelectronics NV (XNYS:STM)</v>
    <v>6</v>
    <v>7</v>
    <v>Finance</v>
    <v>8</v>
    <v>en-US</v>
    <v>a23pkr</v>
    <v>268435456</v>
    <v>1</v>
    <v>Powered by Refinitiv</v>
    <v>55.844999999999999</v>
    <v>29.09</v>
    <v>1.6034999999999999</v>
    <v>2.6</v>
    <v>5.0435999999999995E-2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55.844999999999999</v>
    <v>Semiconductors &amp; Semiconductor Equipment</v>
    <v>Stock</v>
    <v>45134.823940138282</v>
    <v>54</v>
    <v>54.14</v>
    <v>46665520000</v>
    <v>STMicroelectronics NV</v>
    <v>STMicroelectronics NV</v>
    <v>54.84</v>
    <v>11.447699999999999</v>
    <v>51.55</v>
    <v>54.15</v>
    <v>911281900</v>
    <v>STM</v>
    <v>STMicroelectronics NV (XNYS:STM)</v>
    <v>3927371</v>
    <v>3184386</v>
    <v>1987</v>
  </rv>
  <rv s="2">
    <v>55</v>
  </rv>
  <rv s="0">
    <v>https://www.bing.com/financeapi/forcetrigger?t=a223lh&amp;q=XNAS%3aRMBS&amp;form=skydnc</v>
    <v>Learn more on Bing</v>
  </rv>
  <rv s="3">
    <v>5</v>
    <v>RAMBUS INC. (XNAS:RMBS)</v>
    <v>6</v>
    <v>7</v>
    <v>Finance</v>
    <v>8</v>
    <v>en-US</v>
    <v>a223lh</v>
    <v>268435456</v>
    <v>1</v>
    <v>Powered by Refinitiv</v>
    <v>68.540000000000006</v>
    <v>23.84</v>
    <v>1.2678</v>
    <v>1.4850000000000001</v>
    <v>2.5062999999999998E-2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61.83</v>
    <v>Semiconductors &amp; Semiconductor Equipment</v>
    <v>Stock</v>
    <v>45134.823903298435</v>
    <v>57</v>
    <v>60.38</v>
    <v>6610713222</v>
    <v>RAMBUS INC.</v>
    <v>RAMBUS INC.</v>
    <v>60.81</v>
    <v>119.24890000000001</v>
    <v>59.25</v>
    <v>60.734999999999999</v>
    <v>108845200</v>
    <v>RMBS</v>
    <v>RAMBUS INC. (XNAS:RMBS)</v>
    <v>932923</v>
    <v>1371892</v>
    <v>1997</v>
  </rv>
  <rv s="2">
    <v>58</v>
  </rv>
  <rv s="0">
    <v>https://www.bing.com/financeapi/forcetrigger?t=a1x4f2&amp;q=XNAS%3aLRCX&amp;form=skydnc</v>
    <v>Learn more on Bing</v>
  </rv>
  <rv s="3">
    <v>5</v>
    <v>LAM RESEARCH CORPORATION (XNAS:LRCX)</v>
    <v>6</v>
    <v>7</v>
    <v>Finance</v>
    <v>8</v>
    <v>en-US</v>
    <v>a1x4f2</v>
    <v>268435456</v>
    <v>1</v>
    <v>Powered by Refinitiv</v>
    <v>715.87</v>
    <v>299.59199999999998</v>
    <v>1.4608000000000001</v>
    <v>52.14</v>
    <v>8.116799999999999E-2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715.87</v>
    <v>Semiconductors &amp; Semiconductor Equipment</v>
    <v>Stock</v>
    <v>45134.823963182811</v>
    <v>60</v>
    <v>673.32</v>
    <v>93300820655</v>
    <v>LAM RESEARCH CORPORATION</v>
    <v>LAM RESEARCH CORPORATION</v>
    <v>675</v>
    <v>19.380500000000001</v>
    <v>642.37</v>
    <v>694.51</v>
    <v>134340500</v>
    <v>LRCX</v>
    <v>LAM RESEARCH CORPORATION (XNAS:LRCX)</v>
    <v>2894593</v>
    <v>1202547</v>
    <v>1989</v>
  </rv>
  <rv s="2">
    <v>61</v>
  </rv>
  <rv s="0">
    <v>https://www.bing.com/financeapi/forcetrigger?t=a24kjc&amp;q=XNYS%3aTSM&amp;form=skydnc</v>
    <v>Learn more on Bing</v>
  </rv>
  <rv s="3">
    <v>5</v>
    <v>Taiwan Semiconductor Manufacturing Co., Ltd. (XNYS:TSM)</v>
    <v>6</v>
    <v>7</v>
    <v>Finance</v>
    <v>8</v>
    <v>en-US</v>
    <v>a24kjc</v>
    <v>268435456</v>
    <v>1</v>
    <v>Powered by Refinitiv</v>
    <v>110.69</v>
    <v>59.43</v>
    <v>1.0616000000000001</v>
    <v>-0.46</v>
    <v>-4.627E-3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101.76</v>
    <v>Semiconductors &amp; Semiconductor Equipment</v>
    <v>Stock</v>
    <v>45134.823954409374</v>
    <v>63</v>
    <v>98.93</v>
    <v>469411300000</v>
    <v>Taiwan Semiconductor Manufacturing Co., Ltd.</v>
    <v>Taiwan Semiconductor Manufacturing Co., Ltd.</v>
    <v>101.67</v>
    <v>16.6203</v>
    <v>99.41</v>
    <v>98.95</v>
    <v>5186414000</v>
    <v>TSM</v>
    <v>Taiwan Semiconductor Manufacturing Co., Ltd. (XNYS:TSM)</v>
    <v>6665866</v>
    <v>9866406</v>
    <v>1987</v>
  </rv>
  <rv s="2">
    <v>64</v>
  </rv>
  <rv s="0">
    <v>https://www.bing.com/financeapi/forcetrigger?t=a1nda2&amp;q=XNAS%3aAMAT&amp;form=skydnc</v>
    <v>Learn more on Bing</v>
  </rv>
  <rv s="3">
    <v>5</v>
    <v>APPLIED MATERIALS, INC. (XNAS:AMAT)</v>
    <v>6</v>
    <v>7</v>
    <v>Finance</v>
    <v>8</v>
    <v>en-US</v>
    <v>a1nda2</v>
    <v>268435456</v>
    <v>1</v>
    <v>Powered by Refinitiv</v>
    <v>150.42500000000001</v>
    <v>71.12</v>
    <v>1.5738000000000001</v>
    <v>6.3250000000000002</v>
    <v>4.5496999999999996E-2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150.42500000000001</v>
    <v>Semiconductors &amp; Semiconductor Equipment</v>
    <v>Stock</v>
    <v>45134.823945161719</v>
    <v>66</v>
    <v>144.21</v>
    <v>122053085853</v>
    <v>APPLIED MATERIALS, INC.</v>
    <v>APPLIED MATERIALS, INC.</v>
    <v>144.21</v>
    <v>18.3352</v>
    <v>139.02000000000001</v>
    <v>145.345</v>
    <v>839747400</v>
    <v>AMAT</v>
    <v>APPLIED MATERIALS, INC. (XNAS:AMAT)</v>
    <v>7022631</v>
    <v>6119009</v>
    <v>1987</v>
  </rv>
  <rv s="2">
    <v>67</v>
  </rv>
  <rv s="0">
    <v>https://www.bing.com/financeapi/forcetrigger?t=a1nihw&amp;q=XNYS%3aANET&amp;form=skydnc</v>
    <v>Learn more on Bing</v>
  </rv>
  <rv s="3">
    <v>5</v>
    <v>ARISTA NETWORKS, INC. (XNYS:ANET)</v>
    <v>6</v>
    <v>7</v>
    <v>Finance</v>
    <v>8</v>
    <v>en-US</v>
    <v>a1nihw</v>
    <v>268435456</v>
    <v>1</v>
    <v>Powered by Refinitiv</v>
    <v>178.36</v>
    <v>98.204499999999996</v>
    <v>1.2354000000000001</v>
    <v>-3.87</v>
    <v>-2.3532999999999998E-2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164.88</v>
    <v>Communications &amp; Networking</v>
    <v>Stock</v>
    <v>45134.823919247654</v>
    <v>69</v>
    <v>159.56</v>
    <v>49504052024</v>
    <v>ARISTA NETWORKS, INC.</v>
    <v>ARISTA NETWORKS, INC.</v>
    <v>164.8</v>
    <v>34.21</v>
    <v>164.45</v>
    <v>160.58000000000001</v>
    <v>308282800</v>
    <v>ANET</v>
    <v>ARISTA NETWORKS, INC. (XNYS:ANET)</v>
    <v>2817553</v>
    <v>2592907</v>
    <v>2011</v>
  </rv>
  <rv s="2">
    <v>70</v>
  </rv>
  <rv s="0">
    <v>https://www.bing.com/financeapi/forcetrigger?t=a1wjkr&amp;q=XNAS%3aKLAC&amp;form=skydnc</v>
    <v>Learn more on Bing</v>
  </rv>
  <rv s="3">
    <v>5</v>
    <v>KLA Corporation (XNAS:KLAC)</v>
    <v>6</v>
    <v>7</v>
    <v>Finance</v>
    <v>8</v>
    <v>en-US</v>
    <v>a1wjkr</v>
    <v>268435456</v>
    <v>1</v>
    <v>Powered by Refinitiv</v>
    <v>495.29</v>
    <v>250.2</v>
    <v>1.3305</v>
    <v>21.61</v>
    <v>4.7198999999999998E-2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495.29</v>
    <v>Semiconductors &amp; Semiconductor Equipment</v>
    <v>Stock</v>
    <v>45134.82394467578</v>
    <v>72</v>
    <v>475</v>
    <v>65781384594</v>
    <v>KLA Corporation</v>
    <v>KLA Corporation</v>
    <v>475</v>
    <v>18.670100000000001</v>
    <v>457.85</v>
    <v>479.46</v>
    <v>137198900</v>
    <v>KLAC</v>
    <v>KLA Corporation (XNAS:KLAC)</v>
    <v>1488383</v>
    <v>945024</v>
    <v>1975</v>
  </rv>
  <rv s="2">
    <v>73</v>
  </rv>
  <rv s="0">
    <v>https://www.bing.com/financeapi/forcetrigger?t=a22ra2&amp;q=XNAS%3aSEDG&amp;form=skydnc</v>
    <v>Learn more on Bing</v>
  </rv>
  <rv s="3">
    <v>5</v>
    <v>SOLAREDGE TECHNOLOGIES, INC. (XNAS:SEDG)</v>
    <v>6</v>
    <v>7</v>
    <v>Finance</v>
    <v>8</v>
    <v>en-US</v>
    <v>a22ra2</v>
    <v>268435456</v>
    <v>1</v>
    <v>Powered by Refinitiv</v>
    <v>375.9</v>
    <v>190.15</v>
    <v>1.3398000000000001</v>
    <v>-4.6449999999999996</v>
    <v>-1.9016999999999999E-2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248.77</v>
    <v>Renewable Energy</v>
    <v>Stock</v>
    <v>45134.823939721879</v>
    <v>75</v>
    <v>236.29499999999999</v>
    <v>13501042478</v>
    <v>SOLAREDGE TECHNOLOGIES, INC.</v>
    <v>SOLAREDGE TECHNOLOGIES, INC.</v>
    <v>247.66</v>
    <v>71.6614</v>
    <v>244.26</v>
    <v>239.61500000000001</v>
    <v>56344730</v>
    <v>SEDG</v>
    <v>SOLAREDGE TECHNOLOGIES, INC. (XNAS:SEDG)</v>
    <v>1373517</v>
    <v>1121029</v>
    <v>2006</v>
  </rv>
  <rv s="2">
    <v>76</v>
  </rv>
  <rv s="0">
    <v>https://www.bing.com/financeapi/forcetrigger?t=a1mou2&amp;q=XNAS%3aAAPL&amp;form=skydnc</v>
    <v>Learn more on Bing</v>
  </rv>
  <rv s="3">
    <v>5</v>
    <v>APPLE INC. (XNAS:AAPL)</v>
    <v>6</v>
    <v>7</v>
    <v>Finance</v>
    <v>8</v>
    <v>en-US</v>
    <v>a1mou2</v>
    <v>268435456</v>
    <v>1</v>
    <v>Powered by Refinitiv</v>
    <v>198.23</v>
    <v>124.17</v>
    <v>1.2875000000000001</v>
    <v>-1.87</v>
    <v>-9.614000000000001E-3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197.2</v>
    <v>Computers, Phones &amp; Household Electronics</v>
    <v>Stock</v>
    <v>45134.823940878909</v>
    <v>78</v>
    <v>192.61</v>
    <v>3029819481000</v>
    <v>APPLE INC.</v>
    <v>APPLE INC.</v>
    <v>196</v>
    <v>32.983899999999998</v>
    <v>194.5</v>
    <v>192.63</v>
    <v>15728700000</v>
    <v>AAPL</v>
    <v>APPLE INC. (XNAS:AAPL)</v>
    <v>38198046</v>
    <v>51890709</v>
    <v>1977</v>
  </rv>
  <rv s="2">
    <v>79</v>
  </rv>
  <rv s="0">
    <v>https://www.bing.com/financeapi/forcetrigger?t=a1y4oc&amp;q=XNAS%3aMU&amp;form=skydnc</v>
    <v>Learn more on Bing</v>
  </rv>
  <rv s="3">
    <v>5</v>
    <v>MICRON TECHNOLOGY, INC. (XNAS:MU)</v>
    <v>6</v>
    <v>7</v>
    <v>Finance</v>
    <v>8</v>
    <v>en-US</v>
    <v>a1y4oc</v>
    <v>268435456</v>
    <v>1</v>
    <v>Powered by Refinitiv</v>
    <v>74.769900000000007</v>
    <v>48.43</v>
    <v>1.3432999999999999</v>
    <v>3.5150000000000001</v>
    <v>5.2167000000000005E-2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72.34</v>
    <v>Semiconductors &amp; Semiconductor Equipment</v>
    <v>Stock</v>
    <v>45134.82395998828</v>
    <v>81</v>
    <v>69.959999999999994</v>
    <v>73801420000</v>
    <v>MICRON TECHNOLOGY, INC.</v>
    <v>MICRON TECHNOLOGY, INC.</v>
    <v>70.48</v>
    <v>46.887099999999997</v>
    <v>67.38</v>
    <v>70.894999999999996</v>
    <v>1095302000</v>
    <v>MU</v>
    <v>MICRON TECHNOLOGY, INC. (XNAS:MU)</v>
    <v>20793984</v>
    <v>16227323</v>
    <v>1984</v>
  </rv>
  <rv s="2">
    <v>82</v>
  </rv>
  <rv s="0">
    <v>https://www.bing.com/financeapi/forcetrigger?t=a1mvjc&amp;q=XNAS%3aADI&amp;form=skydnc</v>
    <v>Learn more on Bing</v>
  </rv>
  <rv s="3">
    <v>5</v>
    <v>ANALOG DEVICES, INC. (XNAS:ADI)</v>
    <v>6</v>
    <v>7</v>
    <v>Finance</v>
    <v>8</v>
    <v>en-US</v>
    <v>a1mvjc</v>
    <v>268435456</v>
    <v>1</v>
    <v>Powered by Refinitiv</v>
    <v>199.44</v>
    <v>133.47999999999999</v>
    <v>1.1511</v>
    <v>2.78</v>
    <v>1.4515E-2</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198.0925</v>
    <v>Semiconductors &amp; Semiconductor Equipment</v>
    <v>Stock</v>
    <v>45134.823946041404</v>
    <v>84</v>
    <v>193.69</v>
    <v>97425575690</v>
    <v>ANALOG DEVICES, INC.</v>
    <v>ANALOG DEVICES, INC.</v>
    <v>195.5</v>
    <v>27.14</v>
    <v>191.52</v>
    <v>194.3</v>
    <v>501418300</v>
    <v>ADI</v>
    <v>ANALOG DEVICES, INC. (XNAS:ADI)</v>
    <v>2400914</v>
    <v>3334097</v>
    <v>1965</v>
  </rv>
  <rv s="2">
    <v>85</v>
  </rv>
  <rv s="0">
    <v>https://www.bing.com/financeapi/forcetrigger?t=a1xdvh&amp;q=XNAS%3aMCHP&amp;form=skydnc</v>
    <v>Learn more on Bing</v>
  </rv>
  <rv s="3">
    <v>5</v>
    <v>MICROCHIP TECHNOLOGY INCORPORATED (XNAS:MCHP)</v>
    <v>6</v>
    <v>7</v>
    <v>Finance</v>
    <v>8</v>
    <v>en-US</v>
    <v>a1xdvh</v>
    <v>268435456</v>
    <v>1</v>
    <v>Powered by Refinitiv</v>
    <v>93.58</v>
    <v>54.77</v>
    <v>1.5892999999999999</v>
    <v>1.59</v>
    <v>1.8001E-2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92.504999999999995</v>
    <v>Semiconductors &amp; Semiconductor Equipment</v>
    <v>Stock</v>
    <v>45134.823946053126</v>
    <v>87</v>
    <v>89.66</v>
    <v>48946513280</v>
    <v>MICROCHIP TECHNOLOGY INCORPORATED</v>
    <v>MICROCHIP TECHNOLOGY INCORPORATED</v>
    <v>90.81</v>
    <v>21.9907</v>
    <v>88.33</v>
    <v>89.92</v>
    <v>544334000</v>
    <v>MCHP</v>
    <v>MICROCHIP TECHNOLOGY INCORPORATED (XNAS:MCHP)</v>
    <v>4962202</v>
    <v>4576649</v>
    <v>1989</v>
  </rv>
  <rv s="2">
    <v>88</v>
  </rv>
  <rv s="0">
    <v>https://www.bing.com/financeapi/forcetrigger?t=a1z8jc&amp;q=XNAS%3aON&amp;form=skydnc</v>
    <v>Learn more on Bing</v>
  </rv>
  <rv s="3">
    <v>5</v>
    <v>ON SEMICONDUCTOR CORPORATION (XNAS:ON)</v>
    <v>6</v>
    <v>7</v>
    <v>Finance</v>
    <v>8</v>
    <v>en-US</v>
    <v>a1z8jc</v>
    <v>268435456</v>
    <v>1</v>
    <v>Powered by Refinitiv</v>
    <v>105.35</v>
    <v>54.93</v>
    <v>1.7426999999999999</v>
    <v>2.2799999999999998</v>
    <v>2.2972000000000003E-2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104.53</v>
    <v>Semiconductors &amp; Semiconductor Equipment</v>
    <v>Stock</v>
    <v>45134.823947360936</v>
    <v>90</v>
    <v>100.83</v>
    <v>43848045384</v>
    <v>ON SEMICONDUCTOR CORPORATION</v>
    <v>ON SEMICONDUCTOR CORPORATION</v>
    <v>102.88</v>
    <v>24.2211</v>
    <v>99.25</v>
    <v>101.53</v>
    <v>431872800</v>
    <v>ON</v>
    <v>ON SEMICONDUCTOR CORPORATION (XNAS:ON)</v>
    <v>5472700</v>
    <v>5569787</v>
    <v>2000</v>
  </rv>
  <rv s="2">
    <v>91</v>
  </rv>
  <rv s="0">
    <v>https://www.bing.com/financeapi/forcetrigger?t=a1ndww&amp;q=XNAS%3aAMD&amp;form=skydnc</v>
    <v>Learn more on Bing</v>
  </rv>
  <rv s="3">
    <v>5</v>
    <v>ADVANCED MICRO DEVICES, INC. (XNAS:AMD)</v>
    <v>6</v>
    <v>7</v>
    <v>Finance</v>
    <v>8</v>
    <v>en-US</v>
    <v>a1ndww</v>
    <v>268435456</v>
    <v>1</v>
    <v>Powered by Refinitiv</v>
    <v>132.83000000000001</v>
    <v>54.57</v>
    <v>1.8214999999999999</v>
    <v>0.53500000000000003</v>
    <v>4.8599999999999997E-3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115.08</v>
    <v>Semiconductors &amp; Semiconductor Equipment</v>
    <v>Stock</v>
    <v>45134.823962488284</v>
    <v>93</v>
    <v>110.51</v>
    <v>178146296250</v>
    <v>ADVANCED MICRO DEVICES, INC.</v>
    <v>ADVANCED MICRO DEVICES, INC.</v>
    <v>111.73</v>
    <v>560.25450000000001</v>
    <v>110.09</v>
    <v>110.625</v>
    <v>1610362000</v>
    <v>AMD</v>
    <v>ADVANCED MICRO DEVICES, INC. (XNAS:AMD)</v>
    <v>65185683</v>
    <v>59844824</v>
    <v>1969</v>
  </rv>
  <rv s="2">
    <v>94</v>
  </rv>
  <rv s="0">
    <v>https://www.bing.com/financeapi/forcetrigger?t=a1rzh7&amp;q=XNAS%3aENPH&amp;form=skydnc</v>
    <v>Learn more on Bing</v>
  </rv>
  <rv s="3">
    <v>5</v>
    <v>ENPHASE ENERGY, INC. (XNAS:ENPH)</v>
    <v>6</v>
    <v>7</v>
    <v>Finance</v>
    <v>8</v>
    <v>en-US</v>
    <v>a1rzh7</v>
    <v>268435456</v>
    <v>1</v>
    <v>Powered by Refinitiv</v>
    <v>339.92</v>
    <v>152.15</v>
    <v>1.4637</v>
    <v>-6.42</v>
    <v>-3.7033000000000003E-2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175.59</v>
    <v>Renewable Energy</v>
    <v>Stock</v>
    <v>45134.823942279691</v>
    <v>96</v>
    <v>166.25</v>
    <v>22878075278</v>
    <v>ENPHASE ENERGY, INC.</v>
    <v>ENPHASE ENERGY, INC.</v>
    <v>175.15</v>
    <v>51.202100000000002</v>
    <v>173.36</v>
    <v>166.94</v>
    <v>137043700</v>
    <v>ENPH</v>
    <v>ENPHASE ENERGY, INC. (XNAS:ENPH)</v>
    <v>5372027</v>
    <v>3766206</v>
    <v>2006</v>
  </rv>
  <rv s="2">
    <v>97</v>
  </rv>
  <rv s="0">
    <v>https://www.bing.com/financeapi/forcetrigger?t=alnz5r&amp;q=XAMS%3aASML&amp;form=skydnc</v>
    <v>Learn more on Bing</v>
  </rv>
  <rv s="3">
    <v>5</v>
    <v>ASML Holding NV (XAMS:ASML)</v>
    <v>6</v>
    <v>17</v>
    <v>Finance</v>
    <v>18</v>
    <v>en-US</v>
    <v>alnz5r</v>
    <v>268435456</v>
    <v>1</v>
    <v>Powered by Refinitiv</v>
    <v>698.1</v>
    <v>375.75</v>
    <v>1.5559000000000001</v>
    <v>35.4</v>
    <v>5.7336999999999999E-2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41500</v>
    <v>Euronext Amsterdam</v>
    <v>XAMS</v>
    <v>XAMS</v>
    <v>De Run 6501, VELDHOVEN, NOORD-BRABANT, 5504 DR NL</v>
    <v>653.29999999999995</v>
    <v>Semiconductors &amp; Semiconductor Equipment</v>
    <v>Stock</v>
    <v>45134.666666666664</v>
    <v>99</v>
    <v>618.79999999999995</v>
    <v>248897500000</v>
    <v>ASML Holding NV</v>
    <v>ASML Holding NV</v>
    <v>621.5</v>
    <v>31.074300000000001</v>
    <v>617.4</v>
    <v>652.79999999999995</v>
    <v>403138200</v>
    <v>ASML</v>
    <v>ASML Holding NV (XAMS:ASML)</v>
    <v>938047</v>
    <v>649990</v>
    <v>1994</v>
  </rv>
  <rv s="2">
    <v>100</v>
  </rv>
  <rv s="0">
    <v>https://www.bing.com/financeapi/forcetrigger?t=a1xwnm&amp;q=XNAS%3aMPWR&amp;form=skydnc</v>
    <v>Learn more on Bing</v>
  </rv>
  <rv s="3">
    <v>5</v>
    <v>MONOLITHIC POWER SYSTEMS, INC. (XNAS:MPWR)</v>
    <v>6</v>
    <v>7</v>
    <v>Finance</v>
    <v>8</v>
    <v>en-US</v>
    <v>a1xwnm</v>
    <v>268435456</v>
    <v>1</v>
    <v>Powered by Refinitiv</v>
    <v>595.98</v>
    <v>301.69</v>
    <v>1.1326000000000001</v>
    <v>2.335</v>
    <v>4.4159999999999998E-3</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553.11749999999995</v>
    <v>Semiconductors &amp; Semiconductor Equipment</v>
    <v>Stock</v>
    <v>45134.823963125004</v>
    <v>102</v>
    <v>530.16999999999996</v>
    <v>25188015105</v>
    <v>MONOLITHIC POWER SYSTEMS, INC.</v>
    <v>MONOLITHIC POWER SYSTEMS, INC.</v>
    <v>549.27</v>
    <v>54.761099999999999</v>
    <v>528.79999999999995</v>
    <v>531.13499999999999</v>
    <v>47423000</v>
    <v>MPWR</v>
    <v>MONOLITHIC POWER SYSTEMS, INC. (XNAS:MPWR)</v>
    <v>477685</v>
    <v>509230</v>
    <v>2004</v>
  </rv>
  <rv s="2">
    <v>103</v>
  </rv>
  <rv s="0">
    <v>https://www.bing.com/financeapi/forcetrigger?t=a1yv52&amp;q=XNAS%3aNVDA&amp;form=skydnc</v>
    <v>Learn more on Bing</v>
  </rv>
  <rv s="3">
    <v>5</v>
    <v>NVIDIA CORPORATION (XNAS:NVDA)</v>
    <v>6</v>
    <v>7</v>
    <v>Finance</v>
    <v>8</v>
    <v>en-US</v>
    <v>a1yv52</v>
    <v>268435456</v>
    <v>1</v>
    <v>Powered by Refinitiv</v>
    <v>480.88</v>
    <v>108.13</v>
    <v>1.7504</v>
    <v>3.24</v>
    <v>7.1279999999999998E-3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473.94</v>
    <v>Semiconductors &amp; Semiconductor Equipment</v>
    <v>Stock</v>
    <v>45134.823958888279</v>
    <v>105</v>
    <v>457.6</v>
    <v>1122664000000</v>
    <v>NVIDIA CORPORATION</v>
    <v>NVIDIA CORPORATION</v>
    <v>465.09</v>
    <v>236.21610000000001</v>
    <v>454.52</v>
    <v>457.76</v>
    <v>2470000000</v>
    <v>NVDA</v>
    <v>NVIDIA CORPORATION (XNAS:NVDA)</v>
    <v>41705002</v>
    <v>46076259</v>
    <v>1998</v>
  </rv>
  <rv s="2">
    <v>106</v>
  </rv>
  <rv s="0">
    <v>https://www.bing.com/financeapi/forcetrigger?t=a1mpc7&amp;q=XNAS%3aAXON&amp;form=skydnc</v>
    <v>Learn more on Bing</v>
  </rv>
  <rv s="3">
    <v>5</v>
    <v>AXON ENTERPRISE, INC. (XNAS:AXON)</v>
    <v>6</v>
    <v>7</v>
    <v>Finance</v>
    <v>8</v>
    <v>en-US</v>
    <v>a1mpc7</v>
    <v>268435456</v>
    <v>1</v>
    <v>Powered by Refinitiv</v>
    <v>229.95</v>
    <v>99.516599999999997</v>
    <v>0.88219999999999998</v>
    <v>2.16</v>
    <v>1.1997000000000001E-2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185.54499999999999</v>
    <v>Aerospace &amp; Defense</v>
    <v>Stock</v>
    <v>45134.823922140626</v>
    <v>108</v>
    <v>180.47</v>
    <v>13461903482</v>
    <v>AXON ENTERPRISE, INC.</v>
    <v>AXON ENTERPRISE, INC.</v>
    <v>181.24</v>
    <v>95.610299999999995</v>
    <v>180.04</v>
    <v>182.2</v>
    <v>73885310</v>
    <v>AXON</v>
    <v>AXON ENTERPRISE, INC. (XNAS:AXON)</v>
    <v>676172</v>
    <v>626738</v>
    <v>2001</v>
  </rv>
  <rv s="2">
    <v>109</v>
  </rv>
  <rv s="0">
    <v>https://www.bing.com/financeapi/forcetrigger?t=a24kar&amp;q=XNAS%3aTSLA&amp;form=skydnc</v>
    <v>Learn more on Bing</v>
  </rv>
  <rv s="3">
    <v>5</v>
    <v>TESLA, INC. (XNAS:TSLA)</v>
    <v>6</v>
    <v>7</v>
    <v>Finance</v>
    <v>8</v>
    <v>en-US</v>
    <v>a24kar</v>
    <v>268435456</v>
    <v>1</v>
    <v>Powered by Refinitiv</v>
    <v>314.66640000000001</v>
    <v>101.81</v>
    <v>2.0724999999999998</v>
    <v>-8.4298999999999999</v>
    <v>-3.1889000000000001E-2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269.12</v>
    <v>Automobiles &amp; Auto Parts</v>
    <v>Stock</v>
    <v>45134.823961399998</v>
    <v>111</v>
    <v>255.9</v>
    <v>812288861879</v>
    <v>TESLA, INC.</v>
    <v>TESLA, INC.</v>
    <v>268.23</v>
    <v>75.042900000000003</v>
    <v>264.35000000000002</v>
    <v>255.92009999999999</v>
    <v>3173994000</v>
    <v>TSLA</v>
    <v>TESLA, INC. (XNAS:TSLA)</v>
    <v>95520367</v>
    <v>135972687</v>
    <v>2003</v>
  </rv>
  <rv s="2">
    <v>112</v>
  </rv>
  <rv s="0">
    <v>https://www.bing.com/financeapi/forcetrigger?t=a1orc7&amp;q=XNYS%3aBOX&amp;form=skydnc</v>
    <v>Learn more on Bing</v>
  </rv>
  <rv s="3">
    <v>5</v>
    <v>BOX, INC. (XNYS:BOX)</v>
    <v>6</v>
    <v>7</v>
    <v>Finance</v>
    <v>8</v>
    <v>en-US</v>
    <v>a1orc7</v>
    <v>268435456</v>
    <v>1</v>
    <v>Powered by Refinitiv</v>
    <v>34.979999999999997</v>
    <v>24</v>
    <v>1.0044</v>
    <v>-6.5000000000000002E-2</v>
    <v>-2.098E-3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31.92</v>
    <v>Software &amp; IT Services</v>
    <v>Stock</v>
    <v>45134.82394129609</v>
    <v>114</v>
    <v>30.87</v>
    <v>4487606000</v>
    <v>BOX, INC.</v>
    <v>BOX, INC.</v>
    <v>31.34</v>
    <v>258.36040000000003</v>
    <v>30.98</v>
    <v>30.914999999999999</v>
    <v>144855000</v>
    <v>BOX</v>
    <v>BOX, INC. (XNYS:BOX)</v>
    <v>1508293</v>
    <v>1384264</v>
    <v>2008</v>
  </rv>
  <rv s="2">
    <v>115</v>
  </rv>
  <rv s="0">
    <v>https://www.bing.com/financeapi/forcetrigger?t=c22our&amp;q=XNAS%3aDLO&amp;form=skydnc</v>
    <v>Learn more on Bing</v>
  </rv>
  <rv s="3">
    <v>5</v>
    <v>dLocal Ltd (XNAS:DLO)</v>
    <v>6</v>
    <v>7</v>
    <v>Finance</v>
    <v>8</v>
    <v>en-US</v>
    <v>c22our</v>
    <v>268435456</v>
    <v>1</v>
    <v>Powered by Refinitiv</v>
    <v>33.630000000000003</v>
    <v>9.0330999999999992</v>
    <v>2.286</v>
    <v>-0.46</v>
    <v>-3.0262999999999998E-2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15.42</v>
    <v>Professional &amp; Commercial Services</v>
    <v>Stock</v>
    <v>45134.823946539065</v>
    <v>117</v>
    <v>14.734999999999999</v>
    <v>4330554514</v>
    <v>dLocal Ltd</v>
    <v>dLocal Ltd</v>
    <v>15.42</v>
    <v>40.726599999999998</v>
    <v>15.2</v>
    <v>14.74</v>
    <v>293796100</v>
    <v>DLO</v>
    <v>dLocal Ltd (XNAS:DLO)</v>
    <v>442239</v>
    <v>879864</v>
    <v>2021</v>
  </rv>
  <rv s="2">
    <v>118</v>
  </rv>
  <rv s="0">
    <v>https://www.bing.com/financeapi/forcetrigger?t=a1z6qh&amp;q=XNAS%3aOKTA&amp;form=skydnc</v>
    <v>Learn more on Bing</v>
  </rv>
  <rv s="8">
    <v>19</v>
    <v>OKTA, INC. (XNAS:OKTA)</v>
    <v>6</v>
    <v>20</v>
    <v>Finance</v>
    <v>8</v>
    <v>en-US</v>
    <v>a1z6qh</v>
    <v>268435456</v>
    <v>1</v>
    <v>Powered by Refinitiv</v>
    <v>110.94</v>
    <v>44.120399999999997</v>
    <v>1.0165</v>
    <v>-1.34</v>
    <v>-1.8765E-2</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72.6995</v>
    <v>Software &amp; IT Services</v>
    <v>Stock</v>
    <v>45134.823955740627</v>
    <v>120</v>
    <v>70.02</v>
    <v>11594130000</v>
    <v>OKTA, INC.</v>
    <v>OKTA, INC.</v>
    <v>72.5</v>
    <v>71.41</v>
    <v>70.069999999999993</v>
    <v>162360100</v>
    <v>OKTA</v>
    <v>OKTA, INC. (XNAS:OKTA)</v>
    <v>956678</v>
    <v>2240449</v>
    <v>2010</v>
  </rv>
  <rv s="2">
    <v>121</v>
  </rv>
  <rv s="0">
    <v>https://www.bing.com/financeapi/forcetrigger?t=bkg1hw&amp;q=XNYS%3aESTC&amp;form=skydnc</v>
    <v>Learn more on Bing</v>
  </rv>
  <rv s="8">
    <v>19</v>
    <v>Elastic NV (XNYS:ESTC)</v>
    <v>6</v>
    <v>20</v>
    <v>Finance</v>
    <v>8</v>
    <v>en-US</v>
    <v>bkg1hw</v>
    <v>268435456</v>
    <v>1</v>
    <v>Powered by Refinitiv</v>
    <v>91.3</v>
    <v>46.18</v>
    <v>0.98409999999999997</v>
    <v>-0.83</v>
    <v>-1.3001E-2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65.3399</v>
    <v>Software &amp; IT Services</v>
    <v>Stock</v>
    <v>45134.823931596875</v>
    <v>123</v>
    <v>63.01</v>
    <v>6136599978</v>
    <v>Elastic NV</v>
    <v>Elastic NV</v>
    <v>65.209999999999994</v>
    <v>63.84</v>
    <v>63.01</v>
    <v>97390890</v>
    <v>ESTC</v>
    <v>Elastic NV (XNYS:ESTC)</v>
    <v>472867</v>
    <v>1187233</v>
    <v>2012</v>
  </rv>
  <rv s="2">
    <v>124</v>
  </rv>
  <rv s="0">
    <v>https://www.bing.com/financeapi/forcetrigger?t=a1slm7&amp;q=XNAS%3aMETA&amp;form=skydnc</v>
    <v>Learn more on Bing</v>
  </rv>
  <rv s="3">
    <v>5</v>
    <v>Meta Platforms, Inc. (XNAS:META)</v>
    <v>6</v>
    <v>7</v>
    <v>Finance</v>
    <v>8</v>
    <v>en-US</v>
    <v>a1slm7</v>
    <v>268435456</v>
    <v>1</v>
    <v>Powered by Refinitiv</v>
    <v>325.33999999999997</v>
    <v>88.09</v>
    <v>1.2143999999999999</v>
    <v>13.41</v>
    <v>4.4913999999999996E-2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325.33999999999997</v>
    <v>Software &amp; IT Services</v>
    <v>Stock</v>
    <v>45134.823965358592</v>
    <v>126</v>
    <v>311.87</v>
    <v>799521129360</v>
    <v>Meta Platforms, Inc.</v>
    <v>Meta Platforms, Inc.</v>
    <v>325</v>
    <v>34.819400000000002</v>
    <v>298.57</v>
    <v>311.98</v>
    <v>2562732000</v>
    <v>META</v>
    <v>Meta Platforms, Inc. (XNAS:META)</v>
    <v>58731432</v>
    <v>27498211</v>
    <v>2004</v>
  </rv>
  <rv s="2">
    <v>127</v>
  </rv>
  <rv s="0">
    <v>https://www.bing.com/financeapi/forcetrigger?t=a24nyc&amp;q=XNYS%3aTWLO&amp;form=skydnc</v>
    <v>Learn more on Bing</v>
  </rv>
  <rv s="8">
    <v>19</v>
    <v>TWILIO INC. (XNYS:TWLO)</v>
    <v>6</v>
    <v>20</v>
    <v>Finance</v>
    <v>8</v>
    <v>en-US</v>
    <v>a24nyc</v>
    <v>268435456</v>
    <v>1</v>
    <v>Powered by Refinitiv</v>
    <v>98.67</v>
    <v>41</v>
    <v>1.3660000000000001</v>
    <v>-0.67</v>
    <v>-1.0914E-2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63.079900000000002</v>
    <v>Software &amp; IT Services</v>
    <v>Stock</v>
    <v>45134.823949385936</v>
    <v>129</v>
    <v>60.645000000000003</v>
    <v>11168326752</v>
    <v>TWILIO INC.</v>
    <v>TWILIO INC.</v>
    <v>62.74</v>
    <v>61.39</v>
    <v>60.72</v>
    <v>183931600</v>
    <v>TWLO</v>
    <v>TWILIO INC. (XNYS:TWLO)</v>
    <v>2935393</v>
    <v>3880457</v>
    <v>2008</v>
  </rv>
  <rv s="2">
    <v>130</v>
  </rv>
  <rv s="0">
    <v>https://www.bing.com/financeapi/forcetrigger?t=a1u3rw&amp;q=XNAS%3aGOOGL&amp;form=skydnc</v>
    <v>Learn more on Bing</v>
  </rv>
  <rv s="3">
    <v>5</v>
    <v>ALPHABET INC. (XNAS:GOOGL)</v>
    <v>6</v>
    <v>7</v>
    <v>Finance</v>
    <v>8</v>
    <v>en-US</v>
    <v>a1u3rw</v>
    <v>268435456</v>
    <v>1</v>
    <v>Powered by Refinitiv</v>
    <v>133.24</v>
    <v>83.34</v>
    <v>1.0569999999999999</v>
    <v>-0.42499999999999999</v>
    <v>-3.2879999999999997E-3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133.24</v>
    <v>Software &amp; IT Services</v>
    <v>Stock</v>
    <v>45134.823957753906</v>
    <v>132</v>
    <v>128.83000000000001</v>
    <v>1663331000000</v>
    <v>ALPHABET INC.</v>
    <v>ALPHABET INC.</v>
    <v>131.53</v>
    <v>27.373200000000001</v>
    <v>129.27000000000001</v>
    <v>128.845</v>
    <v>12849000000</v>
    <v>GOOGL</v>
    <v>ALPHABET INC. (XNAS:GOOGL)</v>
    <v>37758414</v>
    <v>33756333</v>
    <v>2015</v>
  </rv>
  <rv s="2">
    <v>133</v>
  </rv>
  <rv s="0">
    <v>https://www.bing.com/financeapi/forcetrigger?t=a1mw4c&amp;q=XNAS%3aADP&amp;form=skydnc</v>
    <v>Learn more on Bing</v>
  </rv>
  <rv s="3">
    <v>5</v>
    <v>AUTOMATIC DATA PROCESSING, INC. (XNAS:ADP)</v>
    <v>6</v>
    <v>7</v>
    <v>Finance</v>
    <v>8</v>
    <v>en-US</v>
    <v>a1mw4c</v>
    <v>268435456</v>
    <v>1</v>
    <v>Powered by Refinitiv</v>
    <v>274.92</v>
    <v>201.46</v>
    <v>0.82779999999999998</v>
    <v>-3.18</v>
    <v>-1.2546999999999999E-2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256.83999999999997</v>
    <v>Software &amp; IT Services</v>
    <v>Stock</v>
    <v>45134.823919316404</v>
    <v>135</v>
    <v>249.64</v>
    <v>103392243156</v>
    <v>AUTOMATIC DATA PROCESSING, INC.</v>
    <v>AUTOMATIC DATA PROCESSING, INC.</v>
    <v>254.75</v>
    <v>30.880700000000001</v>
    <v>253.45</v>
    <v>250.27</v>
    <v>413122800</v>
    <v>ADP</v>
    <v>AUTOMATIC DATA PROCESSING, INC. (XNAS:ADP)</v>
    <v>1538626</v>
    <v>1727891</v>
    <v>1961</v>
  </rv>
  <rv s="2">
    <v>136</v>
  </rv>
  <rv s="0">
    <v>https://www.bing.com/financeapi/forcetrigger?t=a25rkr&amp;q=XNAS%3aWDAY&amp;form=skydnc</v>
    <v>Learn more on Bing</v>
  </rv>
  <rv s="3">
    <v>5</v>
    <v>WORKDAY, INC. (XNAS:WDAY)</v>
    <v>6</v>
    <v>7</v>
    <v>Finance</v>
    <v>8</v>
    <v>en-US</v>
    <v>a25rkr</v>
    <v>268435456</v>
    <v>1</v>
    <v>Powered by Refinitiv</v>
    <v>234.82</v>
    <v>128.72</v>
    <v>1.2588999999999999</v>
    <v>-1.76</v>
    <v>-7.6509999999999998E-3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234.82</v>
    <v>Software &amp; IT Services</v>
    <v>Stock</v>
    <v>45134.823941735936</v>
    <v>138</v>
    <v>228.29</v>
    <v>59448405346</v>
    <v>WORKDAY, INC.</v>
    <v>WORKDAY, INC.</v>
    <v>233.22</v>
    <v>1693.5239999999999</v>
    <v>230.05</v>
    <v>228.29</v>
    <v>260407400</v>
    <v>WDAY</v>
    <v>WORKDAY, INC. (XNAS:WDAY)</v>
    <v>1904445</v>
    <v>1921445</v>
    <v>2012</v>
  </rv>
  <rv s="2">
    <v>139</v>
  </rv>
  <rv s="0">
    <v>https://en.wikipedia.org/wiki/Microsoft</v>
    <v>Wikipedia</v>
  </rv>
  <rv s="4">
    <v>30</v>
    <v>141</v>
  </rv>
  <rv s="5">
    <v>13</v>
    <v>https://www.bing.com/th?id=AMMS_e6e837c7bf3a77408619758b7447855a&amp;qlt=95</v>
    <v>142</v>
    <v>0</v>
    <v>https://www.bing.com/images/search?form=xlimg&amp;q=microsoft</v>
    <v>Image of MICROSOFT CORPORATION</v>
  </rv>
  <rv s="0">
    <v>https://www.bing.com/financeapi/forcetrigger?t=a1xzim&amp;q=XNAS%3aMSFT&amp;form=skydnc</v>
    <v>Learn more on Bing</v>
  </rv>
  <rv s="6">
    <v>9</v>
    <v>MICROSOFT CORPORATION (XNAS:MSFT)</v>
    <v>11</v>
    <v>12</v>
    <v>Finance</v>
    <v>8</v>
    <v>en-US</v>
    <v>a1xzim</v>
    <v>268435456</v>
    <v>1</v>
    <v>Powered by Refinitiv</v>
    <v>366.78</v>
    <v>213.43100000000001</v>
    <v>0.90610000000000002</v>
    <v>-8.6199999999999992</v>
    <v>-2.5520000000000001E-2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341.33</v>
    <v>143</v>
    <v>Software &amp; IT Services</v>
    <v>Stock</v>
    <v>45134.82395600625</v>
    <v>144</v>
    <v>329.11</v>
    <v>2446242800000</v>
    <v>MICROSOFT CORPORATION</v>
    <v>MICROSOFT CORPORATION</v>
    <v>340.38</v>
    <v>34.878</v>
    <v>337.77</v>
    <v>329.15</v>
    <v>7432000000</v>
    <v>MSFT</v>
    <v>MICROSOFT CORPORATION (XNAS:MSFT)</v>
    <v>33420556</v>
    <v>30207027</v>
    <v>1993</v>
  </rv>
  <rv s="2">
    <v>145</v>
  </rv>
  <rv s="0">
    <v>https://www.bing.com/financeapi/forcetrigger?t=a25jqh&amp;q=XNAS%3aVRSN&amp;form=skydnc</v>
    <v>Learn more on Bing</v>
  </rv>
  <rv s="3">
    <v>5</v>
    <v>VERISIGN, INC. (XNAS:VRSN)</v>
    <v>6</v>
    <v>7</v>
    <v>Finance</v>
    <v>8</v>
    <v>en-US</v>
    <v>a25jqh</v>
    <v>268435456</v>
    <v>1</v>
    <v>Powered by Refinitiv</v>
    <v>229.72</v>
    <v>169.24</v>
    <v>0.97460000000000002</v>
    <v>-1.885</v>
    <v>-8.94E-3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213.66</v>
    <v>Software &amp; IT Services</v>
    <v>Stock</v>
    <v>45134.82386248828</v>
    <v>147</v>
    <v>208.86</v>
    <v>21751463262</v>
    <v>VERISIGN, INC.</v>
    <v>VERISIGN, INC.</v>
    <v>213.15</v>
    <v>32.351300000000002</v>
    <v>210.84</v>
    <v>208.95500000000001</v>
    <v>104096400</v>
    <v>VRSN</v>
    <v>VERISIGN, INC. (XNAS:VRSN)</v>
    <v>394062</v>
    <v>455827</v>
    <v>1995</v>
  </rv>
  <rv s="2">
    <v>148</v>
  </rv>
  <rv s="0">
    <v>http://es.wikipedia.org/wiki/Adobe_(empresa)</v>
    <v>Wikipedia</v>
  </rv>
  <rv s="4">
    <v>30</v>
    <v>150</v>
  </rv>
  <rv s="5">
    <v>13</v>
    <v>https://www.bing.com/th?id=AMMS_503c684ccc667ad525fe1d703881df2c&amp;qlt=95</v>
    <v>151</v>
    <v>0</v>
    <v>https://www.bing.com/images/search?form=xlimg&amp;q=adobe+systems</v>
    <v>Image of ADOBE INC.</v>
  </rv>
  <rv s="0">
    <v>https://www.bing.com/financeapi/forcetrigger?t=a1mv7w&amp;q=XNAS%3aADBE&amp;form=skydnc</v>
    <v>Learn more on Bing</v>
  </rv>
  <rv s="6">
    <v>9</v>
    <v>ADOBE INC. (XNAS:ADBE)</v>
    <v>11</v>
    <v>12</v>
    <v>Finance</v>
    <v>8</v>
    <v>en-US</v>
    <v>a1mv7w</v>
    <v>268435456</v>
    <v>1</v>
    <v>Powered by Refinitiv</v>
    <v>539</v>
    <v>274.73</v>
    <v>1.3303</v>
    <v>-3.15</v>
    <v>-6.1219999999999998E-3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527.88</v>
    <v>152</v>
    <v>Software &amp; IT Services</v>
    <v>Stock</v>
    <v>45134.823965474221</v>
    <v>153</v>
    <v>511.4</v>
    <v>233096120000</v>
    <v>ADOBE INC.</v>
    <v>ADOBE INC.</v>
    <v>523.16</v>
    <v>49.133000000000003</v>
    <v>514.54999999999995</v>
    <v>511.4</v>
    <v>455800000</v>
    <v>ADBE</v>
    <v>ADOBE INC. (XNAS:ADBE)</v>
    <v>1837221</v>
    <v>3170481</v>
    <v>1997</v>
  </rv>
  <rv s="2">
    <v>154</v>
  </rv>
  <rv s="0">
    <v>https://www.bing.com/financeapi/forcetrigger?t=a1ygoc&amp;q=XNAS%3aNFLX&amp;form=skydnc</v>
    <v>Learn more on Bing</v>
  </rv>
  <rv s="3">
    <v>5</v>
    <v>NETFLIX, INC. (XNAS:NFLX)</v>
    <v>6</v>
    <v>7</v>
    <v>Finance</v>
    <v>8</v>
    <v>en-US</v>
    <v>a1ygoc</v>
    <v>268435456</v>
    <v>1</v>
    <v>Powered by Refinitiv</v>
    <v>485</v>
    <v>211.73</v>
    <v>1.2925</v>
    <v>-10.71</v>
    <v>-2.5339E-2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427.505</v>
    <v>Software &amp; IT Services</v>
    <v>Stock</v>
    <v>45134.823939478905</v>
    <v>156</v>
    <v>411.95</v>
    <v>182558755728</v>
    <v>NETFLIX, INC.</v>
    <v>NETFLIX, INC.</v>
    <v>426.94</v>
    <v>49.208599999999997</v>
    <v>422.67</v>
    <v>411.96</v>
    <v>443146800</v>
    <v>NFLX</v>
    <v>NETFLIX, INC. (XNAS:NFLX)</v>
    <v>5509811</v>
    <v>7922845</v>
    <v>1997</v>
  </rv>
  <rv s="2">
    <v>157</v>
  </rv>
  <rv s="0">
    <v>https://www.bing.com/financeapi/forcetrigger?t=a1tg3m&amp;q=XNAS%3aFTNT&amp;form=skydnc</v>
    <v>Learn more on Bing</v>
  </rv>
  <rv s="3">
    <v>5</v>
    <v>FORTINET, INC. (XNAS:FTNT)</v>
    <v>6</v>
    <v>7</v>
    <v>Finance</v>
    <v>8</v>
    <v>en-US</v>
    <v>a1tg3m</v>
    <v>268435456</v>
    <v>1</v>
    <v>Powered by Refinitiv</v>
    <v>81.239999999999995</v>
    <v>42.610100000000003</v>
    <v>1.1574</v>
    <v>-0.92</v>
    <v>-1.1908E-2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78.52</v>
    <v>Software &amp; IT Services</v>
    <v>Stock</v>
    <v>45134.823946423436</v>
    <v>159</v>
    <v>76.31</v>
    <v>59941877908</v>
    <v>FORTINET, INC.</v>
    <v>FORTINET, INC.</v>
    <v>78.39</v>
    <v>63.709600000000002</v>
    <v>77.260000000000005</v>
    <v>76.34</v>
    <v>785196200</v>
    <v>FTNT</v>
    <v>FORTINET, INC. (XNAS:FTNT)</v>
    <v>2739435</v>
    <v>5352436</v>
    <v>2000</v>
  </rv>
  <rv s="2">
    <v>160</v>
  </rv>
  <rv s="0">
    <v>https://www.bing.com/financeapi/forcetrigger?t=a1nhlh&amp;q=XNAS%3aAMZN&amp;form=skydnc</v>
    <v>Learn more on Bing</v>
  </rv>
  <rv s="3">
    <v>5</v>
    <v>AMAZON.COM, INC. (XNAS:AMZN)</v>
    <v>6</v>
    <v>7</v>
    <v>Finance</v>
    <v>8</v>
    <v>en-US</v>
    <v>a1nhlh</v>
    <v>268435456</v>
    <v>1</v>
    <v>Powered by Refinitiv</v>
    <v>146.57</v>
    <v>81.430000000000007</v>
    <v>1.2527999999999999</v>
    <v>-0.22</v>
    <v>-1.717E-3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132.63</v>
    <v>Diversified Retail</v>
    <v>Stock</v>
    <v>45134.823956423439</v>
    <v>162</v>
    <v>127.93</v>
    <v>1312606575500</v>
    <v>AMAZON.COM, INC.</v>
    <v>AMAZON.COM, INC.</v>
    <v>130.94999999999999</v>
    <v>310.70429999999999</v>
    <v>128.15</v>
    <v>127.93</v>
    <v>10260350000</v>
    <v>AMZN</v>
    <v>AMAZON.COM, INC. (XNAS:AMZN)</v>
    <v>44857250</v>
    <v>55469595</v>
    <v>1996</v>
  </rv>
  <rv s="2">
    <v>163</v>
  </rv>
  <rv s="0">
    <v>https://www.bing.com/financeapi/forcetrigger?t=a23eec&amp;q=XNAS%3aSPLK&amp;form=skydnc</v>
    <v>Learn more on Bing</v>
  </rv>
  <rv s="8">
    <v>19</v>
    <v>SPLUNK INC. (XNAS:SPLK)</v>
    <v>6</v>
    <v>20</v>
    <v>Finance</v>
    <v>8</v>
    <v>en-US</v>
    <v>a23eec</v>
    <v>268435456</v>
    <v>1</v>
    <v>Powered by Refinitiv</v>
    <v>116.84</v>
    <v>65</v>
    <v>1.2808999999999999</v>
    <v>-3.8</v>
    <v>-3.6062999999999998E-2</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107.05</v>
    <v>Software &amp; IT Services</v>
    <v>Stock</v>
    <v>45134.823936446097</v>
    <v>165</v>
    <v>101.55</v>
    <v>16819991999</v>
    <v>SPLUNK INC.</v>
    <v>SPLUNK INC.</v>
    <v>106.61</v>
    <v>105.37</v>
    <v>101.57</v>
    <v>165600000</v>
    <v>SPLK</v>
    <v>SPLUNK INC. (XNAS:SPLK)</v>
    <v>1182696</v>
    <v>1215668</v>
    <v>2006</v>
  </rv>
  <rv s="2">
    <v>166</v>
  </rv>
  <rv s="0">
    <v>https://www.bing.com/financeapi/forcetrigger?t=aaxn6h&amp;q=XTSE%3aCSU&amp;form=skydnc</v>
    <v>Learn more on Bing</v>
  </rv>
  <rv s="3">
    <v>5</v>
    <v>Constellation Software Inc. (XTSE:CSU)</v>
    <v>6</v>
    <v>21</v>
    <v>Finance</v>
    <v>22</v>
    <v>en-US</v>
    <v>aaxn6h</v>
    <v>268435456</v>
    <v>1</v>
    <v>Powered by Refinitiv</v>
    <v>2829.335</v>
    <v>1783.98</v>
    <v>0.84050000000000002</v>
    <v>-20.22</v>
    <v>-7.3029999999999996E-3</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2791</v>
    <v>Software &amp; IT Services</v>
    <v>Stock</v>
    <v>45134.812951388885</v>
    <v>168</v>
    <v>2746.85</v>
    <v>58247463188</v>
    <v>Constellation Software Inc.</v>
    <v>Constellation Software Inc.</v>
    <v>2774</v>
    <v>85.46</v>
    <v>2768.84</v>
    <v>2748.62</v>
    <v>21191530</v>
    <v>CSU</v>
    <v>Constellation Software Inc. (XTSE:CSU)</v>
    <v>10759</v>
    <v>19590</v>
    <v>2002</v>
  </rv>
  <rv s="2">
    <v>169</v>
  </rv>
  <rv s="0">
    <v>https://www.bing.com/financeapi/forcetrigger?t=a259jc&amp;q=XNYS%3aVEEV&amp;form=skydnc</v>
    <v>Learn more on Bing</v>
  </rv>
  <rv s="3">
    <v>5</v>
    <v>VEEVA SYSTEMS INC. (XNYS:VEEV)</v>
    <v>6</v>
    <v>7</v>
    <v>Finance</v>
    <v>8</v>
    <v>en-US</v>
    <v>a259jc</v>
    <v>268435456</v>
    <v>1</v>
    <v>Powered by Refinitiv</v>
    <v>232.26</v>
    <v>151.02000000000001</v>
    <v>0.95930000000000004</v>
    <v>-2.0775000000000001</v>
    <v>-1.0337000000000001E-2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203.29</v>
    <v>Healthcare Equipment &amp; Supplies</v>
    <v>Stock</v>
    <v>45134.823904247656</v>
    <v>171</v>
    <v>198.79</v>
    <v>31868934269</v>
    <v>VEEVA SYSTEMS INC.</v>
    <v>VEEVA SYSTEMS INC.</v>
    <v>202.85</v>
    <v>62.911999999999999</v>
    <v>200.98</v>
    <v>198.9025</v>
    <v>160223900</v>
    <v>VEEV</v>
    <v>VEEVA SYSTEMS INC. (XNYS:VEEV)</v>
    <v>409731</v>
    <v>870463</v>
    <v>2007</v>
  </rv>
  <rv s="2">
    <v>172</v>
  </rv>
  <rv s="0">
    <v>https://www.bing.com/financeapi/forcetrigger?t=btyuz2&amp;q=XNAS%3aZI&amp;form=skydnc</v>
    <v>Learn more on Bing</v>
  </rv>
  <rv s="3">
    <v>5</v>
    <v>ZoomInfo Technologies Inc (XNAS:ZI)</v>
    <v>6</v>
    <v>7</v>
    <v>Finance</v>
    <v>8</v>
    <v>en-US</v>
    <v>btyuz2</v>
    <v>268435456</v>
    <v>1</v>
    <v>Powered by Refinitiv</v>
    <v>51.86</v>
    <v>20.329999999999998</v>
    <v>1.9379999999999999</v>
    <v>-0.60499999999999998</v>
    <v>-2.3706999999999999E-2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26.193999999999999</v>
    <v>Software &amp; IT Services</v>
    <v>Stock</v>
    <v>45134.823932928128</v>
    <v>174</v>
    <v>24.912500000000001</v>
    <v>10024019560</v>
    <v>ZoomInfo Technologies Inc</v>
    <v>ZoomInfo Technologies Inc</v>
    <v>26.06</v>
    <v>101.52370000000001</v>
    <v>25.52</v>
    <v>24.914999999999999</v>
    <v>402328700</v>
    <v>ZI</v>
    <v>ZoomInfo Technologies Inc (XNAS:ZI)</v>
    <v>3323369</v>
    <v>5309798</v>
    <v>2019</v>
  </rv>
  <rv s="2">
    <v>175</v>
  </rv>
  <rv s="0">
    <v>https://www.bing.com/financeapi/forcetrigger?t=a1yoa2&amp;q=XNYS%3aNOW&amp;form=skydnc</v>
    <v>Learn more on Bing</v>
  </rv>
  <rv s="3">
    <v>5</v>
    <v>SERVICENOW, INC. (XNYS:NOW)</v>
    <v>6</v>
    <v>7</v>
    <v>Finance</v>
    <v>8</v>
    <v>en-US</v>
    <v>a1yoa2</v>
    <v>268435456</v>
    <v>1</v>
    <v>Powered by Refinitiv</v>
    <v>614.35990000000004</v>
    <v>337</v>
    <v>1.0174000000000001</v>
    <v>-19.204999999999998</v>
    <v>-3.3269E-2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600.65</v>
    <v>Software &amp; IT Services</v>
    <v>Stock</v>
    <v>45134.823953553125</v>
    <v>177</v>
    <v>557.11</v>
    <v>117613000000</v>
    <v>SERVICENOW, INC.</v>
    <v>SERVICENOW, INC.</v>
    <v>597</v>
    <v>82.990600000000001</v>
    <v>577.27</v>
    <v>558.06500000000005</v>
    <v>203740100</v>
    <v>NOW</v>
    <v>SERVICENOW, INC. (XNYS:NOW)</v>
    <v>2549364</v>
    <v>1120586</v>
    <v>2012</v>
  </rv>
  <rv s="2">
    <v>178</v>
  </rv>
  <rv s="0">
    <v>https://www.bing.com/financeapi/forcetrigger?t=c2mtim&amp;q=XNAS%3aDUOL&amp;form=skydnc</v>
    <v>Learn more on Bing</v>
  </rv>
  <rv s="8">
    <v>19</v>
    <v>DUOLINGO, INC. (XNAS:DUOL)</v>
    <v>6</v>
    <v>20</v>
    <v>Finance</v>
    <v>8</v>
    <v>en-US</v>
    <v>c2mtim</v>
    <v>268435456</v>
    <v>1</v>
    <v>Powered by Refinitiv</v>
    <v>168.39500000000001</v>
    <v>64.73</v>
    <v>1.0649999999999999</v>
    <v>-2.12</v>
    <v>-1.4303999999999999E-2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155.99</v>
    <v>Software &amp; IT Services</v>
    <v>Stock</v>
    <v>45134.823943668751</v>
    <v>180</v>
    <v>145.69999999999999</v>
    <v>5997387482</v>
    <v>DUOLINGO, INC.</v>
    <v>DUOLINGO, INC.</v>
    <v>151.13</v>
    <v>148.21</v>
    <v>146.09</v>
    <v>41052690</v>
    <v>DUOL</v>
    <v>DUOLINGO, INC. (XNAS:DUOL)</v>
    <v>269006</v>
    <v>516678</v>
    <v>2011</v>
  </rv>
  <rv s="2">
    <v>181</v>
  </rv>
  <rv s="0">
    <v>https://www.bing.com/financeapi/forcetrigger?t=a1qc1h&amp;q=XNYS%3aCRM&amp;form=skydnc</v>
    <v>Learn more on Bing</v>
  </rv>
  <rv s="3">
    <v>5</v>
    <v>SALESFORCE, INC. (XNYS:CRM)</v>
    <v>6</v>
    <v>7</v>
    <v>Finance</v>
    <v>8</v>
    <v>en-US</v>
    <v>a1qc1h</v>
    <v>268435456</v>
    <v>1</v>
    <v>Powered by Refinitiv</v>
    <v>238.22</v>
    <v>126.34</v>
    <v>1.2029000000000001</v>
    <v>-1.4339999999999999</v>
    <v>-6.3570000000000007E-3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230.13990000000001</v>
    <v>Software &amp; IT Services</v>
    <v>Stock</v>
    <v>45134.823930543753</v>
    <v>183</v>
    <v>224.13499999999999</v>
    <v>218318204000</v>
    <v>SALESFORCE, INC.</v>
    <v>SALESFORCE, INC.</v>
    <v>228.34</v>
    <v>594.00670000000002</v>
    <v>225.58</v>
    <v>224.14599999999999</v>
    <v>974000000</v>
    <v>CRM</v>
    <v>SALESFORCE, INC. (XNYS:CRM)</v>
    <v>3229363</v>
    <v>5524566</v>
    <v>1999</v>
  </rv>
  <rv s="2">
    <v>184</v>
  </rv>
  <rv s="0">
    <v>https://www.bing.com/financeapi/forcetrigger?t=bq8rqh&amp;q=XNAS%3aCRWD&amp;form=skydnc</v>
    <v>Learn more on Bing</v>
  </rv>
  <rv s="8">
    <v>19</v>
    <v>CROWDSTRIKE HOLDINGS, INC. (XNAS:CRWD)</v>
    <v>6</v>
    <v>20</v>
    <v>Finance</v>
    <v>8</v>
    <v>en-US</v>
    <v>bq8rqh</v>
    <v>268435456</v>
    <v>1</v>
    <v>Powered by Refinitiv</v>
    <v>205.73</v>
    <v>92.25</v>
    <v>0.95369999999999999</v>
    <v>-2.3603000000000001</v>
    <v>-1.5264E-2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158.07</v>
    <v>Software &amp; IT Services</v>
    <v>Stock</v>
    <v>45134.823954825784</v>
    <v>186</v>
    <v>152.19499999999999</v>
    <v>36104424935</v>
    <v>CROWDSTRIKE HOLDINGS, INC.</v>
    <v>CROWDSTRIKE HOLDINGS, INC.</v>
    <v>156.94999999999999</v>
    <v>154.63</v>
    <v>152.2697</v>
    <v>237108400</v>
    <v>CRWD</v>
    <v>CROWDSTRIKE HOLDINGS, INC. (XNAS:CRWD)</v>
    <v>2135207</v>
    <v>3339279</v>
    <v>2011</v>
  </rv>
  <rv s="2">
    <v>187</v>
  </rv>
  <rv s="0">
    <v>https://www.bing.com/financeapi/forcetrigger?t=a1mthw&amp;q=XNYS%3aACN&amp;form=skydnc</v>
    <v>Learn more on Bing</v>
  </rv>
  <rv s="3">
    <v>5</v>
    <v>ACCENTURE PUBLIC LIMITED COMPANY (XNYS:ACN)</v>
    <v>6</v>
    <v>7</v>
    <v>Finance</v>
    <v>8</v>
    <v>en-US</v>
    <v>a1mthw</v>
    <v>268435456</v>
    <v>1</v>
    <v>Powered by Refinitiv</v>
    <v>327.93</v>
    <v>242.8</v>
    <v>1.2256</v>
    <v>1.62</v>
    <v>5.1180000000000002E-3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323.36500000000001</v>
    <v>Software &amp; IT Services</v>
    <v>Stock</v>
    <v>45134.823946272656</v>
    <v>189</v>
    <v>317.95</v>
    <v>211337481121</v>
    <v>ACCENTURE PUBLIC LIMITED COMPANY</v>
    <v>ACCENTURE PUBLIC LIMITED COMPANY</v>
    <v>320</v>
    <v>28.1965</v>
    <v>316.51</v>
    <v>318.13</v>
    <v>664311700</v>
    <v>ACN</v>
    <v>ACCENTURE PUBLIC LIMITED COMPANY (XNYS:ACN)</v>
    <v>1608546</v>
    <v>2202819</v>
    <v>2009</v>
  </rv>
  <rv s="2">
    <v>190</v>
  </rv>
  <rv s="0">
    <v>https://www.bing.com/financeapi/forcetrigger?t=a1mwoc&amp;q=XNAS%3aADSK&amp;form=skydnc</v>
    <v>Learn more on Bing</v>
  </rv>
  <rv s="3">
    <v>5</v>
    <v>AUTODESK, INC. (XNAS:ADSK)</v>
    <v>6</v>
    <v>7</v>
    <v>Finance</v>
    <v>8</v>
    <v>en-US</v>
    <v>a1mwoc</v>
    <v>268435456</v>
    <v>1</v>
    <v>Powered by Refinitiv</v>
    <v>235.005</v>
    <v>179.61</v>
    <v>1.5186999999999999</v>
    <v>-4.1825000000000001</v>
    <v>-1.9658999999999999E-2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220.25</v>
    <v>Software &amp; IT Services</v>
    <v>Stock</v>
    <v>45134.823948957812</v>
    <v>192</v>
    <v>208.54</v>
    <v>44576380932</v>
    <v>AUTODESK, INC.</v>
    <v>AUTODESK, INC.</v>
    <v>216.35</v>
    <v>55.187199999999997</v>
    <v>212.75</v>
    <v>208.5675</v>
    <v>213726400</v>
    <v>ADSK</v>
    <v>AUTODESK, INC. (XNAS:ADSK)</v>
    <v>1461995</v>
    <v>1518290</v>
    <v>1994</v>
  </rv>
  <rv s="2">
    <v>193</v>
  </rv>
  <rv s="0">
    <v>https://www.bing.com/financeapi/forcetrigger?t=bwvem7&amp;q=XNAS%3aABNB&amp;form=skydnc</v>
    <v>Learn more on Bing</v>
  </rv>
  <rv s="3">
    <v>5</v>
    <v>AIRBNB, INC. (XNAS:ABNB)</v>
    <v>6</v>
    <v>7</v>
    <v>Finance</v>
    <v>8</v>
    <v>en-US</v>
    <v>bwvem7</v>
    <v>268435456</v>
    <v>1</v>
    <v>Powered by Refinitiv</v>
    <v>153.17500000000001</v>
    <v>81.91</v>
    <v>1.6240000000000001</v>
    <v>-2.11</v>
    <v>-1.4051000000000001E-2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153.17500000000001</v>
    <v>Software &amp; IT Services</v>
    <v>Stock</v>
    <v>45134.823953888284</v>
    <v>195</v>
    <v>147.55500000000001</v>
    <v>94677677688</v>
    <v>AIRBNB, INC.</v>
    <v>AIRBNB, INC.</v>
    <v>151.43</v>
    <v>50.048000000000002</v>
    <v>150.16999999999999</v>
    <v>148.06</v>
    <v>639454800</v>
    <v>ABNB</v>
    <v>AIRBNB, INC. (XNAS:ABNB)</v>
    <v>4462791</v>
    <v>5132023</v>
    <v>2008</v>
  </rv>
  <rv s="2">
    <v>196</v>
  </rv>
  <rv s="0">
    <v>https://www.bing.com/financeapi/forcetrigger?t=a1vmtc&amp;q=XNAS%3aINTU&amp;form=skydnc</v>
    <v>Learn more on Bing</v>
  </rv>
  <rv s="3">
    <v>5</v>
    <v>INTUIT INC. (XNAS:INTU)</v>
    <v>6</v>
    <v>7</v>
    <v>Finance</v>
    <v>8</v>
    <v>en-US</v>
    <v>a1vmtc</v>
    <v>268435456</v>
    <v>1</v>
    <v>Powered by Refinitiv</v>
    <v>508.09</v>
    <v>352.63</v>
    <v>1.1949000000000001</v>
    <v>-1.99</v>
    <v>-4.0049999999999999E-3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505.8</v>
    <v>Financial Technology (Fintech) &amp; Infrastructure</v>
    <v>Stock</v>
    <v>45134.823961457812</v>
    <v>198</v>
    <v>494.85</v>
    <v>138593143739</v>
    <v>INTUIT INC.</v>
    <v>INTUIT INC.</v>
    <v>504.13</v>
    <v>62.788200000000003</v>
    <v>496.86</v>
    <v>494.87</v>
    <v>280059700</v>
    <v>INTU</v>
    <v>INTUIT INC. (XNAS:INTU)</v>
    <v>1170814</v>
    <v>1519793</v>
    <v>1993</v>
  </rv>
  <rv s="2">
    <v>199</v>
  </rv>
  <rv s="0">
    <v>https://www.bing.com/financeapi/forcetrigger?t=c2kadm&amp;q=XNYS%3aS&amp;form=skydnc</v>
    <v>Learn more on Bing</v>
  </rv>
  <rv s="3">
    <v>5</v>
    <v>SENTINELONE, INC. (XNYS:S)</v>
    <v>6</v>
    <v>7</v>
    <v>Finance</v>
    <v>8</v>
    <v>en-US</v>
    <v>c2kadm</v>
    <v>268435456</v>
    <v>1</v>
    <v>Powered by Refinitiv</v>
    <v>30</v>
    <v>12.43</v>
    <v>1.8460000000000001</v>
    <v>-0.64500000000000002</v>
    <v>-4.1882999999999997E-2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15.74</v>
    <v>Software &amp; IT Services</v>
    <v>Stock</v>
    <v>45134.823950508595</v>
    <v>201</v>
    <v>14.705</v>
    <v>4308859860</v>
    <v>SENTINELONE, INC.</v>
    <v>SENTINELONE, INC.</v>
    <v>15.7</v>
    <v>0</v>
    <v>15.4</v>
    <v>14.755000000000001</v>
    <v>292027100</v>
    <v>S</v>
    <v>SENTINELONE, INC. (XNYS:S)</v>
    <v>5176198</v>
    <v>6635740</v>
    <v>2013</v>
  </rv>
  <rv s="2">
    <v>202</v>
  </rv>
  <rv s="0">
    <v>https://www.bing.com/financeapi/forcetrigger?t=a239hw&amp;q=XNAS%3aSNPS&amp;form=skydnc</v>
    <v>Learn more on Bing</v>
  </rv>
  <rv s="3">
    <v>5</v>
    <v>SYNOPSYS, INC. (XNAS:SNPS)</v>
    <v>6</v>
    <v>7</v>
    <v>Finance</v>
    <v>8</v>
    <v>en-US</v>
    <v>a239hw</v>
    <v>268435456</v>
    <v>1</v>
    <v>Powered by Refinitiv</v>
    <v>468.03</v>
    <v>267</v>
    <v>1.1255999999999999</v>
    <v>-1.7849999999999999</v>
    <v>-3.973E-3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460.11</v>
    <v>Software &amp; IT Services</v>
    <v>Stock</v>
    <v>45134.823941307812</v>
    <v>204</v>
    <v>447.54500000000002</v>
    <v>68098268182</v>
    <v>SYNOPSYS, INC.</v>
    <v>SYNOPSYS, INC.</v>
    <v>455.51</v>
    <v>75.827500000000001</v>
    <v>449.33</v>
    <v>447.54500000000002</v>
    <v>152159600</v>
    <v>SNPS</v>
    <v>SYNOPSYS, INC. (XNAS:SNPS)</v>
    <v>496189</v>
    <v>1029130</v>
    <v>1987</v>
  </rv>
  <rv s="2">
    <v>205</v>
  </rv>
  <rv s="0">
    <v>https://www.bing.com/financeapi/forcetrigger?t=c11cur&amp;q=XNAS%3aGLBE&amp;form=skydnc</v>
    <v>Learn more on Bing</v>
  </rv>
  <rv s="9">
    <v>23</v>
    <v>GLOBAL-E ONLINE LTD (XNAS:GLBE)</v>
    <v>6</v>
    <v>24</v>
    <v>Finance</v>
    <v>8</v>
    <v>en-US</v>
    <v>c11cur</v>
    <v>268435456</v>
    <v>1</v>
    <v>Powered by Refinitiv</v>
    <v>45.72</v>
    <v>18.14</v>
    <v>-0.76500000000000001</v>
    <v>-1.8020999999999999E-2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44.695</v>
    <v>Software &amp; IT Services</v>
    <v>Stock</v>
    <v>45134.823856909374</v>
    <v>207</v>
    <v>41.685000000000002</v>
    <v>6846911316</v>
    <v>GLOBAL-E ONLINE LTD</v>
    <v>GLOBAL-E ONLINE LTD</v>
    <v>43.43</v>
    <v>8554.902</v>
    <v>42.45</v>
    <v>41.685000000000002</v>
    <v>164253600</v>
    <v>GLBE</v>
    <v>GLOBAL-E ONLINE LTD (XNAS:GLBE)</v>
    <v>817959</v>
    <v>1442231</v>
    <v>2013</v>
  </rv>
  <rv s="2">
    <v>208</v>
  </rv>
  <rv s="0">
    <v>https://www.bing.com/financeapi/forcetrigger?t=azbtyc&amp;q=XNAS%3aZS&amp;form=skydnc</v>
    <v>Learn more on Bing</v>
  </rv>
  <rv s="8">
    <v>19</v>
    <v>ZSCALER, INC. (XNAS:ZS)</v>
    <v>6</v>
    <v>20</v>
    <v>Finance</v>
    <v>8</v>
    <v>en-US</v>
    <v>azbtyc</v>
    <v>268435456</v>
    <v>1</v>
    <v>Powered by Refinitiv</v>
    <v>194.21</v>
    <v>84.93</v>
    <v>0.85840000000000005</v>
    <v>-2.0299999999999998</v>
    <v>-1.2961E-2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160.76499999999999</v>
    <v>Software &amp; IT Services</v>
    <v>Stock</v>
    <v>45134.823941654686</v>
    <v>210</v>
    <v>154.56</v>
    <v>22849470000</v>
    <v>ZSCALER, INC.</v>
    <v>ZSCALER, INC.</v>
    <v>159.47999999999999</v>
    <v>156.62</v>
    <v>154.59</v>
    <v>145891200</v>
    <v>ZS</v>
    <v>ZSCALER, INC. (XNAS:ZS)</v>
    <v>1472194</v>
    <v>2537035</v>
    <v>2007</v>
  </rv>
  <rv s="2">
    <v>211</v>
  </rv>
  <rv s="0">
    <v>https://www.bing.com/financeapi/forcetrigger?t=c3bw27&amp;q=XNYS%3aTOST&amp;form=skydnc</v>
    <v>Learn more on Bing</v>
  </rv>
  <rv s="3">
    <v>5</v>
    <v>TOAST, INC. (XNYS:TOST)</v>
    <v>6</v>
    <v>7</v>
    <v>Finance</v>
    <v>8</v>
    <v>en-US</v>
    <v>c3bw27</v>
    <v>268435456</v>
    <v>1</v>
    <v>Powered by Refinitiv</v>
    <v>27</v>
    <v>14.3</v>
    <v>1.982</v>
    <v>-1.825</v>
    <v>-7.9728999999999994E-2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23.212800000000001</v>
    <v>Software &amp; IT Services</v>
    <v>Stock</v>
    <v>45134.823939698435</v>
    <v>213</v>
    <v>21.065000000000001</v>
    <v>11174634927</v>
    <v>TOAST, INC.</v>
    <v>TOAST, INC.</v>
    <v>23.19</v>
    <v>0</v>
    <v>22.89</v>
    <v>21.065000000000001</v>
    <v>530483500</v>
    <v>TOST</v>
    <v>TOAST, INC. (XNYS:TOST)</v>
    <v>7313441</v>
    <v>7997263</v>
    <v>2011</v>
  </rv>
  <rv s="2">
    <v>214</v>
  </rv>
  <rv s="0">
    <v>https://www.bing.com/financeapi/forcetrigger?t=a243h7&amp;q=XNAS%3aTEAM&amp;form=skydnc</v>
    <v>Learn more on Bing</v>
  </rv>
  <rv s="8">
    <v>19</v>
    <v>ATLASSIAN CORPORATION (XNAS:TEAM)</v>
    <v>6</v>
    <v>20</v>
    <v>Finance</v>
    <v>8</v>
    <v>en-US</v>
    <v>a243h7</v>
    <v>268435456</v>
    <v>1</v>
    <v>Powered by Refinitiv</v>
    <v>300.29000000000002</v>
    <v>113.855</v>
    <v>0.74209999999999998</v>
    <v>-6.4</v>
    <v>-3.6230000000000005E-2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181.65</v>
    <v>Software &amp; IT Services</v>
    <v>Stock</v>
    <v>45134.823930763283</v>
    <v>216</v>
    <v>169.83</v>
    <v>43755475800</v>
    <v>ATLASSIAN CORPORATION</v>
    <v>ATLASSIAN CORPORATION</v>
    <v>181.22</v>
    <v>176.65</v>
    <v>170.25</v>
    <v>257007200</v>
    <v>TEAM</v>
    <v>ATLASSIAN CORPORATION (XNAS:TEAM)</v>
    <v>957734</v>
    <v>1636567</v>
    <v>2022</v>
  </rv>
  <rv s="2">
    <v>217</v>
  </rv>
  <rv s="0">
    <v>https://www.bing.com/financeapi/forcetrigger?t=a1zgm7&amp;q=XNAS%3aPANW&amp;form=skydnc</v>
    <v>Learn more on Bing</v>
  </rv>
  <rv s="3">
    <v>5</v>
    <v>PALO ALTO NETWORKS, INC. (XNAS:PANW)</v>
    <v>6</v>
    <v>7</v>
    <v>Finance</v>
    <v>8</v>
    <v>en-US</v>
    <v>a1zgm7</v>
    <v>268435456</v>
    <v>1</v>
    <v>Powered by Refinitiv</v>
    <v>258.88</v>
    <v>132.22</v>
    <v>1.2031000000000001</v>
    <v>-0.97499999999999998</v>
    <v>-3.9789999999999999E-3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249.83</v>
    <v>Software &amp; IT Services</v>
    <v>Stock</v>
    <v>45134.823945312499</v>
    <v>219</v>
    <v>243.2473</v>
    <v>74639276118</v>
    <v>PALO ALTO NETWORKS, INC.</v>
    <v>PALO ALTO NETWORKS, INC.</v>
    <v>248</v>
    <v>384.73579999999998</v>
    <v>245.01</v>
    <v>244.035</v>
    <v>305854800</v>
    <v>PANW</v>
    <v>PALO ALTO NETWORKS, INC. (XNAS:PANW)</v>
    <v>2036628</v>
    <v>4920170</v>
    <v>2005</v>
  </rv>
  <rv s="2">
    <v>220</v>
  </rv>
  <rv s="0">
    <v>https://www.bing.com/financeapi/forcetrigger?t=a1pejc&amp;q=XNAS%3aCDNS&amp;form=skydnc</v>
    <v>Learn more on Bing</v>
  </rv>
  <rv s="3">
    <v>5</v>
    <v>CADENCE DESIGN SYSTEMS, INC. (XNAS:CDNS)</v>
    <v>6</v>
    <v>7</v>
    <v>Finance</v>
    <v>8</v>
    <v>en-US</v>
    <v>a1pejc</v>
    <v>268435456</v>
    <v>1</v>
    <v>Powered by Refinitiv</v>
    <v>248.16</v>
    <v>138.76</v>
    <v>1.0409999999999999</v>
    <v>0.11</v>
    <v>4.7019999999999999E-4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242.16</v>
    <v>Software &amp; IT Services</v>
    <v>Stock</v>
    <v>45134.823960034373</v>
    <v>222</v>
    <v>234</v>
    <v>63827143880</v>
    <v>CADENCE DESIGN SYSTEMS, INC.</v>
    <v>CADENCE DESIGN SYSTEMS, INC.</v>
    <v>238.83</v>
    <v>71.913300000000007</v>
    <v>233.96</v>
    <v>234.07</v>
    <v>272684000</v>
    <v>CDNS</v>
    <v>CADENCE DESIGN SYSTEMS, INC. (XNAS:CDNS)</v>
    <v>1770262</v>
    <v>2075711</v>
    <v>1987</v>
  </rv>
  <rv s="2">
    <v>223</v>
  </rv>
  <rv s="0">
    <v>https://www.bing.com/financeapi/forcetrigger?t=a22hh7&amp;q=XNYS%3aSAP&amp;form=skydnc</v>
    <v>Learn more on Bing</v>
  </rv>
  <rv s="3">
    <v>5</v>
    <v>SAP SE (XNYS:SAP)</v>
    <v>6</v>
    <v>7</v>
    <v>Finance</v>
    <v>8</v>
    <v>en-US</v>
    <v>a22hh7</v>
    <v>268435456</v>
    <v>1</v>
    <v>Powered by Refinitiv</v>
    <v>145.1</v>
    <v>78.22</v>
    <v>1.1863999999999999</v>
    <v>1.6950000000000001</v>
    <v>1.2808E-2</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105328</v>
    <v>New York Stock Exchange</v>
    <v>XNYS</v>
    <v>XNYS</v>
    <v>Dietmar-Hopp-Allee 16, WALLDORF, BADEN-WUERTTEMBERG, 69190 DE</v>
    <v>136.26</v>
    <v>Software &amp; IT Services</v>
    <v>Stock</v>
    <v>45134.823949363279</v>
    <v>225</v>
    <v>134.03</v>
    <v>162048000000</v>
    <v>SAP SE</v>
    <v>SAP SE</v>
    <v>135.44</v>
    <v>59.744999999999997</v>
    <v>132.34</v>
    <v>134.035</v>
    <v>1228504000</v>
    <v>SAP</v>
    <v>SAP SE (XNYS:SAP)</v>
    <v>724340</v>
    <v>1037616</v>
    <v>2014</v>
  </rv>
  <rv s="2">
    <v>226</v>
  </rv>
  <rv s="0">
    <v>https://www.bing.com/financeapi/forcetrigger?t=bztea2&amp;q=XNYS%3aDOCN&amp;form=skydnc</v>
    <v>Learn more on Bing</v>
  </rv>
  <rv s="3">
    <v>5</v>
    <v>DigitalOcean Holdings, Inc. (XNYS:DOCN)</v>
    <v>6</v>
    <v>7</v>
    <v>Finance</v>
    <v>8</v>
    <v>en-US</v>
    <v>bztea2</v>
    <v>268435456</v>
    <v>1</v>
    <v>Powered by Refinitiv</v>
    <v>53.88</v>
    <v>23.375</v>
    <v>2.2999999999999998</v>
    <v>-0.69</v>
    <v>-1.4756E-2</v>
    <v>USD</v>
    <v>DigitalOcean Holdings, Inc. provides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47.98</v>
    <v>Software &amp; IT Services</v>
    <v>Stock</v>
    <v>45134.823923425778</v>
    <v>228</v>
    <v>45.89</v>
    <v>4091592796</v>
    <v>DigitalOcean Holdings, Inc.</v>
    <v>DigitalOcean Holdings, Inc.</v>
    <v>47.55</v>
    <v>0</v>
    <v>46.76</v>
    <v>46.07</v>
    <v>88812520</v>
    <v>DOCN</v>
    <v>DigitalOcean Holdings, Inc. (XNYS:DOCN)</v>
    <v>675529</v>
    <v>1490778</v>
    <v>2016</v>
  </rv>
  <rv s="2">
    <v>229</v>
  </rv>
  <rv s="0">
    <v>https://www.bing.com/financeapi/forcetrigger?t=c3zqc7&amp;q=XNAS%3aBRZE&amp;form=skydnc</v>
    <v>Learn more on Bing</v>
  </rv>
  <rv s="8">
    <v>19</v>
    <v>Braze, Inc. (XNAS:BRZE)</v>
    <v>6</v>
    <v>20</v>
    <v>Finance</v>
    <v>8</v>
    <v>en-US</v>
    <v>c3zqc7</v>
    <v>268435456</v>
    <v>1</v>
    <v>Powered by Refinitiv</v>
    <v>50.97</v>
    <v>22.535</v>
    <v>2.1360000000000001</v>
    <v>-1.94</v>
    <v>-4.3410000000000004E-2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45.719900000000003</v>
    <v>Software &amp; IT Services</v>
    <v>Stock</v>
    <v>45134.823926839847</v>
    <v>231</v>
    <v>42.7301</v>
    <v>4171842112</v>
    <v>Braze, Inc.</v>
    <v>Braze, Inc.</v>
    <v>45</v>
    <v>44.69</v>
    <v>42.75</v>
    <v>97586950</v>
    <v>BRZE</v>
    <v>Braze, Inc. (XNAS:BRZE)</v>
    <v>333227</v>
    <v>912440</v>
    <v>2011</v>
  </rv>
  <rv s="2">
    <v>232</v>
  </rv>
  <rv s="0">
    <v>https://www.bing.com/financeapi/forcetrigger?t=bvlqa2&amp;q=XNYS%3aSNOW&amp;form=skydnc</v>
    <v>Learn more on Bing</v>
  </rv>
  <rv s="8">
    <v>19</v>
    <v>SNOWFLAKE INC. (XNYS:SNOW)</v>
    <v>6</v>
    <v>20</v>
    <v>Finance</v>
    <v>8</v>
    <v>en-US</v>
    <v>bvlqa2</v>
    <v>268435456</v>
    <v>1</v>
    <v>Powered by Refinitiv</v>
    <v>205.66</v>
    <v>119.27</v>
    <v>1.6060000000000001</v>
    <v>-2.54</v>
    <v>-1.4940999999999999E-2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175.36</v>
    <v>Software &amp; IT Services</v>
    <v>Stock</v>
    <v>45134.823944849217</v>
    <v>234</v>
    <v>167.03</v>
    <v>54577591932</v>
    <v>SNOWFLAKE INC.</v>
    <v>SNOWFLAKE INC.</v>
    <v>174.49</v>
    <v>170</v>
    <v>167.46</v>
    <v>325914200</v>
    <v>SNOW</v>
    <v>SNOWFLAKE INC. (XNYS:SNOW)</v>
    <v>4087842</v>
    <v>5861208</v>
    <v>2012</v>
  </rv>
  <rv s="2">
    <v>235</v>
  </rv>
  <rv s="0">
    <v>https://www.bing.com/financeapi/forcetrigger?t=c4en1h&amp;q=XNAS%3aHCP&amp;form=skydnc</v>
    <v>Learn more on Bing</v>
  </rv>
  <rv s="8">
    <v>19</v>
    <v>HASHICORP, INC. (XNAS:HCP)</v>
    <v>6</v>
    <v>20</v>
    <v>Finance</v>
    <v>8</v>
    <v>en-US</v>
    <v>c4en1h</v>
    <v>268435456</v>
    <v>1</v>
    <v>Powered by Refinitiv</v>
    <v>44.34</v>
    <v>21.5</v>
    <v>2.6070000000000002</v>
    <v>-0.57999999999999996</v>
    <v>-0.02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29.64</v>
    <v>Software &amp; IT Services</v>
    <v>Stock</v>
    <v>45134.823930671097</v>
    <v>237</v>
    <v>28.402999999999999</v>
    <v>5453340438</v>
    <v>HASHICORP, INC.</v>
    <v>HASHICORP, INC.</v>
    <v>29.53</v>
    <v>29</v>
    <v>28.42</v>
    <v>191883900</v>
    <v>HCP</v>
    <v>HASHICORP, INC. (XNAS:HCP)</v>
    <v>908649</v>
    <v>2345057</v>
    <v>2013</v>
  </rv>
  <rv s="2">
    <v>238</v>
  </rv>
  <rv s="0">
    <v>https://www.bing.com/financeapi/forcetrigger?t=c3jj2w&amp;q=XNAS%3aAMPL&amp;form=skydnc</v>
    <v>Learn more on Bing</v>
  </rv>
  <rv s="8">
    <v>19</v>
    <v>AMPLITUDE, INC. (XNAS:AMPL)</v>
    <v>6</v>
    <v>20</v>
    <v>Finance</v>
    <v>8</v>
    <v>en-US</v>
    <v>c3jj2w</v>
    <v>268435456</v>
    <v>1</v>
    <v>Powered by Refinitiv</v>
    <v>19.239999999999998</v>
    <v>8.5</v>
    <v>1.73</v>
    <v>-0.44</v>
    <v>-3.8904000000000001E-2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11.53</v>
    <v>Software &amp; IT Services</v>
    <v>Stock</v>
    <v>45134.823556608593</v>
    <v>240</v>
    <v>10.87</v>
    <v>1312473000</v>
    <v>AMPLITUDE, INC.</v>
    <v>AMPLITUDE, INC.</v>
    <v>11.45</v>
    <v>11.31</v>
    <v>10.87</v>
    <v>116045300</v>
    <v>AMPL</v>
    <v>AMPLITUDE, INC. (XNAS:AMPL)</v>
    <v>181707</v>
    <v>461585</v>
    <v>2011</v>
  </rv>
  <rv s="2">
    <v>241</v>
  </rv>
  <rv s="0">
    <v>https://www.bing.com/financeapi/forcetrigger?t=brjvjc&amp;q=XNAS%3aDDOG&amp;form=skydnc</v>
    <v>Learn more on Bing</v>
  </rv>
  <rv s="8">
    <v>19</v>
    <v>DATADOG, INC. (XNAS:DDOG)</v>
    <v>6</v>
    <v>20</v>
    <v>Finance</v>
    <v>8</v>
    <v>en-US</v>
    <v>brjvjc</v>
    <v>268435456</v>
    <v>1</v>
    <v>Powered by Refinitiv</v>
    <v>120.75</v>
    <v>61.34</v>
    <v>0.93130000000000002</v>
    <v>-1.97</v>
    <v>-1.7805000000000001E-2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113.2</v>
    <v>Software &amp; IT Services</v>
    <v>Stock</v>
    <v>45134.823941446091</v>
    <v>243</v>
    <v>108.6</v>
    <v>34978167117</v>
    <v>DATADOG, INC.</v>
    <v>DATADOG, INC.</v>
    <v>113.15</v>
    <v>110.64</v>
    <v>108.67</v>
    <v>321875100</v>
    <v>DDOG</v>
    <v>DATADOG, INC. (XNAS:DDOG)</v>
    <v>2710903</v>
    <v>3996402</v>
    <v>2010</v>
  </rv>
  <rv s="2">
    <v>244</v>
  </rv>
  <rv s="0">
    <v>https://www.bing.com/financeapi/forcetrigger?t=a1uypr&amp;q=XNYS%3aHUBS&amp;form=skydnc</v>
    <v>Learn more on Bing</v>
  </rv>
  <rv s="3">
    <v>5</v>
    <v>HUBSPOT, INC. (XNYS:HUBS)</v>
    <v>6</v>
    <v>7</v>
    <v>Finance</v>
    <v>8</v>
    <v>en-US</v>
    <v>a1uypr</v>
    <v>268435456</v>
    <v>1</v>
    <v>Powered by Refinitiv</v>
    <v>571.59500000000003</v>
    <v>245.03</v>
    <v>1.5755999999999999</v>
    <v>-2.44</v>
    <v>-4.4460000000000003E-3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563.28</v>
    <v>Software &amp; IT Services</v>
    <v>Stock</v>
    <v>45134.823924664066</v>
    <v>246</v>
    <v>544.63</v>
    <v>27120098281</v>
    <v>HUBSPOT, INC.</v>
    <v>HUBSPOT, INC.</v>
    <v>560.04</v>
    <v>0</v>
    <v>548.79</v>
    <v>546.35</v>
    <v>49638690</v>
    <v>HUBS</v>
    <v>HUBSPOT, INC. (XNYS:HUBS)</v>
    <v>314527</v>
    <v>424491</v>
    <v>2005</v>
  </rv>
  <rv s="2">
    <v>247</v>
  </rv>
  <rv s="0">
    <v>https://www.bing.com/financeapi/forcetrigger?t=c3jojc&amp;q=XNAS%3aGTLB&amp;form=skydnc</v>
    <v>Learn more on Bing</v>
  </rv>
  <rv s="8">
    <v>19</v>
    <v>Gitlab Inc. (XNAS:GTLB)</v>
    <v>6</v>
    <v>20</v>
    <v>Finance</v>
    <v>8</v>
    <v>en-US</v>
    <v>c3jojc</v>
    <v>268435456</v>
    <v>1</v>
    <v>Powered by Refinitiv</v>
    <v>70.959999999999994</v>
    <v>26.24</v>
    <v>2.5739999999999998</v>
    <v>-2</v>
    <v>-4.1297E-2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49.97</v>
    <v>Software &amp; IT Services</v>
    <v>Stock</v>
    <v>45134.823950578124</v>
    <v>249</v>
    <v>46.405000000000001</v>
    <v>7094504000</v>
    <v>Gitlab Inc.</v>
    <v>Gitlab Inc.</v>
    <v>49.74</v>
    <v>48.43</v>
    <v>46.43</v>
    <v>152800000</v>
    <v>GTLB</v>
    <v>Gitlab Inc. (XNAS:GTLB)</v>
    <v>1040134</v>
    <v>1995037</v>
    <v>2014</v>
  </rv>
  <rv s="2">
    <v>250</v>
  </rv>
  <rv s="0">
    <v>https://www.bing.com/financeapi/forcetrigger?t=bt6tzr&amp;q=XNYS%3aBILL&amp;form=skydnc</v>
    <v>Learn more on Bing</v>
  </rv>
  <rv s="3">
    <v>5</v>
    <v>BILL HOLDINGS, INC. (XNYS:BILL)</v>
    <v>6</v>
    <v>7</v>
    <v>Finance</v>
    <v>8</v>
    <v>en-US</v>
    <v>bt6tzr</v>
    <v>268435456</v>
    <v>1</v>
    <v>Powered by Refinitiv</v>
    <v>179.85</v>
    <v>68.3</v>
    <v>1.9273</v>
    <v>-2.54</v>
    <v>-2.0844000000000001E-2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124.79</v>
    <v>Software &amp; IT Services</v>
    <v>Stock</v>
    <v>45134.823908796097</v>
    <v>252</v>
    <v>119.26</v>
    <v>12680160264</v>
    <v>BILL HOLDINGS, INC.</v>
    <v>BILL HOLDINGS, INC.</v>
    <v>124.79</v>
    <v>0</v>
    <v>121.86</v>
    <v>119.32</v>
    <v>106270200</v>
    <v>BILL</v>
    <v>BILL HOLDINGS, INC. (XNYS:BILL)</v>
    <v>650101</v>
    <v>1346720</v>
    <v>2018</v>
  </rv>
  <rv s="2">
    <v>253</v>
  </rv>
  <rv s="0">
    <v>https://www.bing.com/financeapi/forcetrigger?t=c2i1cw&amp;q=XNAS%3aCFLT&amp;form=skydnc</v>
    <v>Learn more on Bing</v>
  </rv>
  <rv s="8">
    <v>19</v>
    <v>CONFLUENT, INC. (XNAS:CFLT)</v>
    <v>6</v>
    <v>20</v>
    <v>Finance</v>
    <v>8</v>
    <v>en-US</v>
    <v>c2i1cw</v>
    <v>268435456</v>
    <v>1</v>
    <v>Powered by Refinitiv</v>
    <v>41.223500000000001</v>
    <v>16.600000000000001</v>
    <v>2.544</v>
    <v>-0.87</v>
    <v>-2.5028999999999999E-2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36.19</v>
    <v>Software &amp; IT Services</v>
    <v>Stock</v>
    <v>45134.823955705469</v>
    <v>255</v>
    <v>33.89</v>
    <v>10035913480</v>
    <v>CONFLUENT, INC.</v>
    <v>CONFLUENT, INC.</v>
    <v>35.69</v>
    <v>34.76</v>
    <v>33.89</v>
    <v>296132000</v>
    <v>CFLT</v>
    <v>CONFLUENT, INC. (XNAS:CFLT)</v>
    <v>2579533</v>
    <v>3838954</v>
    <v>2014</v>
  </rv>
  <rv s="2">
    <v>256</v>
  </rv>
  <rv s="0">
    <v>https://www.bing.com/financeapi/forcetrigger?t=a24lfr&amp;q=XNAS%3aTTD&amp;form=skydnc</v>
    <v>Learn more on Bing</v>
  </rv>
  <rv s="3">
    <v>5</v>
    <v>THE TRADE DESK, INC. (XNAS:TTD)</v>
    <v>6</v>
    <v>7</v>
    <v>Finance</v>
    <v>8</v>
    <v>en-US</v>
    <v>a24lfr</v>
    <v>268435456</v>
    <v>1</v>
    <v>Powered by Refinitiv</v>
    <v>91.66</v>
    <v>39.43</v>
    <v>1.7586999999999999</v>
    <v>0.45500000000000002</v>
    <v>5.3790000000000001E-3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89.5</v>
    <v>Software &amp; IT Services</v>
    <v>Stock</v>
    <v>45134.823967036718</v>
    <v>258</v>
    <v>85.01</v>
    <v>41574205727</v>
    <v>THE TRADE DESK, INC.</v>
    <v>THE TRADE DESK, INC.</v>
    <v>87.88</v>
    <v>587.26739999999995</v>
    <v>84.59</v>
    <v>85.045000000000002</v>
    <v>488849500</v>
    <v>TTD</v>
    <v>THE TRADE DESK, INC. (XNAS:TTD)</v>
    <v>3874499</v>
    <v>5314459</v>
    <v>2009</v>
  </rv>
  <rv s="2">
    <v>259</v>
  </rv>
  <rv s="0">
    <v>https://www.bing.com/financeapi/forcetrigger?t=brh6oc&amp;q=XNYS%3aNET&amp;form=skydnc</v>
    <v>Learn more on Bing</v>
  </rv>
  <rv s="8">
    <v>19</v>
    <v>CLOUDFLARE, INC. (XNYS:NET)</v>
    <v>6</v>
    <v>20</v>
    <v>Finance</v>
    <v>8</v>
    <v>en-US</v>
    <v>brh6oc</v>
    <v>268435456</v>
    <v>1</v>
    <v>Powered by Refinitiv</v>
    <v>80.989999999999995</v>
    <v>37.369999999999997</v>
    <v>0.91890000000000005</v>
    <v>-1.44</v>
    <v>-2.1904E-2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68.05</v>
    <v>Software &amp; IT Services</v>
    <v>Stock</v>
    <v>45134.823950126563</v>
    <v>261</v>
    <v>64.3</v>
    <v>21341928740</v>
    <v>CLOUDFLARE, INC.</v>
    <v>CLOUDFLARE, INC.</v>
    <v>67.62</v>
    <v>65.739999999999995</v>
    <v>64.3</v>
    <v>331911800</v>
    <v>NET</v>
    <v>CLOUDFLARE, INC. (XNYS:NET)</v>
    <v>2302882</v>
    <v>3666589</v>
    <v>2009</v>
  </rv>
  <rv s="2">
    <v>262</v>
  </rv>
  <rv s="0">
    <v>http://commons.wikimedia.org/wiki/File:MongoDB_Logo.svg</v>
    <v>&lt;a rel="nofollow" class="external text" href="https://www.mongodb.com/legal/trademark-usage-guidelines"&gt;MongoDB, Inc.&lt;/a&gt;</v>
  </rv>
  <rv s="0">
    <v>http://en.wikipedia.org/wiki/MongoDB_Inc.</v>
    <v>Wikipedia</v>
  </rv>
  <rv s="4">
    <v>264</v>
    <v>265</v>
  </rv>
  <rv s="5">
    <v>13</v>
    <v>https://www.bing.com/th?id=AMMS_e1db2e3234bc1bb199e8aee07d2a0340&amp;qlt=95</v>
    <v>266</v>
    <v>0</v>
    <v>https://www.bing.com/images/search?form=xlimg&amp;q=10gen</v>
    <v>Image of MONGODB, INC.</v>
  </rv>
  <rv s="0">
    <v>https://www.bing.com/financeapi/forcetrigger?t=a1xf1h&amp;q=XNAS%3aMDB&amp;form=skydnc</v>
    <v>Learn more on Bing</v>
  </rv>
  <rv s="10">
    <v>25</v>
    <v>MONGODB, INC. (XNAS:MDB)</v>
    <v>11</v>
    <v>26</v>
    <v>Finance</v>
    <v>8</v>
    <v>en-US</v>
    <v>a1xf1h</v>
    <v>268435456</v>
    <v>1</v>
    <v>Powered by Refinitiv</v>
    <v>439</v>
    <v>135.15</v>
    <v>1.1197999999999999</v>
    <v>-7.14</v>
    <v>-1.7624000000000001E-2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416</v>
    <v>267</v>
    <v>Software &amp; IT Services</v>
    <v>Stock</v>
    <v>45134.823889860934</v>
    <v>268</v>
    <v>396</v>
    <v>28091389240</v>
    <v>MONGODB, INC.</v>
    <v>MONGODB, INC.</v>
    <v>415.64</v>
    <v>405.14</v>
    <v>398</v>
    <v>70581380</v>
    <v>MDB</v>
    <v>MONGODB, INC. (XNAS:MDB)</v>
    <v>949309</v>
    <v>1671616</v>
    <v>2007</v>
  </rv>
  <rv s="2">
    <v>269</v>
  </rv>
  <rv s="0">
    <v>https://www.bing.com/financeapi/forcetrigger?t=c4htgh&amp;q=XNYS%3aIOT&amp;form=skydnc</v>
    <v>Learn more on Bing</v>
  </rv>
  <rv s="3">
    <v>5</v>
    <v>SAMSARA INC. (XNYS:IOT)</v>
    <v>6</v>
    <v>7</v>
    <v>Finance</v>
    <v>8</v>
    <v>en-US</v>
    <v>c4htgh</v>
    <v>268435456</v>
    <v>1</v>
    <v>Powered by Refinitiv</v>
    <v>30.91</v>
    <v>8.42</v>
    <v>1.5680000000000001</v>
    <v>-0.22</v>
    <v>-8.461999999999999E-3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27.1999</v>
    <v>Software &amp; IT Services</v>
    <v>Stock</v>
    <v>45134.823946145312</v>
    <v>271</v>
    <v>25.721</v>
    <v>13625539492</v>
    <v>SAMSARA INC.</v>
    <v>SAMSARA INC.</v>
    <v>26.76</v>
    <v>0</v>
    <v>26</v>
    <v>25.78</v>
    <v>528531400</v>
    <v>IOT</v>
    <v>SAMSARA INC. (XNYS:IOT)</v>
    <v>1867466</v>
    <v>2779313</v>
    <v>2015</v>
  </rv>
  <rv s="2">
    <v>272</v>
  </rv>
  <rv s="0">
    <v>https://www.bing.com/financeapi/forcetrigger?t=a1o3tc&amp;q=XNYS%3aAZO&amp;form=skydnc</v>
    <v>Learn more on Bing</v>
  </rv>
  <rv s="3">
    <v>5</v>
    <v>AUTOZONE, INC. (XNYS:AZO)</v>
    <v>6</v>
    <v>7</v>
    <v>Finance</v>
    <v>8</v>
    <v>en-US</v>
    <v>a1o3tc</v>
    <v>268435456</v>
    <v>1</v>
    <v>Powered by Refinitiv</v>
    <v>2750</v>
    <v>2050.21</v>
    <v>0.67210000000000003</v>
    <v>-42.53</v>
    <v>-1.7062000000000001E-2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2488.54</v>
    <v>Specialty Retailers</v>
    <v>Stock</v>
    <v>45134.823876365626</v>
    <v>274</v>
    <v>2442.5700000000002</v>
    <v>44485757694</v>
    <v>AUTOZONE, INC.</v>
    <v>AUTOZONE, INC.</v>
    <v>2475</v>
    <v>19.723299999999998</v>
    <v>2492.73</v>
    <v>2450.1999999999998</v>
    <v>18155970</v>
    <v>AZO</v>
    <v>AUTOZONE, INC. (XNYS:AZO)</v>
    <v>127138</v>
    <v>169502</v>
    <v>1991</v>
  </rv>
  <rv s="2">
    <v>275</v>
  </rv>
  <rv s="0">
    <v>https://www.bing.com/financeapi/forcetrigger?t=a1zbvh&amp;q=XNAS%3aORLY&amp;form=skydnc</v>
    <v>Learn more on Bing</v>
  </rv>
  <rv s="3">
    <v>5</v>
    <v>O'Reilly Automotive, Inc. (XNAS:ORLY)</v>
    <v>6</v>
    <v>7</v>
    <v>Finance</v>
    <v>8</v>
    <v>en-US</v>
    <v>a1zbvh</v>
    <v>268435456</v>
    <v>1</v>
    <v>Powered by Refinitiv</v>
    <v>975.72</v>
    <v>665.44500000000005</v>
    <v>0.86329999999999996</v>
    <v>-43.66</v>
    <v>-4.5213999999999997E-2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957.61</v>
    <v>Specialty Retailers</v>
    <v>Stock</v>
    <v>45134.823905971876</v>
    <v>277</v>
    <v>914.39499999999998</v>
    <v>56127947522</v>
    <v>O'Reilly Automotive, Inc.</v>
    <v>O'Reilly Automotive, Inc.</v>
    <v>949.51</v>
    <v>26.7896</v>
    <v>965.62</v>
    <v>921.96</v>
    <v>60878940</v>
    <v>ORLY</v>
    <v>O'Reilly Automotive, Inc. (XNAS:ORLY)</v>
    <v>669990</v>
    <v>413386</v>
    <v>2010</v>
  </rv>
  <rv s="2">
    <v>278</v>
  </rv>
  <rv s="0">
    <v>https://www.bing.com/financeapi/forcetrigger?t=a24war&amp;q=XNAS%3aULTA&amp;form=skydnc</v>
    <v>Learn more on Bing</v>
  </rv>
  <rv s="3">
    <v>5</v>
    <v>ULTA BEAUTY, INC. (XNAS:ULTA)</v>
    <v>6</v>
    <v>7</v>
    <v>Finance</v>
    <v>8</v>
    <v>en-US</v>
    <v>a24war</v>
    <v>268435456</v>
    <v>1</v>
    <v>Powered by Refinitiv</v>
    <v>556.6</v>
    <v>360.58</v>
    <v>1.3389</v>
    <v>-5.05</v>
    <v>-1.1105E-2</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457.84</v>
    <v>Specialty Retailers</v>
    <v>Stock</v>
    <v>45134.823936492969</v>
    <v>280</v>
    <v>449.14</v>
    <v>22395277007</v>
    <v>ULTA BEAUTY, INC.</v>
    <v>ULTA BEAUTY, INC.</v>
    <v>455</v>
    <v>18.4955</v>
    <v>454.74</v>
    <v>449.69</v>
    <v>49801590</v>
    <v>ULTA</v>
    <v>ULTA BEAUTY, INC. (XNAS:ULTA)</v>
    <v>494125</v>
    <v>689999</v>
    <v>2016</v>
  </rv>
  <rv s="2">
    <v>281</v>
  </rv>
  <rv s="0">
    <v>https://www.bing.com/financeapi/forcetrigger?t=a1xh8m&amp;q=XNAS%3aMELI&amp;form=skydnc</v>
    <v>Learn more on Bing</v>
  </rv>
  <rv s="3">
    <v>5</v>
    <v>MERCADOLIBRE, INC. (XNAS:MELI)</v>
    <v>6</v>
    <v>7</v>
    <v>Finance</v>
    <v>8</v>
    <v>en-US</v>
    <v>a1xh8m</v>
    <v>268435456</v>
    <v>1</v>
    <v>Powered by Refinitiv</v>
    <v>1365.6398999999999</v>
    <v>740.74</v>
    <v>1.5159</v>
    <v>-7.76</v>
    <v>-6.5969999999999996E-3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1221.2</v>
    <v>Software &amp; IT Services</v>
    <v>Stock</v>
    <v>45134.823936446097</v>
    <v>283</v>
    <v>1167.49</v>
    <v>58666086056</v>
    <v>MERCADOLIBRE, INC.</v>
    <v>MERCADOLIBRE, INC.</v>
    <v>1193</v>
    <v>96.147199999999998</v>
    <v>1176.23</v>
    <v>1168.47</v>
    <v>50207610</v>
    <v>MELI</v>
    <v>MERCADOLIBRE, INC. (XNAS:MELI)</v>
    <v>461138</v>
    <v>576698</v>
    <v>1999</v>
  </rv>
  <rv s="2">
    <v>284</v>
  </rv>
  <rv s="0">
    <v>https://www.bing.com/financeapi/forcetrigger?t=a1x6m7&amp;q=XNAS%3aLULU&amp;form=skydnc</v>
    <v>Learn more on Bing</v>
  </rv>
  <rv s="3">
    <v>5</v>
    <v>LULULEMON ATHLETICA INC. (XNAS:LULU)</v>
    <v>6</v>
    <v>7</v>
    <v>Finance</v>
    <v>8</v>
    <v>en-US</v>
    <v>a1x6m7</v>
    <v>268435456</v>
    <v>1</v>
    <v>Powered by Refinitiv</v>
    <v>394.54</v>
    <v>277.5</v>
    <v>1.4249000000000001</v>
    <v>-8.26</v>
    <v>-2.1794999999999998E-2</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382.88</v>
    <v>Textiles &amp; Apparel</v>
    <v>Stock</v>
    <v>45134.823913448439</v>
    <v>286</v>
    <v>368.76</v>
    <v>45209118640</v>
    <v>LULULEMON ATHLETICA INC.</v>
    <v>LULULEMON ATHLETICA INC.</v>
    <v>381.42</v>
    <v>50.698099999999997</v>
    <v>378.98</v>
    <v>370.72</v>
    <v>121949500</v>
    <v>LULU</v>
    <v>LULULEMON ATHLETICA INC. (XNAS:LULU)</v>
    <v>919709</v>
    <v>1137950</v>
    <v>2005</v>
  </rv>
  <rv s="2">
    <v>287</v>
  </rv>
  <rv s="0">
    <v>https://www.bing.com/financeapi/forcetrigger?t=ae9wk2&amp;q=XPAR%3aRMS&amp;form=skydnc</v>
    <v>Learn more on Bing</v>
  </rv>
  <rv s="3">
    <v>5</v>
    <v>Hermes International SCA (XPAR:RMS)</v>
    <v>6</v>
    <v>17</v>
    <v>Finance</v>
    <v>18</v>
    <v>en-US</v>
    <v>ae9wk2</v>
    <v>268435456</v>
    <v>1</v>
    <v>Powered by Refinitiv</v>
    <v>2036</v>
    <v>1160.5</v>
    <v>0.7359</v>
    <v>82.8</v>
    <v>4.4699000000000003E-2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1945.4</v>
    <v>Textiles &amp; Apparel</v>
    <v>Stock</v>
    <v>45134.666666666664</v>
    <v>289</v>
    <v>1871.2</v>
    <v>195556800000</v>
    <v>Hermes International SCA</v>
    <v>Hermes International SCA</v>
    <v>1883.6</v>
    <v>57.527200000000001</v>
    <v>1852.4</v>
    <v>1935.2</v>
    <v>105569400</v>
    <v>RMS</v>
    <v>Hermes International SCA (XPAR:RMS)</v>
    <v>87251</v>
    <v>49020</v>
    <v>1957</v>
  </rv>
  <rv s="2">
    <v>290</v>
  </rv>
  <rv s="0">
    <v>https://www.bing.com/financeapi/forcetrigger?t=c3hdmw&amp;q=XAMS%3aUMG&amp;form=skydnc</v>
    <v>Learn more on Bing</v>
  </rv>
  <rv s="3">
    <v>5</v>
    <v>Universal Music Group NV (XAMS:UMG)</v>
    <v>6</v>
    <v>17</v>
    <v>Finance</v>
    <v>18</v>
    <v>en-US</v>
    <v>c3hdmw</v>
    <v>268435456</v>
    <v>1</v>
    <v>Powered by Refinitiv</v>
    <v>24.52</v>
    <v>16.649999999999999</v>
    <v>0.94099999999999995</v>
    <v>2.2400000000000002</v>
    <v>0.102705</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24.52</v>
    <v>Media &amp; Publishing</v>
    <v>Stock</v>
    <v>45134.666666666664</v>
    <v>292</v>
    <v>23.23</v>
    <v>39710590000</v>
    <v>Universal Music Group NV</v>
    <v>Universal Music Group NV</v>
    <v>23.23</v>
    <v>50.5563</v>
    <v>21.81</v>
    <v>24.05</v>
    <v>1820752000</v>
    <v>UMG</v>
    <v>Universal Music Group NV (XAMS:UMG)</v>
    <v>5733624</v>
    <v>1644400</v>
    <v>1999</v>
  </rv>
  <rv s="2">
    <v>293</v>
  </rv>
  <rv s="0">
    <v>https://www.bing.com/financeapi/forcetrigger?t=a22k9c&amp;q=XNAS%3aSBUX&amp;form=skydnc</v>
    <v>Learn more on Bing</v>
  </rv>
  <rv s="3">
    <v>5</v>
    <v>STARBUCKS CORPORATION (XNAS:SBUX)</v>
    <v>6</v>
    <v>7</v>
    <v>Finance</v>
    <v>8</v>
    <v>en-US</v>
    <v>a22k9c</v>
    <v>268435456</v>
    <v>1</v>
    <v>Powered by Refinitiv</v>
    <v>115.48</v>
    <v>81.121200000000002</v>
    <v>0.92779999999999996</v>
    <v>-1.1399999999999999</v>
    <v>-1.1206000000000001E-2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102.43</v>
    <v>Hotels &amp; Entertainment Services</v>
    <v>Stock</v>
    <v>45134.823956735934</v>
    <v>295</v>
    <v>100.565</v>
    <v>115316376000</v>
    <v>STARBUCKS CORPORATION</v>
    <v>STARBUCKS CORPORATION</v>
    <v>102.03</v>
    <v>32.975900000000003</v>
    <v>101.73</v>
    <v>100.59</v>
    <v>1146400000</v>
    <v>SBUX</v>
    <v>STARBUCKS CORPORATION (XNAS:SBUX)</v>
    <v>3806691</v>
    <v>6947874</v>
    <v>1985</v>
  </rv>
  <rv s="2">
    <v>296</v>
  </rv>
  <rv s="0">
    <v>https://www.bing.com/financeapi/forcetrigger?t=a1uwu2&amp;q=XNYS%3aHSY&amp;form=skydnc</v>
    <v>Learn more on Bing</v>
  </rv>
  <rv s="3">
    <v>5</v>
    <v>THE HERSHEY COMPANY (XNYS:HSY)</v>
    <v>6</v>
    <v>7</v>
    <v>Finance</v>
    <v>8</v>
    <v>en-US</v>
    <v>a1uwu2</v>
    <v>268435456</v>
    <v>1</v>
    <v>Powered by Refinitiv</v>
    <v>276.88049999999998</v>
    <v>211.49</v>
    <v>0.2838</v>
    <v>-6.66</v>
    <v>-2.7698999999999998E-2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238.02</v>
    <v>Food &amp; Tobacco</v>
    <v>Stock</v>
    <v>45134.823903460157</v>
    <v>298</v>
    <v>231.61</v>
    <v>47784351464</v>
    <v>THE HERSHEY COMPANY</v>
    <v>THE HERSHEY COMPANY</v>
    <v>236.22</v>
    <v>29.176100000000002</v>
    <v>240.44</v>
    <v>233.78</v>
    <v>204398800</v>
    <v>HSY</v>
    <v>THE HERSHEY COMPANY (XNYS:HSY)</v>
    <v>1783810</v>
    <v>1307232</v>
    <v>1927</v>
  </rv>
  <rv s="2">
    <v>299</v>
  </rv>
  <rv s="0">
    <v>https://www.bing.com/financeapi/forcetrigger?t=a1q6k2&amp;q=XNAS%3aCOST&amp;form=skydnc</v>
    <v>Learn more on Bing</v>
  </rv>
  <rv s="3">
    <v>5</v>
    <v>COSTCO WHOLESALE CORPORATION (XNAS:COST)</v>
    <v>6</v>
    <v>7</v>
    <v>Finance</v>
    <v>8</v>
    <v>en-US</v>
    <v>a1q6k2</v>
    <v>268435456</v>
    <v>1</v>
    <v>Powered by Refinitiv</v>
    <v>571.16</v>
    <v>447.9</v>
    <v>0.79100000000000004</v>
    <v>-4.6849999999999996</v>
    <v>-8.2749999999999994E-3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571.16</v>
    <v>Diversified Retail</v>
    <v>Stock</v>
    <v>45134.823966666409</v>
    <v>301</v>
    <v>560.6</v>
    <v>248821235522</v>
    <v>COSTCO WHOLESALE CORPORATION</v>
    <v>COSTCO WHOLESALE CORPORATION</v>
    <v>567.72</v>
    <v>41.945700000000002</v>
    <v>566.16999999999996</v>
    <v>561.48500000000001</v>
    <v>443148500</v>
    <v>COST</v>
    <v>COSTCO WHOLESALE CORPORATION (XNAS:COST)</v>
    <v>932765</v>
    <v>1761555</v>
    <v>1987</v>
  </rv>
  <rv s="2">
    <v>302</v>
  </rv>
  <rv s="0">
    <v>https://www.bing.com/financeapi/forcetrigger?t=a1qclh&amp;q=XNAS%3aCROX&amp;form=skydnc</v>
    <v>Learn more on Bing</v>
  </rv>
  <rv s="3">
    <v>5</v>
    <v>CROCS, INC. (XNAS:CROX)</v>
    <v>6</v>
    <v>7</v>
    <v>Finance</v>
    <v>8</v>
    <v>en-US</v>
    <v>a1qclh</v>
    <v>268435456</v>
    <v>1</v>
    <v>Powered by Refinitiv</v>
    <v>151.32</v>
    <v>58.6</v>
    <v>1.9054</v>
    <v>-17.53</v>
    <v>-0.14632699999999998</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111.13849999999999</v>
    <v>Textiles &amp; Apparel</v>
    <v>Stock</v>
    <v>45134.823921573436</v>
    <v>304</v>
    <v>101.011</v>
    <v>6343345839</v>
    <v>CROCS, INC.</v>
    <v>CROCS, INC.</v>
    <v>110.38</v>
    <v>12.122199999999999</v>
    <v>119.8</v>
    <v>102.27</v>
    <v>62025480</v>
    <v>CROX</v>
    <v>CROCS, INC. (XNAS:CROX)</v>
    <v>9654803</v>
    <v>1769165</v>
    <v>2005</v>
  </rv>
  <rv s="2">
    <v>305</v>
  </rv>
  <rv s="0">
    <v>https://www.bing.com/financeapi/forcetrigger?t=a249r7&amp;q=XNYS%3aTJX&amp;form=skydnc</v>
    <v>Learn more on Bing</v>
  </rv>
  <rv s="3">
    <v>5</v>
    <v>THE TJX COMPANIES, INC. (XNYS:TJX)</v>
    <v>6</v>
    <v>7</v>
    <v>Finance</v>
    <v>8</v>
    <v>en-US</v>
    <v>a249r7</v>
    <v>268435456</v>
    <v>1</v>
    <v>Powered by Refinitiv</v>
    <v>87.63</v>
    <v>59.78</v>
    <v>0.92430000000000001</v>
    <v>-0.94</v>
    <v>-1.0752999999999999E-2</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87.596400000000003</v>
    <v>Diversified Retail</v>
    <v>Stock</v>
    <v>45134.823945578122</v>
    <v>307</v>
    <v>86.474999999999994</v>
    <v>100466400000</v>
    <v>THE TJX COMPANIES, INC.</v>
    <v>THE TJX COMPANIES, INC.</v>
    <v>87.424999999999997</v>
    <v>26.946999999999999</v>
    <v>87.42</v>
    <v>86.48</v>
    <v>1149239000</v>
    <v>TJX</v>
    <v>THE TJX COMPANIES, INC. (XNYS:TJX)</v>
    <v>2417475</v>
    <v>4102772</v>
    <v>1962</v>
  </rv>
  <rv s="2">
    <v>308</v>
  </rv>
  <rv s="0">
    <v>http://en.wikipedia.org/wiki/McDonald's</v>
    <v>Wikipedia</v>
  </rv>
  <rv s="4">
    <v>30</v>
    <v>310</v>
  </rv>
  <rv s="5">
    <v>13</v>
    <v>https://www.bing.com/th?id=AMMS_7d8255243964a8970376f8dd41121106&amp;qlt=95</v>
    <v>311</v>
    <v>0</v>
    <v>https://www.bing.com/images/search?form=xlimg&amp;q=mcdonald%27s</v>
    <v>Image of MCDONALD'S CORPORATION</v>
  </rv>
  <rv s="0">
    <v>https://www.bing.com/financeapi/forcetrigger?t=a1xdec&amp;q=XNYS%3aMCD&amp;form=skydnc</v>
    <v>Learn more on Bing</v>
  </rv>
  <rv s="6">
    <v>9</v>
    <v>MCDONALD'S CORPORATION (XNYS:MCD)</v>
    <v>11</v>
    <v>12</v>
    <v>Finance</v>
    <v>8</v>
    <v>en-US</v>
    <v>a1xdec</v>
    <v>268435456</v>
    <v>1</v>
    <v>Powered by Refinitiv</v>
    <v>299.35000000000002</v>
    <v>230.58</v>
    <v>0.6391</v>
    <v>3.45</v>
    <v>1.1825E-2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298.87</v>
    <v>312</v>
    <v>Hotels &amp; Entertainment Services</v>
    <v>Stock</v>
    <v>45134.823931365623</v>
    <v>313</v>
    <v>291.64999999999998</v>
    <v>215523719280</v>
    <v>MCDONALD'S CORPORATION</v>
    <v>MCDONALD'S CORPORATION</v>
    <v>292.41000000000003</v>
    <v>31.315000000000001</v>
    <v>291.75</v>
    <v>295.2</v>
    <v>730093900</v>
    <v>MCD</v>
    <v>MCDONALD'S CORPORATION (XNYS:MCD)</v>
    <v>3096722</v>
    <v>2162985</v>
    <v>1964</v>
  </rv>
  <rv s="2">
    <v>314</v>
  </rv>
  <rv s="0">
    <v>https://www.bing.com/financeapi/forcetrigger?t=a1ruc7&amp;q=XNYS%3aEL&amp;form=skydnc</v>
    <v>Learn more on Bing</v>
  </rv>
  <rv s="3">
    <v>5</v>
    <v>THE ESTEE LAUDER COMPANIES INC. (XNYS:EL)</v>
    <v>6</v>
    <v>7</v>
    <v>Finance</v>
    <v>8</v>
    <v>en-US</v>
    <v>a1ruc7</v>
    <v>268435456</v>
    <v>1</v>
    <v>Powered by Refinitiv</v>
    <v>284.45</v>
    <v>171.93</v>
    <v>1.0241</v>
    <v>-4.8600000000000003</v>
    <v>-2.7292999999999998E-2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180.36869999999999</v>
    <v>Personal &amp; Household Products &amp; Services</v>
    <v>Stock</v>
    <v>45134.823897673436</v>
    <v>316</v>
    <v>172.81</v>
    <v>61907505730</v>
    <v>THE ESTEE LAUDER COMPANIES INC.</v>
    <v>THE ESTEE LAUDER COMPANIES INC.</v>
    <v>179.71</v>
    <v>58.989199999999997</v>
    <v>178.07</v>
    <v>173.21</v>
    <v>357413000</v>
    <v>EL</v>
    <v>THE ESTEE LAUDER COMPANIES INC. (XNYS:EL)</v>
    <v>2819089</v>
    <v>2060146</v>
    <v>1976</v>
  </rv>
  <rv s="2">
    <v>317</v>
  </rv>
  <rv s="0">
    <v>https://www.bing.com/financeapi/forcetrigger?t=a1yjxm&amp;q=XNYS%3aNKE&amp;form=skydnc</v>
    <v>Learn more on Bing</v>
  </rv>
  <rv s="3">
    <v>5</v>
    <v>NIKE, INC. (XNYS:NKE)</v>
    <v>6</v>
    <v>7</v>
    <v>Finance</v>
    <v>8</v>
    <v>en-US</v>
    <v>a1yjxm</v>
    <v>268435456</v>
    <v>1</v>
    <v>Powered by Refinitiv</v>
    <v>131.31</v>
    <v>82.22</v>
    <v>1.1165</v>
    <v>-1.85</v>
    <v>-1.6926E-2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110.23</v>
    <v>Textiles &amp; Apparel</v>
    <v>Stock</v>
    <v>45134.823958784378</v>
    <v>319</v>
    <v>107.431</v>
    <v>164395491400</v>
    <v>NIKE, INC.</v>
    <v>NIKE, INC.</v>
    <v>109.99</v>
    <v>33.8232</v>
    <v>109.3</v>
    <v>107.45</v>
    <v>1529972000</v>
    <v>NKE</v>
    <v>NIKE, INC. (XNYS:NKE)</v>
    <v>4495337</v>
    <v>7921769</v>
    <v>1969</v>
  </rv>
  <rv s="2">
    <v>320</v>
  </rv>
  <rv s="0">
    <v>https://www.bing.com/financeapi/forcetrigger?t=ae96u2&amp;q=XPAR%3aMC&amp;form=skydnc</v>
    <v>Learn more on Bing</v>
  </rv>
  <rv s="3">
    <v>5</v>
    <v>LVMH Moet Hennessy Louis Vuitton SE (XPAR:MC)</v>
    <v>6</v>
    <v>17</v>
    <v>Finance</v>
    <v>18</v>
    <v>en-US</v>
    <v>ae96u2</v>
    <v>268435456</v>
    <v>1</v>
    <v>Powered by Refinitiv</v>
    <v>904.6</v>
    <v>594.70000000000005</v>
    <v>1.0161</v>
    <v>30.3</v>
    <v>3.7406999999999996E-2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842.2</v>
    <v>Textiles &amp; Apparel</v>
    <v>Stock</v>
    <v>45134.666666666664</v>
    <v>322</v>
    <v>816.9</v>
    <v>406659200000</v>
    <v>LVMH Moet Hennessy Louis Vuitton SE</v>
    <v>LVMH Moet Hennessy Louis Vuitton SE</v>
    <v>820</v>
    <v>25.31</v>
    <v>810</v>
    <v>840.3</v>
    <v>502048400</v>
    <v>MC</v>
    <v>LVMH Moet Hennessy Louis Vuitton SE (XPAR:MC)</v>
    <v>486260</v>
    <v>290300</v>
    <v>1971</v>
  </rv>
  <rv s="2">
    <v>323</v>
  </rv>
  <rv s="0">
    <v>https://www.bing.com/financeapi/forcetrigger?t=ajg81h&amp;q=XMIL%3aRACE&amp;form=skydnc</v>
    <v>Learn more on Bing</v>
  </rv>
  <rv s="3">
    <v>5</v>
    <v>Ferrari NV (XMIL:RACE)</v>
    <v>6</v>
    <v>17</v>
    <v>Finance</v>
    <v>27</v>
    <v>en-US</v>
    <v>ajg81h</v>
    <v>268435456</v>
    <v>1</v>
    <v>Powered by Refinitiv</v>
    <v>300</v>
    <v>183</v>
    <v>0.60260000000000002</v>
    <v>5.7</v>
    <v>1.9923E-2</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292.60000000000002</v>
    <v>Automobiles &amp; Auto Parts</v>
    <v>Stock</v>
    <v>45134.666666666664</v>
    <v>325</v>
    <v>286.10000000000002</v>
    <v>55481510000</v>
    <v>Ferrari NV</v>
    <v>Ferrari NV</v>
    <v>286.39999999999998</v>
    <v>52.652900000000002</v>
    <v>286.10000000000002</v>
    <v>291.8</v>
    <v>193923500</v>
    <v>RACE</v>
    <v>Ferrari NV (XMIL:RACE)</v>
    <v>269323</v>
    <v>233630</v>
    <v>2015</v>
  </rv>
  <rv s="2">
    <v>326</v>
  </rv>
  <rv s="0">
    <v>https://www.bing.com/financeapi/forcetrigger?t=ae9qim&amp;q=XPAR%3aOR&amp;form=skydnc</v>
    <v>Learn more on Bing</v>
  </rv>
  <rv s="3">
    <v>5</v>
    <v>L'Oreal SA (XPAR:OR)</v>
    <v>6</v>
    <v>17</v>
    <v>Finance</v>
    <v>18</v>
    <v>en-US</v>
    <v>ae9qim</v>
    <v>268435456</v>
    <v>1</v>
    <v>Powered by Refinitiv</v>
    <v>442.6</v>
    <v>300.7</v>
    <v>0.66949999999999998</v>
    <v>5.6</v>
    <v>1.3757999999999999E-2</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415.95</v>
    <v>Personal &amp; Household Products &amp; Services</v>
    <v>Stock</v>
    <v>45134.666666666664</v>
    <v>328</v>
    <v>408.5</v>
    <v>218175700000</v>
    <v>L'Oreal SA</v>
    <v>L'Oreal SA</v>
    <v>409.95</v>
    <v>38.224600000000002</v>
    <v>407.05</v>
    <v>412.65</v>
    <v>535992400</v>
    <v>OR</v>
    <v>L'Oreal SA (XPAR:OR)</v>
    <v>375624</v>
    <v>262190</v>
    <v>1963</v>
  </rv>
  <rv s="2">
    <v>329</v>
  </rv>
  <rv s="0">
    <v>https://www.bing.com/financeapi/forcetrigger?t=a1zsjc&amp;q=XNYS%3aPG&amp;form=skydnc</v>
    <v>Learn more on Bing</v>
  </rv>
  <rv s="3">
    <v>5</v>
    <v>THE PROCTER &amp; GAMBLE COMPANY (XNYS:PG)</v>
    <v>6</v>
    <v>7</v>
    <v>Finance</v>
    <v>8</v>
    <v>en-US</v>
    <v>a1zsjc</v>
    <v>268435456</v>
    <v>1</v>
    <v>Powered by Refinitiv</v>
    <v>158.11000000000001</v>
    <v>122.18</v>
    <v>0.40760000000000002</v>
    <v>-1.63</v>
    <v>-1.0588999999999999E-2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154.59</v>
    <v>Personal &amp; Household Products &amp; Services</v>
    <v>Stock</v>
    <v>45134.823936446097</v>
    <v>331</v>
    <v>152.25</v>
    <v>358989948390</v>
    <v>THE PROCTER &amp; GAMBLE COMPANY</v>
    <v>THE PROCTER &amp; GAMBLE COMPANY</v>
    <v>154.22999999999999</v>
    <v>26.811599999999999</v>
    <v>153.94</v>
    <v>152.31</v>
    <v>2356969000</v>
    <v>PG</v>
    <v>THE PROCTER &amp; GAMBLE COMPANY (XNYS:PG)</v>
    <v>4426567</v>
    <v>6625933</v>
    <v>1905</v>
  </rv>
  <rv s="2">
    <v>332</v>
  </rv>
  <rv s="0">
    <v>https://www.bing.com/financeapi/forcetrigger?t=a1xth7&amp;q=XNAS%3aMNST&amp;form=skydnc</v>
    <v>Learn more on Bing</v>
  </rv>
  <rv s="3">
    <v>5</v>
    <v>MONSTER BEVERAGE CORPORATION (XNAS:MNST)</v>
    <v>6</v>
    <v>7</v>
    <v>Finance</v>
    <v>8</v>
    <v>en-US</v>
    <v>a1xth7</v>
    <v>268435456</v>
    <v>1</v>
    <v>Powered by Refinitiv</v>
    <v>60.465000000000003</v>
    <v>42.805</v>
    <v>0.83360000000000001</v>
    <v>-0.56030000000000002</v>
    <v>-9.6319999999999999E-3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58.64</v>
    <v>Beverages</v>
    <v>Stock</v>
    <v>45134.823927210156</v>
    <v>334</v>
    <v>57.585000000000001</v>
    <v>60300764306</v>
    <v>MONSTER BEVERAGE CORPORATION</v>
    <v>MONSTER BEVERAGE CORPORATION</v>
    <v>58.52</v>
    <v>54.0792</v>
    <v>58.17</v>
    <v>57.609699999999997</v>
    <v>1046712000</v>
    <v>MNST</v>
    <v>MONSTER BEVERAGE CORPORATION (XNAS:MNST)</v>
    <v>2260561</v>
    <v>4651833</v>
    <v>2014</v>
  </rv>
  <rv s="2">
    <v>335</v>
  </rv>
  <rv s="0">
    <v>https://www.bing.com/financeapi/forcetrigger?t=ae92im&amp;q=XPAR%3aKER&amp;form=skydnc</v>
    <v>Learn more on Bing</v>
  </rv>
  <rv s="3">
    <v>5</v>
    <v>Kering SA (XPAR:KER)</v>
    <v>6</v>
    <v>17</v>
    <v>Finance</v>
    <v>18</v>
    <v>en-US</v>
    <v>ae92im</v>
    <v>268435456</v>
    <v>1</v>
    <v>Powered by Refinitiv</v>
    <v>603.6</v>
    <v>427.55</v>
    <v>1.0599000000000001</v>
    <v>15.4</v>
    <v>2.9502E-2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543.79999999999995</v>
    <v>Specialty Retailers</v>
    <v>Stock</v>
    <v>45134.666666666664</v>
    <v>337</v>
    <v>527.5</v>
    <v>64764950000</v>
    <v>Kering SA</v>
    <v>Kering SA</v>
    <v>531.6</v>
    <v>17.8001</v>
    <v>522</v>
    <v>537.4</v>
    <v>124070800</v>
    <v>KER</v>
    <v>Kering SA (XPAR:KER)</v>
    <v>223088</v>
    <v>202970</v>
    <v>1955</v>
  </rv>
  <rv s="2">
    <v>338</v>
  </rv>
  <rv s="0">
    <v>https://www.bing.com/financeapi/forcetrigger?t=a24fmw&amp;q=XNYS%3aTPR&amp;form=skydnc</v>
    <v>Learn more on Bing</v>
  </rv>
  <rv s="3">
    <v>5</v>
    <v>TAPESTRY, INC. (XNYS:TPR)</v>
    <v>6</v>
    <v>7</v>
    <v>Finance</v>
    <v>8</v>
    <v>en-US</v>
    <v>a24fmw</v>
    <v>268435456</v>
    <v>1</v>
    <v>Powered by Refinitiv</v>
    <v>47.48</v>
    <v>27.53</v>
    <v>1.4813000000000001</v>
    <v>-0.65500000000000003</v>
    <v>-1.5422999999999999E-2</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43.215000000000003</v>
    <v>Specialty Retailers</v>
    <v>Stock</v>
    <v>45134.823913818749</v>
    <v>340</v>
    <v>41.76</v>
    <v>9692625007</v>
    <v>TAPESTRY, INC.</v>
    <v>TAPESTRY, INC.</v>
    <v>42.69</v>
    <v>11.5618</v>
    <v>42.47</v>
    <v>41.814999999999998</v>
    <v>231797800</v>
    <v>TPR</v>
    <v>TAPESTRY, INC. (XNYS:TPR)</v>
    <v>1753332</v>
    <v>2278491</v>
    <v>2000</v>
  </rv>
  <rv s="2">
    <v>341</v>
  </rv>
  <rv s="0">
    <v>https://www.bing.com/financeapi/forcetrigger?t=axyhnm&amp;q=XNAS%3aPEP&amp;form=skydnc</v>
    <v>Learn more on Bing</v>
  </rv>
  <rv s="3">
    <v>5</v>
    <v>PEPSICO, INC. (XNAS:PEP)</v>
    <v>6</v>
    <v>7</v>
    <v>Finance</v>
    <v>8</v>
    <v>en-US</v>
    <v>axyhnm</v>
    <v>268435456</v>
    <v>1</v>
    <v>Powered by Refinitiv</v>
    <v>196.88</v>
    <v>160.97999999999999</v>
    <v>0.53939999999999999</v>
    <v>-2.94</v>
    <v>-1.5344E-2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192.29249999999999</v>
    <v>Beverages</v>
    <v>Stock</v>
    <v>45134.823961238282</v>
    <v>343</v>
    <v>188.66</v>
    <v>263752800000</v>
    <v>PEPSICO, INC.</v>
    <v>PEPSICO, INC.</v>
    <v>192</v>
    <v>33.1753</v>
    <v>191.6</v>
    <v>188.66</v>
    <v>1376581000</v>
    <v>PEP</v>
    <v>PEPSICO, INC. (XNAS:PEP)</v>
    <v>2678931</v>
    <v>5505303</v>
    <v>1986</v>
  </rv>
  <rv s="2">
    <v>344</v>
  </rv>
  <rv s="0">
    <v>https://www.bing.com/financeapi/forcetrigger?t=ajfy27&amp;q=XMIL%3aMONC&amp;form=skydnc</v>
    <v>Learn more on Bing</v>
  </rv>
  <rv s="3">
    <v>5</v>
    <v>Moncler SpA (XMIL:MONC)</v>
    <v>6</v>
    <v>17</v>
    <v>Finance</v>
    <v>27</v>
    <v>en-US</v>
    <v>ajfy27</v>
    <v>268435456</v>
    <v>1</v>
    <v>Powered by Refinitiv</v>
    <v>69.14</v>
    <v>40.17</v>
    <v>0.76990000000000003</v>
    <v>4.18</v>
    <v>6.7702999999999999E-2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66.2</v>
    <v>Textiles &amp; Apparel</v>
    <v>Stock</v>
    <v>45134.666666666664</v>
    <v>346</v>
    <v>63.98</v>
    <v>16955510000</v>
    <v>Moncler SpA</v>
    <v>Moncler SpA</v>
    <v>64.84</v>
    <v>27.367000000000001</v>
    <v>61.74</v>
    <v>65.92</v>
    <v>274627700</v>
    <v>MONC</v>
    <v>Moncler SpA (XMIL:MONC)</v>
    <v>1893027</v>
    <v>624750</v>
    <v>2004</v>
  </rv>
  <rv s="2">
    <v>347</v>
  </rv>
  <rv s="0">
    <v>https://www.bing.com/financeapi/forcetrigger?t=a1pxbh&amp;q=XNYS%3aCMG&amp;form=skydnc</v>
    <v>Learn more on Bing</v>
  </rv>
  <rv s="3">
    <v>5</v>
    <v>CHIPOTLE MEXICAN GRILL, INC. (XNYS:CMG)</v>
    <v>6</v>
    <v>7</v>
    <v>Finance</v>
    <v>8</v>
    <v>en-US</v>
    <v>a1pxbh</v>
    <v>268435456</v>
    <v>1</v>
    <v>Powered by Refinitiv</v>
    <v>2175.0100000000002</v>
    <v>1344.05</v>
    <v>1.3162</v>
    <v>-210.45500000000001</v>
    <v>-0.100799</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1949.99</v>
    <v>Hotels &amp; Entertainment Services</v>
    <v>Stock</v>
    <v>45134.82394141172</v>
    <v>349</v>
    <v>1876.55</v>
    <v>51797303565</v>
    <v>CHIPOTLE MEXICAN GRILL, INC.</v>
    <v>CHIPOTLE MEXICAN GRILL, INC.</v>
    <v>1927.02</v>
    <v>56.481499999999997</v>
    <v>2087.86</v>
    <v>1877.405</v>
    <v>27589840</v>
    <v>CMG</v>
    <v>CHIPOTLE MEXICAN GRILL, INC. (XNYS:CMG)</v>
    <v>1180850</v>
    <v>270480</v>
    <v>1998</v>
  </rv>
  <rv s="2">
    <v>350</v>
  </rv>
  <rv s="0">
    <v>https://www.bing.com/financeapi/forcetrigger?t=a24p4c&amp;q=XNAS%3aTXRH&amp;form=skydnc</v>
    <v>Learn more on Bing</v>
  </rv>
  <rv s="3">
    <v>5</v>
    <v>TEXAS ROADHOUSE, INC. (XNAS:TXRH)</v>
    <v>6</v>
    <v>7</v>
    <v>Finance</v>
    <v>8</v>
    <v>en-US</v>
    <v>a24p4c</v>
    <v>268435456</v>
    <v>1</v>
    <v>Powered by Refinitiv</v>
    <v>118.16</v>
    <v>82.08</v>
    <v>0.97299999999999998</v>
    <v>-1.125</v>
    <v>-9.9620000000000004E-3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114.55</v>
    <v>Hotels &amp; Entertainment Services</v>
    <v>Stock</v>
    <v>45134.823883760939</v>
    <v>352</v>
    <v>111.80500000000001</v>
    <v>7490969659</v>
    <v>TEXAS ROADHOUSE, INC.</v>
    <v>TEXAS ROADHOUSE, INC.</v>
    <v>113.38</v>
    <v>27.090399999999999</v>
    <v>112.93</v>
    <v>111.80500000000001</v>
    <v>67000310</v>
    <v>TXRH</v>
    <v>TEXAS ROADHOUSE, INC. (XNAS:TXRH)</v>
    <v>1559983</v>
    <v>1259593</v>
    <v>2004</v>
  </rv>
  <rv s="2">
    <v>353</v>
  </rv>
  <rv s="0">
    <v>https://www.bing.com/financeapi/forcetrigger?t=af56kr&amp;q=XFRA%3aBB2&amp;form=skydnc</v>
    <v>Learn more on Bing</v>
  </rv>
  <rv s="3">
    <v>5</v>
    <v>BURBERRY GROUP PLC (XFRA:BB2)</v>
    <v>6</v>
    <v>28</v>
    <v>Finance</v>
    <v>18</v>
    <v>en-US</v>
    <v>af56kr</v>
    <v>268435456</v>
    <v>1</v>
    <v>Powered by Refinitiv</v>
    <v>30.6</v>
    <v>11.005000000000001</v>
    <v>1.6954</v>
    <v>0.3</v>
    <v>1.1904999999999999E-2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25.5</v>
    <v>Specialty Retailers</v>
    <v>Stock</v>
    <v>45134.810416666667</v>
    <v>355</v>
    <v>25.5</v>
    <v>8207372000</v>
    <v>BURBERRY GROUP PLC</v>
    <v>BURBERRY GROUP PLC</v>
    <v>25.5</v>
    <v>17.559999999999999</v>
    <v>25.2</v>
    <v>25.5</v>
    <v>376139900</v>
    <v>BB2</v>
    <v>BURBERRY GROUP PLC (XFRA:BB2)</v>
    <v>255</v>
    <v>1287410</v>
    <v>1997</v>
  </rv>
  <rv s="2">
    <v>356</v>
  </rv>
  <rv s="0">
    <v>https://www.bing.com/financeapi/forcetrigger?t=a1wljc&amp;q=XNYS%3aKO&amp;form=skydnc</v>
    <v>Learn more on Bing</v>
  </rv>
  <rv s="3">
    <v>5</v>
    <v>THE COCA-COLA COMPANY (XNYS:KO)</v>
    <v>6</v>
    <v>7</v>
    <v>Finance</v>
    <v>8</v>
    <v>en-US</v>
    <v>a1wljc</v>
    <v>268435456</v>
    <v>1</v>
    <v>Powered by Refinitiv</v>
    <v>65.47</v>
    <v>54.015000000000001</v>
    <v>0.53900000000000003</v>
    <v>-0.63500000000000001</v>
    <v>-1.0071000000000002E-2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63.265000000000001</v>
    <v>Beverages</v>
    <v>Stock</v>
    <v>45134.823966527343</v>
    <v>358</v>
    <v>62.384999999999998</v>
    <v>269918535870</v>
    <v>THE COCA-COLA COMPANY</v>
    <v>THE COCA-COLA COMPANY</v>
    <v>63.03</v>
    <v>26.060600000000001</v>
    <v>63.05</v>
    <v>62.414999999999999</v>
    <v>4324578000</v>
    <v>KO</v>
    <v>THE COCA-COLA COMPANY (XNYS:KO)</v>
    <v>8060422</v>
    <v>13748900</v>
    <v>1919</v>
  </rv>
  <rv s="2">
    <v>359</v>
  </rv>
  <rv s="0">
    <v>https://www.bing.com/financeapi/forcetrigger?t=buqn7w&amp;q=XNAS%3aWMG&amp;form=skydnc</v>
    <v>Learn more on Bing</v>
  </rv>
  <rv s="3">
    <v>5</v>
    <v>WARNER MUSIC GROUP CORP. (XNAS:WMG)</v>
    <v>6</v>
    <v>7</v>
    <v>Finance</v>
    <v>8</v>
    <v>en-US</v>
    <v>buqn7w</v>
    <v>268435456</v>
    <v>1</v>
    <v>Powered by Refinitiv</v>
    <v>38.755000000000003</v>
    <v>21.57</v>
    <v>1.137</v>
    <v>-0.15</v>
    <v>-4.738E-3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33.31</v>
    <v>Media &amp; Publishing</v>
    <v>Stock</v>
    <v>45134.823903193748</v>
    <v>361</v>
    <v>31.425000000000001</v>
    <v>16258356495</v>
    <v>WARNER MUSIC GROUP CORP.</v>
    <v>WARNER MUSIC GROUP CORP.</v>
    <v>32.22</v>
    <v>38.878599999999999</v>
    <v>31.66</v>
    <v>31.51</v>
    <v>515974500</v>
    <v>WMG</v>
    <v>WARNER MUSIC GROUP CORP. (XNAS:WMG)</v>
    <v>1470913</v>
    <v>1890572</v>
    <v>2003</v>
  </rv>
  <rv s="2">
    <v>362</v>
  </rv>
  <rv s="0">
    <v>https://www.bing.com/financeapi/forcetrigger?t=a25ya2&amp;q=XNYS%3aWMT&amp;form=skydnc</v>
    <v>Learn more on Bing</v>
  </rv>
  <rv s="3">
    <v>5</v>
    <v>WALMART INC. (XNYS:WMT)</v>
    <v>6</v>
    <v>7</v>
    <v>Finance</v>
    <v>8</v>
    <v>en-US</v>
    <v>a25ya2</v>
    <v>268435456</v>
    <v>1</v>
    <v>Powered by Refinitiv</v>
    <v>160.69</v>
    <v>121.02670000000001</v>
    <v>0.50439999999999996</v>
    <v>-0.56000000000000005</v>
    <v>-3.5060000000000004E-3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160.63499999999999</v>
    <v>Food &amp; Drug Retailing</v>
    <v>Stock</v>
    <v>45134.823944767966</v>
    <v>364</v>
    <v>159.13</v>
    <v>428645475300</v>
    <v>WALMART INC.</v>
    <v>WALMART INC.</v>
    <v>160.29</v>
    <v>38.497900000000001</v>
    <v>159.74</v>
    <v>159.18</v>
    <v>2692835000</v>
    <v>WMT</v>
    <v>WALMART INC. (XNYS:WMT)</v>
    <v>2750910</v>
    <v>4959545</v>
    <v>1969</v>
  </rv>
  <rv s="2">
    <v>365</v>
  </rv>
  <rv s="0">
    <v>https://www.bing.com/financeapi/forcetrigger?t=a1runm&amp;q=XNYS%3aELF&amp;form=skydnc</v>
    <v>Learn more on Bing</v>
  </rv>
  <rv s="3">
    <v>5</v>
    <v>E.L.F. BEAUTY, INC. (XNYS:ELF)</v>
    <v>6</v>
    <v>7</v>
    <v>Finance</v>
    <v>8</v>
    <v>en-US</v>
    <v>a1runm</v>
    <v>268435456</v>
    <v>1</v>
    <v>Powered by Refinitiv</v>
    <v>120.61</v>
    <v>32.25</v>
    <v>1.5004</v>
    <v>-1.93</v>
    <v>-1.7069000000000001E-2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114.25</v>
    <v>Specialty Retailers</v>
    <v>Stock</v>
    <v>45134.823905346871</v>
    <v>367</v>
    <v>110.92</v>
    <v>6047969841</v>
    <v>E.L.F. BEAUTY, INC.</v>
    <v>E.L.F. BEAUTY, INC.</v>
    <v>114.15</v>
    <v>101.81529999999999</v>
    <v>113.07</v>
    <v>111.14</v>
    <v>54417580</v>
    <v>ELF</v>
    <v>E.L.F. BEAUTY, INC. (XNYS:ELF)</v>
    <v>587971</v>
    <v>1005936</v>
    <v>2013</v>
  </rv>
  <rv s="2">
    <v>368</v>
  </rv>
  <rv s="0">
    <v>https://www.bing.com/financeapi/forcetrigger?t=ah3aw7&amp;q=XHKG%3a1913&amp;form=skydnc</v>
    <v>Learn more on Bing</v>
  </rv>
  <rv s="11">
    <v>29</v>
    <v>Prada SpA (XHKG:1913)</v>
    <v>6</v>
    <v>30</v>
    <v>Finance</v>
    <v>31</v>
    <v>en-US</v>
    <v>ah3aw7</v>
    <v>268435456</v>
    <v>1</v>
    <v>Powered by Refinitiv</v>
    <v>63.65</v>
    <v>31.5</v>
    <v>0.71640000000000004</v>
    <v>0</v>
    <v>0</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59.5</v>
    <v>Textiles &amp; Apparel</v>
    <v>Stock</v>
    <v>45134.33926756875</v>
    <v>370</v>
    <v>57.9</v>
    <v>152761800000</v>
    <v>Prada SpA</v>
    <v>Prada SpA</v>
    <v>59.5</v>
    <v>38.5</v>
    <v>58.5</v>
    <v>58.5</v>
    <v>58.5</v>
    <v>2558824000</v>
    <v>1913</v>
    <v>Prada SpA (XHKG:1913)</v>
    <v>1234596</v>
    <v>1232650</v>
  </rv>
  <rv s="2">
    <v>371</v>
  </rv>
  <rv s="12">
    <v>12</v>
    <v>Year incorporated</v>
    <v>0</v>
  </rv>
  <rv s="0">
    <v>https://www.bing.com/financeapi/forcetrigger?t=a1zyf2&amp;q=XNYS%3aPLNT&amp;form=skydnc</v>
    <v>Learn more on Bing</v>
  </rv>
  <rv s="3">
    <v>5</v>
    <v>PLANET FITNESS, INC. (XNYS:PLNT)</v>
    <v>6</v>
    <v>7</v>
    <v>Finance</v>
    <v>8</v>
    <v>en-US</v>
    <v>a1zyf2</v>
    <v>268435456</v>
    <v>1</v>
    <v>Powered by Refinitiv</v>
    <v>85.905000000000001</v>
    <v>54.15</v>
    <v>1.2965</v>
    <v>-2.2999999999999998</v>
    <v>-3.3999000000000001E-2</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68.05</v>
    <v>Hotels &amp; Entertainment Services</v>
    <v>Stock</v>
    <v>45134.823958414061</v>
    <v>374</v>
    <v>65.281000000000006</v>
    <v>5828714844</v>
    <v>PLANET FITNESS, INC.</v>
    <v>PLANET FITNESS, INC.</v>
    <v>67.814999999999998</v>
    <v>54.008099999999999</v>
    <v>67.650000000000006</v>
    <v>65.349999999999994</v>
    <v>89192270</v>
    <v>PLNT</v>
    <v>PLANET FITNESS, INC. (XNYS:PLNT)</v>
    <v>1023165</v>
    <v>1248014</v>
    <v>2015</v>
  </rv>
  <rv s="2">
    <v>375</v>
  </rv>
  <rv s="0">
    <v>https://www.bing.com/financeapi/forcetrigger?t=a23rm7&amp;q=XNYS%3aSTZ&amp;form=skydnc</v>
    <v>Learn more on Bing</v>
  </rv>
  <rv s="3">
    <v>5</v>
    <v>CONSTELLATION BRANDS, INC. (XNYS:STZ)</v>
    <v>6</v>
    <v>7</v>
    <v>Finance</v>
    <v>8</v>
    <v>en-US</v>
    <v>a23rm7</v>
    <v>268435456</v>
    <v>1</v>
    <v>Powered by Refinitiv</v>
    <v>273.44</v>
    <v>208.12</v>
    <v>1.0354000000000001</v>
    <v>-1.81</v>
    <v>-6.6500000000000005E-3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273.44</v>
    <v>Beverages</v>
    <v>Stock</v>
    <v>45134.823816075783</v>
    <v>377</v>
    <v>270.28500000000003</v>
    <v>49562676273</v>
    <v>CONSTELLATION BRANDS, INC.</v>
    <v>CONSTELLATION BRANDS, INC.</v>
    <v>272.85000000000002</v>
    <v>608.33489999999995</v>
    <v>272.2</v>
    <v>270.39</v>
    <v>183300700</v>
    <v>STZ</v>
    <v>CONSTELLATION BRANDS, INC. (XNYS:STZ)</v>
    <v>926775</v>
    <v>1158776</v>
    <v>1972</v>
  </rv>
  <rv s="2">
    <v>378</v>
  </rv>
  <rv s="0">
    <v>https://www.bing.com/financeapi/forcetrigger?t=b1lczr&amp;q=XSWX%3aCFR&amp;form=skydnc</v>
    <v>Learn more on Bing</v>
  </rv>
  <rv s="13">
    <v>32</v>
    <v>Compagnie Financiere Richemont SA (XSWX:CFR)</v>
    <v>6</v>
    <v>33</v>
    <v>Finance</v>
    <v>31</v>
    <v>en-US</v>
    <v>b1lczr</v>
    <v>268435456</v>
    <v>1</v>
    <v>Powered by Refinitiv</v>
    <v>161.1</v>
    <v>91.8</v>
    <v>1.5931</v>
    <v>4</v>
    <v>2.9346999999999998E-2</v>
    <v>0.1</v>
    <v>7.1279999999999998E-4</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141.1</v>
    <v>Textiles &amp; Apparel</v>
    <v>Stock</v>
    <v>45134.718599537038</v>
    <v>380</v>
    <v>136.9</v>
    <v>71148600000</v>
    <v>Compagnie Financiere Richemont SA</v>
    <v>Compagnie Financiere Richemont SA</v>
    <v>137.25</v>
    <v>0</v>
    <v>136.30000000000001</v>
    <v>140.30000000000001</v>
    <v>140.4</v>
    <v>522000000</v>
    <v>CFR</v>
    <v>Compagnie Financiere Richemont SA (XSWX:CFR)</v>
    <v>1006135</v>
    <v>1350700</v>
    <v>2002</v>
  </rv>
  <rv s="2">
    <v>381</v>
  </rv>
  <rv s="0">
    <v>https://www.bing.com/financeapi/forcetrigger?t=c38ljc&amp;q=XNYS%3aBROS&amp;form=skydnc</v>
    <v>Learn more on Bing</v>
  </rv>
  <rv s="8">
    <v>19</v>
    <v>Dutch Bros Inc (XNYS:BROS)</v>
    <v>6</v>
    <v>20</v>
    <v>Finance</v>
    <v>8</v>
    <v>en-US</v>
    <v>c38ljc</v>
    <v>268435456</v>
    <v>1</v>
    <v>Powered by Refinitiv</v>
    <v>54.18</v>
    <v>25.451000000000001</v>
    <v>2.298</v>
    <v>-2.1589999999999998</v>
    <v>-6.9532999999999998E-2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31.01</v>
    <v>Hotels &amp; Entertainment Services</v>
    <v>Stock</v>
    <v>45134.823928228907</v>
    <v>383</v>
    <v>28.890999999999998</v>
    <v>4733299203</v>
    <v>Dutch Bros Inc</v>
    <v>Dutch Bros Inc</v>
    <v>31.01</v>
    <v>31.05</v>
    <v>28.890999999999998</v>
    <v>163833000</v>
    <v>BROS</v>
    <v>Dutch Bros Inc (XNYS:BROS)</v>
    <v>717916</v>
    <v>618074</v>
    <v>2021</v>
  </rv>
  <rv s="2">
    <v>384</v>
  </rv>
  <rv s="0">
    <v>https://www.bing.com/financeapi/forcetrigger?t=a1qyk2&amp;q=XNYS%3aDFS&amp;form=skydnc</v>
    <v>Learn more on Bing</v>
  </rv>
  <rv s="3">
    <v>5</v>
    <v>DISCOVER FINANCIAL SERVICES (XNYS:DFS)</v>
    <v>6</v>
    <v>7</v>
    <v>Finance</v>
    <v>8</v>
    <v>en-US</v>
    <v>a1qyk2</v>
    <v>268435456</v>
    <v>1</v>
    <v>Powered by Refinitiv</v>
    <v>122.5</v>
    <v>87.644000000000005</v>
    <v>1.4321999999999999</v>
    <v>-2.57</v>
    <v>-2.4134000000000003E-2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107.185</v>
    <v>Banking Services</v>
    <v>Stock</v>
    <v>45134.823932731248</v>
    <v>386</v>
    <v>103.9</v>
    <v>25980000000</v>
    <v>DISCOVER FINANCIAL SERVICES</v>
    <v>DISCOVER FINANCIAL SERVICES</v>
    <v>107.16</v>
    <v>7.3684000000000003</v>
    <v>106.49</v>
    <v>103.92</v>
    <v>250000000</v>
    <v>DFS</v>
    <v>DISCOVER FINANCIAL SERVICES (XNYS:DFS)</v>
    <v>1200682</v>
    <v>2301584</v>
    <v>1960</v>
  </rv>
  <rv s="2">
    <v>387</v>
  </rv>
  <rv s="0">
    <v>https://www.bing.com/financeapi/forcetrigger?t=a1o2lh&amp;q=XNYS%3aAXP&amp;form=skydnc</v>
    <v>Learn more on Bing</v>
  </rv>
  <rv s="3">
    <v>5</v>
    <v>AMERICAN EXPRESS COMPANY (XNYS:AXP)</v>
    <v>6</v>
    <v>7</v>
    <v>Finance</v>
    <v>8</v>
    <v>en-US</v>
    <v>a1o2lh</v>
    <v>268435456</v>
    <v>1</v>
    <v>Powered by Refinitiv</v>
    <v>182.15</v>
    <v>130.65</v>
    <v>1.1841999999999999</v>
    <v>-4.47</v>
    <v>-2.6646999999999997E-2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168.53</v>
    <v>Banking Services</v>
    <v>Stock</v>
    <v>45134.823945416407</v>
    <v>389</v>
    <v>163.19999999999999</v>
    <v>120249009192</v>
    <v>AMERICAN EXPRESS COMPANY</v>
    <v>AMERICAN EXPRESS COMPANY</v>
    <v>168.36</v>
    <v>17.066299999999998</v>
    <v>167.75</v>
    <v>163.28</v>
    <v>736458900</v>
    <v>AXP</v>
    <v>AMERICAN EXPRESS COMPANY (XNYS:AXP)</v>
    <v>2868327</v>
    <v>2975301</v>
    <v>1965</v>
  </rv>
  <rv s="2">
    <v>390</v>
  </rv>
  <rv s="0">
    <v>https://www.bing.com/financeapi/forcetrigger?t=a21icw&amp;q=XNAS%3aPYPL&amp;form=skydnc</v>
    <v>Learn more on Bing</v>
  </rv>
  <rv s="3">
    <v>5</v>
    <v>PAYPAL HOLDINGS, INC. (XNAS:PYPL)</v>
    <v>6</v>
    <v>7</v>
    <v>Finance</v>
    <v>8</v>
    <v>en-US</v>
    <v>a21icw</v>
    <v>268435456</v>
    <v>1</v>
    <v>Powered by Refinitiv</v>
    <v>103.03</v>
    <v>58.95</v>
    <v>1.3226</v>
    <v>-1.595</v>
    <v>-2.1721000000000001E-2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75.055000000000007</v>
    <v>Software &amp; IT Services</v>
    <v>Stock</v>
    <v>45134.823961573435</v>
    <v>392</v>
    <v>71.825000000000003</v>
    <v>80147315190</v>
    <v>PAYPAL HOLDINGS, INC.</v>
    <v>PAYPAL HOLDINGS, INC.</v>
    <v>74.33</v>
    <v>31.089600000000001</v>
    <v>73.430000000000007</v>
    <v>71.834999999999994</v>
    <v>1115714000</v>
    <v>PYPL</v>
    <v>PAYPAL HOLDINGS, INC. (XNAS:PYPL)</v>
    <v>9387560</v>
    <v>14929252</v>
    <v>2015</v>
  </rv>
  <rv s="2">
    <v>393</v>
  </rv>
  <rv s="0">
    <v>https://www.bing.com/financeapi/forcetrigger?t=a1px2w&amp;q=XNAS%3aCME&amp;form=skydnc</v>
    <v>Learn more on Bing</v>
  </rv>
  <rv s="3">
    <v>5</v>
    <v>CME GROUP INC. (XNAS:CME)</v>
    <v>6</v>
    <v>7</v>
    <v>Finance</v>
    <v>8</v>
    <v>en-US</v>
    <v>a1px2w</v>
    <v>268435456</v>
    <v>1</v>
    <v>Powered by Refinitiv</v>
    <v>203.80770000000001</v>
    <v>162.25530000000001</v>
    <v>0.43130000000000002</v>
    <v>-0.19500000000000001</v>
    <v>-9.8109999999999994E-4</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202.35499999999999</v>
    <v>Investment Banking &amp; Investment Services</v>
    <v>Stock</v>
    <v>45134.823952661718</v>
    <v>395</v>
    <v>197.86</v>
    <v>71423112547</v>
    <v>CME GROUP INC.</v>
    <v>CME GROUP INC.</v>
    <v>199.8</v>
    <v>24.272200000000002</v>
    <v>198.75</v>
    <v>198.55500000000001</v>
    <v>359714500</v>
    <v>CME</v>
    <v>CME GROUP INC. (XNAS:CME)</v>
    <v>1217462</v>
    <v>1423187</v>
    <v>2001</v>
  </rv>
  <rv s="2">
    <v>396</v>
  </rv>
  <rv s="0">
    <v>https://www.bing.com/financeapi/forcetrigger?t=a1v8ar&amp;q=XNYS%3aICE&amp;form=skydnc</v>
    <v>Learn more on Bing</v>
  </rv>
  <rv s="3">
    <v>5</v>
    <v>INTERCONTINENTAL EXCHANGE, INC. (XNYS:ICE)</v>
    <v>6</v>
    <v>7</v>
    <v>Finance</v>
    <v>8</v>
    <v>en-US</v>
    <v>a1v8ar</v>
    <v>268435456</v>
    <v>1</v>
    <v>Powered by Refinitiv</v>
    <v>117.85</v>
    <v>88.6</v>
    <v>0.94499999999999995</v>
    <v>-1.84</v>
    <v>-1.5762999999999999E-2</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117.175</v>
    <v>Investment Banking &amp; Investment Services</v>
    <v>Stock</v>
    <v>45134.823928356251</v>
    <v>398</v>
    <v>114.88</v>
    <v>64323108141</v>
    <v>INTERCONTINENTAL EXCHANGE, INC.</v>
    <v>INTERCONTINENTAL EXCHANGE, INC.</v>
    <v>116.92</v>
    <v>45.351100000000002</v>
    <v>116.73</v>
    <v>114.89</v>
    <v>559866900</v>
    <v>ICE</v>
    <v>INTERCONTINENTAL EXCHANGE, INC. (XNYS:ICE)</v>
    <v>1406370</v>
    <v>2155765</v>
    <v>2013</v>
  </rv>
  <rv s="2">
    <v>399</v>
  </rv>
  <rv s="0">
    <v>https://www.bing.com/financeapi/forcetrigger?t=a1otrw&amp;q=XNYS%3aBRK.B&amp;form=skydnc</v>
    <v>Learn more on Bing</v>
  </rv>
  <rv s="3">
    <v>5</v>
    <v>BERKSHIRE HATHAWAY INC., (XNYS:BRK.B)</v>
    <v>6</v>
    <v>7</v>
    <v>Finance</v>
    <v>8</v>
    <v>en-US</v>
    <v>a1otrw</v>
    <v>268435456</v>
    <v>1</v>
    <v>Powered by Refinitiv</v>
    <v>351.27</v>
    <v>259.85000000000002</v>
    <v>0.87370000000000003</v>
    <v>-0.24</v>
    <v>-6.8610000000000003E-4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351.27</v>
    <v>Consumer Goods Conglomerates</v>
    <v>Stock</v>
    <v>45134.823967360935</v>
    <v>401</v>
    <v>348.66</v>
    <v>764943200000</v>
    <v>BERKSHIRE HATHAWAY INC.,</v>
    <v>BERKSHIRE HATHAWAY INC.,</v>
    <v>351.2</v>
    <v>101.09829999999999</v>
    <v>349.8</v>
    <v>349.56</v>
    <v>1449830</v>
    <v>BRK.B</v>
    <v>BERKSHIRE HATHAWAY INC., (XNYS:BRK.B)</v>
    <v>1675244</v>
    <v>3051485</v>
    <v>1998</v>
  </rv>
  <rv s="2">
    <v>402</v>
  </rv>
  <rv s="0">
    <v>http://zh.wikipedia.org/wiki/OMX</v>
    <v>Wikipedia</v>
  </rv>
  <rv s="4">
    <v>30</v>
    <v>404</v>
  </rv>
  <rv s="5">
    <v>13</v>
    <v>https://www.bing.com/th?id=AMMS_ca29f5ea4bb769bc6f9c17b9fef790ab&amp;qlt=95</v>
    <v>405</v>
    <v>0</v>
    <v>https://www.bing.com/images/search?form=xlimg&amp;q=nasdaq+omx+group</v>
    <v>Image of Nasdaq, Inc.</v>
  </rv>
  <rv s="0">
    <v>https://www.bing.com/financeapi/forcetrigger?t=a1ydc7&amp;q=XNAS%3aNDAQ&amp;form=skydnc</v>
    <v>Learn more on Bing</v>
  </rv>
  <rv s="6">
    <v>9</v>
    <v>Nasdaq, Inc. (XNAS:NDAQ)</v>
    <v>11</v>
    <v>12</v>
    <v>Finance</v>
    <v>8</v>
    <v>en-US</v>
    <v>a1ydc7</v>
    <v>268435456</v>
    <v>1</v>
    <v>Powered by Refinitiv</v>
    <v>69.22</v>
    <v>48.65</v>
    <v>0.92469999999999997</v>
    <v>-0.745</v>
    <v>-1.4631E-2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51.55</v>
    <v>406</v>
    <v>Investment Banking &amp; Investment Services</v>
    <v>Stock</v>
    <v>45134.823909270315</v>
    <v>407</v>
    <v>50.174999999999997</v>
    <v>24624148927</v>
    <v>Nasdaq, Inc.</v>
    <v>Nasdaq, Inc.</v>
    <v>50.88</v>
    <v>22.848500000000001</v>
    <v>50.92</v>
    <v>50.174999999999997</v>
    <v>490765300</v>
    <v>NDAQ</v>
    <v>Nasdaq, Inc. (XNAS:NDAQ)</v>
    <v>1403495</v>
    <v>4155092</v>
    <v>1979</v>
  </rv>
  <rv s="2">
    <v>408</v>
  </rv>
  <rv s="0">
    <v>https://www.bing.com/financeapi/forcetrigger?t=a1om4c&amp;q=XNYS%3aBLK&amp;form=skydnc</v>
    <v>Learn more on Bing</v>
  </rv>
  <rv s="3">
    <v>5</v>
    <v>BLACKROCK, INC. (XNYS:BLK)</v>
    <v>6</v>
    <v>7</v>
    <v>Finance</v>
    <v>8</v>
    <v>en-US</v>
    <v>a1om4c</v>
    <v>268435456</v>
    <v>1</v>
    <v>Powered by Refinitiv</v>
    <v>785.65</v>
    <v>503.12360000000001</v>
    <v>1.2886</v>
    <v>-14.02</v>
    <v>-1.8865E-2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747.78</v>
    <v>Investment Banking &amp; Investment Services</v>
    <v>Stock</v>
    <v>45134.823924374999</v>
    <v>410</v>
    <v>729.14</v>
    <v>108933516000</v>
    <v>BLACKROCK, INC.</v>
    <v>BLACKROCK, INC.</v>
    <v>744.37</v>
    <v>23.046199999999999</v>
    <v>743.16</v>
    <v>729.14</v>
    <v>149400000</v>
    <v>BLK</v>
    <v>BLACKROCK, INC. (XNYS:BLK)</v>
    <v>377370</v>
    <v>600051</v>
    <v>2006</v>
  </rv>
  <rv s="2">
    <v>411</v>
  </rv>
  <rv s="0">
    <v>https://www.bing.com/financeapi/forcetrigger?t=a256cw&amp;q=XNYS%3aV&amp;form=skydnc</v>
    <v>Learn more on Bing</v>
  </rv>
  <rv s="3">
    <v>5</v>
    <v>VISA INC. (XNYS:V)</v>
    <v>6</v>
    <v>7</v>
    <v>Finance</v>
    <v>8</v>
    <v>en-US</v>
    <v>a256cw</v>
    <v>268435456</v>
    <v>1</v>
    <v>Powered by Refinitiv</v>
    <v>245.37</v>
    <v>174.6</v>
    <v>0.96789999999999998</v>
    <v>-3.13</v>
    <v>-1.3201000000000001E-2</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238.66</v>
    <v>Software &amp; IT Services</v>
    <v>Stock</v>
    <v>45134.823961110938</v>
    <v>413</v>
    <v>232.97</v>
    <v>468590436600</v>
    <v>VISA INC.</v>
    <v>VISA INC.</v>
    <v>237.96</v>
    <v>30.088799999999999</v>
    <v>237.1</v>
    <v>233.97</v>
    <v>2002780000</v>
    <v>V</v>
    <v>VISA INC. (XNYS:V)</v>
    <v>4901086</v>
    <v>5672884</v>
    <v>2007</v>
  </rv>
  <rv s="2">
    <v>414</v>
  </rv>
  <rv s="0">
    <v>https://www.bing.com/financeapi/forcetrigger?t=a1sqcw&amp;q=XNYS%3aFDS&amp;form=skydnc</v>
    <v>Learn more on Bing</v>
  </rv>
  <rv s="3">
    <v>5</v>
    <v>FACTSET RESEARCH SYSTEMS INC. (XNYS:FDS)</v>
    <v>6</v>
    <v>7</v>
    <v>Finance</v>
    <v>8</v>
    <v>en-US</v>
    <v>a1sqcw</v>
    <v>268435456</v>
    <v>1</v>
    <v>Powered by Refinitiv</v>
    <v>474.13</v>
    <v>377.89</v>
    <v>0.82930000000000004</v>
    <v>-4.9249999999999998</v>
    <v>-1.1183E-2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12072</v>
    <v>New York Stock Exchange</v>
    <v>XNYS</v>
    <v>XNYS</v>
    <v>45 Glover Avenue, NORWALK, CT, 06850 US</v>
    <v>442</v>
    <v>Professional &amp; Commercial Services</v>
    <v>Stock</v>
    <v>45134.823934745313</v>
    <v>416</v>
    <v>434.98500000000001</v>
    <v>16612492433</v>
    <v>FACTSET RESEARCH SYSTEMS INC.</v>
    <v>FACTSET RESEARCH SYSTEMS INC.</v>
    <v>439.5</v>
    <v>33.823799999999999</v>
    <v>440.42</v>
    <v>435.495</v>
    <v>38146230</v>
    <v>FDS</v>
    <v>FACTSET RESEARCH SYSTEMS INC. (XNYS:FDS)</v>
    <v>248817</v>
    <v>383594</v>
    <v>1984</v>
  </rv>
  <rv s="2">
    <v>417</v>
  </rv>
  <rv s="0">
    <v>https://www.bing.com/financeapi/forcetrigger?t=a1sx27&amp;q=XNAS%3aFISV&amp;form=skydnc</v>
    <v>Learn more on Bing</v>
  </rv>
  <rv s="3">
    <v>5</v>
    <v>FISERV, INC. (XNYS:FI)</v>
    <v>6</v>
    <v>7</v>
    <v>Finance</v>
    <v>8</v>
    <v>en-US</v>
    <v>a1sx27</v>
    <v>268435456</v>
    <v>1</v>
    <v>Powered by Refinitiv</v>
    <v>130.74</v>
    <v>91.55</v>
    <v>0.87980000000000003</v>
    <v>-4.1399999999999997</v>
    <v>-3.2522000000000002E-2</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128</v>
    <v>Professional &amp; Commercial Services</v>
    <v>Stock</v>
    <v>45134.82395774297</v>
    <v>419</v>
    <v>122.93</v>
    <v>76027887284</v>
    <v>FISERV, INC.</v>
    <v>FISERV, INC.</v>
    <v>127.765</v>
    <v>33.668599999999998</v>
    <v>127.3</v>
    <v>123.16</v>
    <v>617309900</v>
    <v>FI</v>
    <v>FISERV, INC. (XNYS:FI)</v>
    <v>2652221</v>
    <v>2588457</v>
    <v>1992</v>
  </rv>
  <rv s="2">
    <v>420</v>
  </rv>
  <rv s="0">
    <v>https://www.bing.com/financeapi/forcetrigger?t=bumqbh&amp;q=XNYS%3aFOUR&amp;form=skydnc</v>
    <v>Learn more on Bing</v>
  </rv>
  <rv s="3">
    <v>5</v>
    <v>Shift4 Payments Inc (XNYS:FOUR)</v>
    <v>6</v>
    <v>7</v>
    <v>Finance</v>
    <v>8</v>
    <v>en-US</v>
    <v>bumqbh</v>
    <v>268435456</v>
    <v>1</v>
    <v>Powered by Refinitiv</v>
    <v>76.400000000000006</v>
    <v>33.4</v>
    <v>1.784</v>
    <v>-2.2000000000000002</v>
    <v>-3.2669999999999998E-2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68.27</v>
    <v>Professional &amp; Commercial Services</v>
    <v>Stock</v>
    <v>45134.82394321719</v>
    <v>422</v>
    <v>64.775000000000006</v>
    <v>5419291032</v>
    <v>Shift4 Payments Inc</v>
    <v>Shift4 Payments Inc</v>
    <v>68.05</v>
    <v>57.356999999999999</v>
    <v>67.34</v>
    <v>65.14</v>
    <v>83194520</v>
    <v>FOUR</v>
    <v>Shift4 Payments Inc (XNYS:FOUR)</v>
    <v>534787</v>
    <v>950346</v>
    <v>2019</v>
  </rv>
  <rv s="2">
    <v>423</v>
  </rv>
  <rv s="0">
    <v>https://www.bing.com/financeapi/forcetrigger?t=a1u4zr&amp;q=XNYS%3aGPN&amp;form=skydnc</v>
    <v>Learn more on Bing</v>
  </rv>
  <rv s="3">
    <v>5</v>
    <v>GLOBAL PAYMENTS INC. (XNYS:GPN)</v>
    <v>6</v>
    <v>7</v>
    <v>Finance</v>
    <v>8</v>
    <v>en-US</v>
    <v>a1u4zr</v>
    <v>268435456</v>
    <v>1</v>
    <v>Powered by Refinitiv</v>
    <v>136.88</v>
    <v>92.27</v>
    <v>1.0042</v>
    <v>-3.41</v>
    <v>-3.0630000000000001E-2</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112.42</v>
    <v>Professional &amp; Commercial Services</v>
    <v>Stock</v>
    <v>45134.823945728909</v>
    <v>425</v>
    <v>107.92</v>
    <v>28269978552</v>
    <v>GLOBAL PAYMENTS INC.</v>
    <v>GLOBAL PAYMENTS INC.</v>
    <v>112.42</v>
    <v>259.19880000000001</v>
    <v>111.33</v>
    <v>107.92</v>
    <v>261953100</v>
    <v>GPN</v>
    <v>GLOBAL PAYMENTS INC. (XNYS:GPN)</v>
    <v>1266762</v>
    <v>2036258</v>
    <v>2000</v>
  </rv>
  <rv s="2">
    <v>426</v>
  </rv>
  <rv s="0">
    <v>https://www.bing.com/financeapi/forcetrigger?t=a1svnm&amp;q=XNYS%3aFICO&amp;form=skydnc</v>
    <v>Learn more on Bing</v>
  </rv>
  <rv s="3">
    <v>5</v>
    <v>FAIR ISAAC CORPORATION (XNYS:FICO)</v>
    <v>6</v>
    <v>7</v>
    <v>Finance</v>
    <v>8</v>
    <v>en-US</v>
    <v>a1svnm</v>
    <v>268435456</v>
    <v>1</v>
    <v>Powered by Refinitiv</v>
    <v>860</v>
    <v>389.83499999999998</v>
    <v>1.2391000000000001</v>
    <v>-14.33</v>
    <v>-1.7166999999999998E-2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849.11</v>
    <v>Software &amp; IT Services</v>
    <v>Stock</v>
    <v>45134.823947962497</v>
    <v>428</v>
    <v>819.9</v>
    <v>20504855510</v>
    <v>FAIR ISAAC CORPORATION</v>
    <v>FAIR ISAAC CORPORATION</v>
    <v>843.12</v>
    <v>55.667400000000001</v>
    <v>834.75</v>
    <v>820.42</v>
    <v>24993120</v>
    <v>FICO</v>
    <v>FAIR ISAAC CORPORATION (XNYS:FICO)</v>
    <v>154797</v>
    <v>165278</v>
    <v>1987</v>
  </rv>
  <rv s="2">
    <v>429</v>
  </rv>
  <rv s="0">
    <v>https://www.bing.com/financeapi/forcetrigger?t=a1x8w7&amp;q=XNYS%3aMA&amp;form=skydnc</v>
    <v>Learn more on Bing</v>
  </rv>
  <rv s="3">
    <v>5</v>
    <v>MASTERCARD INCORPORATED. (XNYS:MA)</v>
    <v>6</v>
    <v>7</v>
    <v>Finance</v>
    <v>8</v>
    <v>en-US</v>
    <v>a1x8w7</v>
    <v>268435456</v>
    <v>1</v>
    <v>Powered by Refinitiv</v>
    <v>405.19</v>
    <v>276.87</v>
    <v>1.1120000000000001</v>
    <v>-7.82</v>
    <v>-1.9432999999999999E-2</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405.19</v>
    <v>Software &amp; IT Services</v>
    <v>Stock</v>
    <v>45134.823925404686</v>
    <v>431</v>
    <v>394.59</v>
    <v>373924848192</v>
    <v>MASTERCARD INCORPORATED.</v>
    <v>MASTERCARD INCORPORATED.</v>
    <v>402.57499999999999</v>
    <v>40.192399999999999</v>
    <v>402.41</v>
    <v>394.59</v>
    <v>947628800</v>
    <v>MA</v>
    <v>MASTERCARD INCORPORATED. (XNYS:MA)</v>
    <v>2669578</v>
    <v>2462684</v>
    <v>2001</v>
  </rv>
  <rv s="2">
    <v>432</v>
  </rv>
  <rv s="0">
    <v>https://www.bing.com/financeapi/forcetrigger?t=b1ao52&amp;q=XAMS%3aADYEN&amp;form=skydnc</v>
    <v>Learn more on Bing</v>
  </rv>
  <rv s="3">
    <v>5</v>
    <v>Adyen NV (XAMS:ADYEN)</v>
    <v>6</v>
    <v>17</v>
    <v>Finance</v>
    <v>18</v>
    <v>en-US</v>
    <v>b1ao52</v>
    <v>268435456</v>
    <v>1</v>
    <v>Powered by Refinitiv</v>
    <v>1893</v>
    <v>1198</v>
    <v>1.2957000000000001</v>
    <v>57</v>
    <v>3.6912E-2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1621.2</v>
    <v>Financial Technology (Fintech) &amp; Infrastructure</v>
    <v>Stock</v>
    <v>45134.666666666664</v>
    <v>434</v>
    <v>1559.8</v>
    <v>47886790000</v>
    <v>Adyen NV</v>
    <v>Adyen NV</v>
    <v>1560.2</v>
    <v>84.7898</v>
    <v>1544.2</v>
    <v>1601.2</v>
    <v>31010750</v>
    <v>ADYEN</v>
    <v>Adyen NV (XAMS:ADYEN)</v>
    <v>79315</v>
    <v>56570</v>
    <v>2006</v>
  </rv>
  <rv s="2">
    <v>435</v>
  </rv>
  <rv s="0">
    <v>https://www.bing.com/financeapi/forcetrigger?t=a1xz1h&amp;q=XNYS%3aMSCI&amp;form=skydnc</v>
    <v>Learn more on Bing</v>
  </rv>
  <rv s="3">
    <v>5</v>
    <v>MSCI INC. (XNYS:MSCI)</v>
    <v>6</v>
    <v>7</v>
    <v>Finance</v>
    <v>8</v>
    <v>en-US</v>
    <v>a1xz1h</v>
    <v>268435456</v>
    <v>1</v>
    <v>Powered by Refinitiv</v>
    <v>572.5</v>
    <v>385</v>
    <v>1.1332</v>
    <v>-2.395</v>
    <v>-4.2979999999999997E-3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4980</v>
    <v>New York Stock Exchange</v>
    <v>XNYS</v>
    <v>XNYS</v>
    <v>7 World Trade Center, 250 Greenwich Street, 49th Floor, NEW YORK, NY, 10007 US</v>
    <v>561.44000000000005</v>
    <v>Professional &amp; Commercial Services</v>
    <v>Stock</v>
    <v>45134.823945671094</v>
    <v>437</v>
    <v>551.91999999999996</v>
    <v>43882727347</v>
    <v>MSCI INC.</v>
    <v>MSCI INC.</v>
    <v>556.55999999999995</v>
    <v>48.853499999999997</v>
    <v>557.25</v>
    <v>554.85500000000002</v>
    <v>79088640</v>
    <v>MSCI</v>
    <v>MSCI INC. (XNYS:MSCI)</v>
    <v>489416</v>
    <v>570353</v>
    <v>1998</v>
  </rv>
  <rv s="2">
    <v>438</v>
  </rv>
  <rv s="0">
    <v>https://www.bing.com/financeapi/forcetrigger?t=a1xear&amp;q=XNYS%3aMCO&amp;form=skydnc</v>
    <v>Learn more on Bing</v>
  </rv>
  <rv s="3">
    <v>5</v>
    <v>MOODY'S CORPORATION (XNYS:MCO)</v>
    <v>6</v>
    <v>7</v>
    <v>Finance</v>
    <v>8</v>
    <v>en-US</v>
    <v>a1xear</v>
    <v>268435456</v>
    <v>1</v>
    <v>Powered by Refinitiv</v>
    <v>363.19</v>
    <v>230.16</v>
    <v>1.3037000000000001</v>
    <v>-8.8849999999999998</v>
    <v>-2.4731999999999997E-2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359.3</v>
    <v>Professional &amp; Commercial Services</v>
    <v>Stock</v>
    <v>45134.823931400002</v>
    <v>440</v>
    <v>347.83499999999998</v>
    <v>64291977500</v>
    <v>MOODY'S CORPORATION</v>
    <v>MOODY'S CORPORATION</v>
    <v>359.3</v>
    <v>44.829300000000003</v>
    <v>359.25</v>
    <v>350.36500000000001</v>
    <v>183500000</v>
    <v>MCO</v>
    <v>MOODY'S CORPORATION (XNYS:MCO)</v>
    <v>925490</v>
    <v>784602</v>
    <v>2000</v>
  </rv>
  <rv s="2">
    <v>441</v>
  </rv>
  <rv s="0">
    <v>https://www.bing.com/financeapi/forcetrigger?t=a23d9c&amp;q=XNYS%3aSPGI&amp;form=skydnc</v>
    <v>Learn more on Bing</v>
  </rv>
  <rv s="3">
    <v>5</v>
    <v>S&amp;P Global Inc. (XNYS:SPGI)</v>
    <v>6</v>
    <v>7</v>
    <v>Finance</v>
    <v>8</v>
    <v>en-US</v>
    <v>a23d9c</v>
    <v>268435456</v>
    <v>1</v>
    <v>Powered by Refinitiv</v>
    <v>428.65</v>
    <v>279.32</v>
    <v>1.1326000000000001</v>
    <v>-34.43</v>
    <v>-8.0366999999999994E-2</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412.43</v>
    <v>Professional &amp; Commercial Services</v>
    <v>Stock</v>
    <v>45134.823964282034</v>
    <v>443</v>
    <v>393.77</v>
    <v>126388784000</v>
    <v>S&amp;P Global Inc.</v>
    <v>S&amp;P Global Inc.</v>
    <v>402.12</v>
    <v>50.431600000000003</v>
    <v>428.41</v>
    <v>393.98</v>
    <v>320800000</v>
    <v>SPGI</v>
    <v>S&amp;P Global Inc. (XNYS:SPGI)</v>
    <v>2742632</v>
    <v>1144058</v>
    <v>1925</v>
  </rv>
  <rv s="2">
    <v>444</v>
  </rv>
  <rv s="0">
    <v>https://www.bing.com/financeapi/forcetrigger?t=c4e5vh&amp;q=XNYS%3aNU&amp;form=skydnc</v>
    <v>Learn more on Bing</v>
  </rv>
  <rv s="3">
    <v>5</v>
    <v>Nu Holdings Ltd (XNYS:NU)</v>
    <v>6</v>
    <v>7</v>
    <v>Finance</v>
    <v>8</v>
    <v>en-US</v>
    <v>c4e5vh</v>
    <v>268435456</v>
    <v>1</v>
    <v>Powered by Refinitiv</v>
    <v>8.2899999999999991</v>
    <v>3.39</v>
    <v>0.88600000000000001</v>
    <v>-3.4299999999999997E-2</v>
    <v>-4.3690000000000005E-3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7.94</v>
    <v>Banking Services</v>
    <v>Stock</v>
    <v>45134.823959513284</v>
    <v>446</v>
    <v>7.81</v>
    <v>36844804202</v>
    <v>Nu Holdings Ltd</v>
    <v>Nu Holdings Ltd</v>
    <v>7.93</v>
    <v>0</v>
    <v>7.85</v>
    <v>7.8156999999999996</v>
    <v>4714204000</v>
    <v>NU</v>
    <v>Nu Holdings Ltd (XNYS:NU)</v>
    <v>23475032</v>
    <v>26215980</v>
    <v>2016</v>
  </rv>
  <rv s="2">
    <v>447</v>
  </rv>
  <rv s="0">
    <v>https://www.bing.com/financeapi/forcetrigger?t=a1zha2&amp;q=XNYS%3aPAYC&amp;form=skydnc</v>
    <v>Learn more on Bing</v>
  </rv>
  <rv s="3">
    <v>5</v>
    <v>PAYCOM SOFTWARE, INC. (XNYS:PAYC)</v>
    <v>6</v>
    <v>7</v>
    <v>Finance</v>
    <v>8</v>
    <v>en-US</v>
    <v>a1zha2</v>
    <v>268435456</v>
    <v>1</v>
    <v>Powered by Refinitiv</v>
    <v>402.7799</v>
    <v>262.11500000000001</v>
    <v>1.4352</v>
    <v>2.5</v>
    <v>6.9830000000000005E-3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370.76</v>
    <v>Software &amp; IT Services</v>
    <v>Stock</v>
    <v>45134.823907279686</v>
    <v>449</v>
    <v>359.315</v>
    <v>20863248945</v>
    <v>PAYCOM SOFTWARE, INC.</v>
    <v>PAYCOM SOFTWARE, INC.</v>
    <v>361.92</v>
    <v>67.303700000000006</v>
    <v>358</v>
    <v>360.5</v>
    <v>57873090</v>
    <v>PAYC</v>
    <v>PAYCOM SOFTWARE, INC. (XNYS:PAYC)</v>
    <v>497551</v>
    <v>458513</v>
    <v>2013</v>
  </rv>
  <rv s="2">
    <v>450</v>
  </rv>
  <rv s="0">
    <v>https://www.bing.com/financeapi/forcetrigger?t=a1zm3m&amp;q=XNAS%3aPCTY&amp;form=skydnc</v>
    <v>Learn more on Bing</v>
  </rv>
  <rv s="3">
    <v>5</v>
    <v>PAYLOCITY HOLDING CORPORATION (XNAS:PCTY)</v>
    <v>6</v>
    <v>7</v>
    <v>Finance</v>
    <v>8</v>
    <v>en-US</v>
    <v>a1zm3m</v>
    <v>268435456</v>
    <v>1</v>
    <v>Powered by Refinitiv</v>
    <v>276.88</v>
    <v>160</v>
    <v>1.1026</v>
    <v>-1.74</v>
    <v>-7.7349999999999997E-3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228.58</v>
    <v>Software &amp; IT Services</v>
    <v>Stock</v>
    <v>45134.823924803124</v>
    <v>452</v>
    <v>223.0275</v>
    <v>12458914922</v>
    <v>PAYLOCITY HOLDING CORPORATION</v>
    <v>PAYLOCITY HOLDING CORPORATION</v>
    <v>226.58</v>
    <v>107.182</v>
    <v>224.96</v>
    <v>223.22</v>
    <v>55814510</v>
    <v>PCTY</v>
    <v>PAYLOCITY HOLDING CORPORATION (XNAS:PCTY)</v>
    <v>212100</v>
    <v>385992</v>
    <v>2013</v>
  </rv>
  <rv s="2">
    <v>453</v>
  </rv>
  <rv s="0">
    <v>https://www.bing.com/financeapi/forcetrigger?t=a1mpqh&amp;q=XNYS%3aABBV&amp;form=skydnc</v>
    <v>Learn more on Bing</v>
  </rv>
  <rv s="3">
    <v>5</v>
    <v>ABBVIE INC. (XNYS:ABBV)</v>
    <v>6</v>
    <v>7</v>
    <v>Finance</v>
    <v>8</v>
    <v>en-US</v>
    <v>a1mpqh</v>
    <v>268435456</v>
    <v>1</v>
    <v>Powered by Refinitiv</v>
    <v>168.11</v>
    <v>130.96010000000001</v>
    <v>0.53959999999999997</v>
    <v>7.0750000000000002</v>
    <v>4.9859000000000001E-2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151.36500000000001</v>
    <v>Pharmaceuticals</v>
    <v>Stock</v>
    <v>45134.823966075783</v>
    <v>455</v>
    <v>144.12</v>
    <v>262835102750</v>
    <v>ABBVIE INC.</v>
    <v>ABBVIE INC.</v>
    <v>144.12</v>
    <v>33.481000000000002</v>
    <v>141.9</v>
    <v>148.97499999999999</v>
    <v>1764290000</v>
    <v>ABBV</v>
    <v>ABBVIE INC. (XNYS:ABBV)</v>
    <v>9726950</v>
    <v>5680778</v>
    <v>2012</v>
  </rv>
  <rv s="2">
    <v>456</v>
  </rv>
  <rv s="0">
    <v>https://www.bing.com/financeapi/forcetrigger?t=a24xlh&amp;q=XNYS%3aUNH&amp;form=skydnc</v>
    <v>Learn more on Bing</v>
  </rv>
  <rv s="3">
    <v>5</v>
    <v>UNITEDHEALTH GROUP INCORPORATED (XNYS:UNH)</v>
    <v>6</v>
    <v>7</v>
    <v>Finance</v>
    <v>8</v>
    <v>en-US</v>
    <v>a24xlh</v>
    <v>268435456</v>
    <v>1</v>
    <v>Powered by Refinitiv</v>
    <v>558.1</v>
    <v>445.68</v>
    <v>0.66400000000000003</v>
    <v>-3.1280000000000001</v>
    <v>-6.1570000000000001E-3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510.495</v>
    <v>Healthcare Providers &amp; Services</v>
    <v>Stock</v>
    <v>45134.82394704844</v>
    <v>458</v>
    <v>503.13</v>
    <v>470051987904</v>
    <v>UNITEDHEALTH GROUP INCORPORATED</v>
    <v>UNITEDHEALTH GROUP INCORPORATED</v>
    <v>508.58</v>
    <v>22.727599999999999</v>
    <v>508</v>
    <v>504.87200000000001</v>
    <v>931032000</v>
    <v>UNH</v>
    <v>UNITEDHEALTH GROUP INCORPORATED (XNYS:UNH)</v>
    <v>2250330</v>
    <v>4460413</v>
    <v>2015</v>
  </rv>
  <rv s="2">
    <v>459</v>
  </rv>
  <rv s="0">
    <v>https://www.bing.com/financeapi/forcetrigger?t=a1zqnm&amp;q=XNYS%3aPFE&amp;form=skydnc</v>
    <v>Learn more on Bing</v>
  </rv>
  <rv s="3">
    <v>5</v>
    <v>PFIZER INC. (XNYS:PFE)</v>
    <v>6</v>
    <v>7</v>
    <v>Finance</v>
    <v>8</v>
    <v>en-US</v>
    <v>a1zqnm</v>
    <v>268435456</v>
    <v>1</v>
    <v>Powered by Refinitiv</v>
    <v>54.93</v>
    <v>35.35</v>
    <v>0.58740000000000003</v>
    <v>-0.59</v>
    <v>-1.6032999999999999E-2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37</v>
    <v>Pharmaceuticals</v>
    <v>Stock</v>
    <v>45134.823928356251</v>
    <v>461</v>
    <v>36.18</v>
    <v>210061900000</v>
    <v>PFIZER INC.</v>
    <v>PFIZER INC.</v>
    <v>36.840000000000003</v>
    <v>7.2526000000000002</v>
    <v>36.799999999999997</v>
    <v>36.21</v>
    <v>5645307000</v>
    <v>PFE</v>
    <v>PFIZER INC. (XNYS:PFE)</v>
    <v>17094647</v>
    <v>23492406</v>
    <v>1942</v>
  </rv>
  <rv s="2">
    <v>462</v>
  </rv>
  <rv s="0">
    <v>https://www.bing.com/financeapi/forcetrigger?t=a1xxmw&amp;q=XNYS%3aMRK&amp;form=skydnc</v>
    <v>Learn more on Bing</v>
  </rv>
  <rv s="3">
    <v>5</v>
    <v>MERCK &amp; CO., INC. (XNYS:MRK)</v>
    <v>6</v>
    <v>7</v>
    <v>Finance</v>
    <v>8</v>
    <v>en-US</v>
    <v>a1xxmw</v>
    <v>268435456</v>
    <v>1</v>
    <v>Powered by Refinitiv</v>
    <v>119.65</v>
    <v>84.52</v>
    <v>0.34749999999999998</v>
    <v>-1.63</v>
    <v>-1.5214E-2</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107.62</v>
    <v>Pharmaceuticals</v>
    <v>Stock</v>
    <v>45134.823946226563</v>
    <v>464</v>
    <v>105.48</v>
    <v>267724872360</v>
    <v>MERCK &amp; CO., INC.</v>
    <v>MERCK &amp; CO., INC.</v>
    <v>107.43</v>
    <v>20.906400000000001</v>
    <v>107.14</v>
    <v>105.51</v>
    <v>2537436000</v>
    <v>MRK</v>
    <v>MERCK &amp; CO., INC. (XNYS:MRK)</v>
    <v>5467020</v>
    <v>7618703</v>
    <v>1970</v>
  </rv>
  <rv s="2">
    <v>465</v>
  </rv>
  <rv s="0">
    <v>https://www.bing.com/financeapi/forcetrigger?t=a25k5r&amp;q=XNAS%3aVRTX&amp;form=skydnc</v>
    <v>Learn more on Bing</v>
  </rv>
  <rv s="3">
    <v>5</v>
    <v>VERTEX PHARMACEUTICALS INCORPORATED (XNAS:VRTX)</v>
    <v>6</v>
    <v>7</v>
    <v>Finance</v>
    <v>8</v>
    <v>en-US</v>
    <v>a25k5r</v>
    <v>268435456</v>
    <v>1</v>
    <v>Powered by Refinitiv</v>
    <v>366.99990000000003</v>
    <v>271.61</v>
    <v>0.50819999999999999</v>
    <v>-2.69</v>
    <v>-7.6439999999999998E-3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352.87</v>
    <v>Biotechnology &amp; Medical Research</v>
    <v>Stock</v>
    <v>45134.823926816403</v>
    <v>467</v>
    <v>349.04</v>
    <v>89942169752</v>
    <v>VERTEX PHARMACEUTICALS INCORPORATED</v>
    <v>VERTEX PHARMACEUTICALS INCORPORATED</v>
    <v>352.38</v>
    <v>28.0336</v>
    <v>351.91</v>
    <v>349.22</v>
    <v>257551600</v>
    <v>VRTX</v>
    <v>VERTEX PHARMACEUTICALS INCORPORATED (XNAS:VRTX)</v>
    <v>606923</v>
    <v>1230282</v>
    <v>1989</v>
  </rv>
  <rv s="2">
    <v>468</v>
  </rv>
  <rv s="0">
    <v>https://www.bing.com/financeapi/forcetrigger?t=a1xg3m&amp;q=XNYS%3aMDT&amp;form=skydnc</v>
    <v>Learn more on Bing</v>
  </rv>
  <rv s="3">
    <v>5</v>
    <v>MEDTRONIC PUBLIC LIMITED COMPANY (XNYS:MDT)</v>
    <v>6</v>
    <v>7</v>
    <v>Finance</v>
    <v>8</v>
    <v>en-US</v>
    <v>a1xg3m</v>
    <v>268435456</v>
    <v>1</v>
    <v>Powered by Refinitiv</v>
    <v>95.6</v>
    <v>75.765000000000001</v>
    <v>0.72489999999999999</v>
    <v>-1.75</v>
    <v>-1.9358E-2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91</v>
    <v>Healthcare Equipment &amp; Supplies</v>
    <v>Stock</v>
    <v>45134.82395637656</v>
    <v>470</v>
    <v>88.58</v>
    <v>117940403250</v>
    <v>MEDTRONIC PUBLIC LIMITED COMPANY</v>
    <v>MEDTRONIC PUBLIC LIMITED COMPANY</v>
    <v>90.96</v>
    <v>32.040799999999997</v>
    <v>90.4</v>
    <v>88.65</v>
    <v>1330405000</v>
    <v>MDT</v>
    <v>MEDTRONIC PUBLIC LIMITED COMPANY (XNYS:MDT)</v>
    <v>3592027</v>
    <v>4469822</v>
    <v>2014</v>
  </rv>
  <rv s="2">
    <v>471</v>
  </rv>
  <rv s="0">
    <v>https://www.bing.com/financeapi/forcetrigger?t=a1yvxm&amp;q=XNYS%3aNVO&amp;form=skydnc</v>
    <v>Learn more on Bing</v>
  </rv>
  <rv s="3">
    <v>5</v>
    <v>Novo Nordisk A/S (XNYS:NVO)</v>
    <v>6</v>
    <v>7</v>
    <v>Finance</v>
    <v>8</v>
    <v>en-US</v>
    <v>a1yvxm</v>
    <v>268435456</v>
    <v>1</v>
    <v>Powered by Refinitiv</v>
    <v>172.97</v>
    <v>95.02</v>
    <v>0.45739999999999997</v>
    <v>-1.57</v>
    <v>-9.9190000000000007E-3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158.75</v>
    <v>Pharmaceuticals</v>
    <v>Stock</v>
    <v>45134.82390263828</v>
    <v>473</v>
    <v>156.69999999999999</v>
    <v>270404300000</v>
    <v>Novo Nordisk A/S</v>
    <v>Novo Nordisk A/S</v>
    <v>158.61000000000001</v>
    <v>40.456200000000003</v>
    <v>158.28</v>
    <v>156.71</v>
    <v>1717564000</v>
    <v>NVO</v>
    <v>Novo Nordisk A/S (XNYS:NVO)</v>
    <v>998031</v>
    <v>1210311</v>
    <v>1931</v>
  </rv>
  <rv s="2">
    <v>474</v>
  </rv>
  <rv s="0">
    <v>https://www.bing.com/financeapi/forcetrigger?t=a1mrar&amp;q=XNYS%3aABT&amp;form=skydnc</v>
    <v>Learn more on Bing</v>
  </rv>
  <rv s="3">
    <v>5</v>
    <v>ABBOTT LABORATORIES (XNYS:ABT)</v>
    <v>6</v>
    <v>7</v>
    <v>Finance</v>
    <v>8</v>
    <v>en-US</v>
    <v>a1mrar</v>
    <v>268435456</v>
    <v>1</v>
    <v>Powered by Refinitiv</v>
    <v>115.83</v>
    <v>93.25</v>
    <v>0.66490000000000005</v>
    <v>-1.19</v>
    <v>-1.0430999999999999E-2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114.51</v>
    <v>Healthcare Equipment &amp; Supplies</v>
    <v>Stock</v>
    <v>45134.823945983597</v>
    <v>476</v>
    <v>112.81</v>
    <v>198379000000</v>
    <v>ABBOTT LABORATORIES</v>
    <v>ABBOTT LABORATORIES</v>
    <v>114.47</v>
    <v>38.786499999999997</v>
    <v>114.08</v>
    <v>112.89</v>
    <v>1738947000</v>
    <v>ABT</v>
    <v>ABBOTT LABORATORIES (XNYS:ABT)</v>
    <v>2708315</v>
    <v>4940557</v>
    <v>1900</v>
  </rv>
  <rv s="2">
    <v>477</v>
  </rv>
  <rv s="0">
    <v>https://www.bing.com/financeapi/forcetrigger?t=a1r1r7&amp;q=XNYS%3aDHR&amp;form=skydnc</v>
    <v>Learn more on Bing</v>
  </rv>
  <rv s="3">
    <v>5</v>
    <v>DANAHER CORPORATION (XNYS:DHR)</v>
    <v>6</v>
    <v>7</v>
    <v>Finance</v>
    <v>8</v>
    <v>en-US</v>
    <v>a1r1r7</v>
    <v>268435456</v>
    <v>1</v>
    <v>Powered by Refinitiv</v>
    <v>303.82</v>
    <v>221.22</v>
    <v>0.8044</v>
    <v>-8.6349999999999998</v>
    <v>-3.2600999999999998E-2</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265.61500000000001</v>
    <v>Healthcare Equipment &amp; Supplies</v>
    <v>Stock</v>
    <v>45134.823952603903</v>
    <v>479</v>
    <v>256.10000000000002</v>
    <v>189191650343</v>
    <v>DANAHER CORPORATION</v>
    <v>DANAHER CORPORATION</v>
    <v>264.52</v>
    <v>31.067900000000002</v>
    <v>264.87</v>
    <v>256.23500000000001</v>
    <v>738352100</v>
    <v>DHR</v>
    <v>DANAHER CORPORATION (XNYS:DHR)</v>
    <v>2652094</v>
    <v>3278562</v>
    <v>1986</v>
  </rv>
  <rv s="2">
    <v>480</v>
  </rv>
  <rv s="0">
    <v>https://www.bing.com/financeapi/forcetrigger?t=a1x1pr&amp;q=XNAS%3aLNTH&amp;form=skydnc</v>
    <v>Learn more on Bing</v>
  </rv>
  <rv s="3">
    <v>5</v>
    <v>LANTHEUS HOLDINGS, INC. (XNAS:LNTH)</v>
    <v>6</v>
    <v>7</v>
    <v>Finance</v>
    <v>8</v>
    <v>en-US</v>
    <v>a1x1pr</v>
    <v>268435456</v>
    <v>1</v>
    <v>Powered by Refinitiv</v>
    <v>100.8505</v>
    <v>47.46</v>
    <v>0.64739999999999998</v>
    <v>1.45</v>
    <v>1.7247999999999999E-2</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86.125</v>
    <v>Healthcare Equipment &amp; Supplies</v>
    <v>Stock</v>
    <v>45134.82393071719</v>
    <v>482</v>
    <v>84.254999999999995</v>
    <v>5843828752</v>
    <v>LANTHEUS HOLDINGS, INC.</v>
    <v>LANTHEUS HOLDINGS, INC.</v>
    <v>85.09</v>
    <v>240.46279999999999</v>
    <v>84.07</v>
    <v>85.52</v>
    <v>68332890</v>
    <v>LNTH</v>
    <v>LANTHEUS HOLDINGS, INC. (XNAS:LNTH)</v>
    <v>489254</v>
    <v>861805</v>
    <v>2007</v>
  </rv>
  <rv s="2">
    <v>483</v>
  </rv>
  <rv s="0">
    <v>https://www.bing.com/financeapi/forcetrigger?t=a24bsm&amp;q=XNYS%3aTMO&amp;form=skydnc</v>
    <v>Learn more on Bing</v>
  </rv>
  <rv s="3">
    <v>5</v>
    <v>THERMO FISHER SCIENTIFIC INC. (XNYS:TMO)</v>
    <v>6</v>
    <v>7</v>
    <v>Finance</v>
    <v>8</v>
    <v>en-US</v>
    <v>a24bsm</v>
    <v>268435456</v>
    <v>1</v>
    <v>Powered by Refinitiv</v>
    <v>611.05999999999995</v>
    <v>475.77</v>
    <v>0.77639999999999998</v>
    <v>-14.545</v>
    <v>-2.5322000000000001E-2</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577.32000000000005</v>
    <v>Healthcare Equipment &amp; Supplies</v>
    <v>Stock</v>
    <v>45134.823926307814</v>
    <v>485</v>
    <v>559.375</v>
    <v>215951855624</v>
    <v>THERMO FISHER SCIENTIFIC INC.</v>
    <v>THERMO FISHER SCIENTIFIC INC.</v>
    <v>574.99</v>
    <v>39.248800000000003</v>
    <v>574.41</v>
    <v>559.86500000000001</v>
    <v>385721300</v>
    <v>TMO</v>
    <v>THERMO FISHER SCIENTIFIC INC. (XNYS:TMO)</v>
    <v>1773380</v>
    <v>1686269</v>
    <v>1960</v>
  </rv>
  <rv s="2">
    <v>486</v>
  </rv>
  <rv s="0">
    <v>https://www.bing.com/financeapi/forcetrigger?t=a1wyu2&amp;q=XNYS%3aLLY&amp;form=skydnc</v>
    <v>Learn more on Bing</v>
  </rv>
  <rv s="3">
    <v>5</v>
    <v>ELI LILLY AND COMPANY (XNYS:LLY)</v>
    <v>6</v>
    <v>7</v>
    <v>Finance</v>
    <v>8</v>
    <v>en-US</v>
    <v>a1wyu2</v>
    <v>268435456</v>
    <v>1</v>
    <v>Powered by Refinitiv</v>
    <v>469.87</v>
    <v>296.32</v>
    <v>0.35160000000000002</v>
    <v>0.76</v>
    <v>1.676E-3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458.6</v>
    <v>Pharmaceuticals</v>
    <v>Stock</v>
    <v>45134.823903541408</v>
    <v>488</v>
    <v>452.25290000000001</v>
    <v>431302142115</v>
    <v>ELI LILLY AND COMPANY</v>
    <v>ELI LILLY AND COMPANY</v>
    <v>453.55</v>
    <v>72.006100000000004</v>
    <v>453.59</v>
    <v>454.35</v>
    <v>949272900</v>
    <v>LLY</v>
    <v>ELI LILLY AND COMPANY (XNYS:LLY)</v>
    <v>1218364</v>
    <v>2679624</v>
    <v>1901</v>
  </rv>
  <rv s="2">
    <v>489</v>
  </rv>
  <rv s="0">
    <v>https://www.bing.com/financeapi/forcetrigger?t=bsgk77&amp;q=XNAS%3aPGNY&amp;form=skydnc</v>
    <v>Learn more on Bing</v>
  </rv>
  <rv s="3">
    <v>5</v>
    <v>PROGYNY, INC. (XNAS:PGNY)</v>
    <v>6</v>
    <v>7</v>
    <v>Finance</v>
    <v>8</v>
    <v>en-US</v>
    <v>bsgk77</v>
    <v>268435456</v>
    <v>1</v>
    <v>Powered by Refinitiv</v>
    <v>46.5</v>
    <v>28.03</v>
    <v>1.4789000000000001</v>
    <v>-0.67</v>
    <v>-1.6721E-2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40.5899</v>
    <v>Healthcare Providers &amp; Services</v>
    <v>Stock</v>
    <v>45134.823925450779</v>
    <v>491</v>
    <v>39.33</v>
    <v>3719646044</v>
    <v>PROGYNY, INC.</v>
    <v>PROGYNY, INC.</v>
    <v>40.340000000000003</v>
    <v>93.010800000000003</v>
    <v>40.07</v>
    <v>39.4</v>
    <v>94407260</v>
    <v>PGNY</v>
    <v>PROGYNY, INC. (XNAS:PGNY)</v>
    <v>278470</v>
    <v>540972</v>
    <v>2008</v>
  </rv>
  <rv s="2">
    <v>492</v>
  </rv>
  <rv s="0">
    <v>https://www.bing.com/financeapi/forcetrigger?t=a26hyc&amp;q=XNYS%3aZTS&amp;form=skydnc</v>
    <v>Learn more on Bing</v>
  </rv>
  <rv s="3">
    <v>5</v>
    <v>ZOETIS INC. (XNYS:ZTS)</v>
    <v>6</v>
    <v>7</v>
    <v>Finance</v>
    <v>8</v>
    <v>en-US</v>
    <v>a26hyc</v>
    <v>268435456</v>
    <v>1</v>
    <v>Powered by Refinitiv</v>
    <v>194.99</v>
    <v>124.14830000000001</v>
    <v>0.7802</v>
    <v>-3.08</v>
    <v>-1.6042000000000001E-2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194.99</v>
    <v>Pharmaceuticals</v>
    <v>Stock</v>
    <v>45134.823946110941</v>
    <v>494</v>
    <v>188.74</v>
    <v>87302236824</v>
    <v>ZOETIS INC.</v>
    <v>ZOETIS INC.</v>
    <v>192.77</v>
    <v>43.3628</v>
    <v>192</v>
    <v>188.92</v>
    <v>462112200</v>
    <v>ZTS</v>
    <v>ZOETIS INC. (XNYS:ZTS)</v>
    <v>1541648</v>
    <v>1959296</v>
    <v>2012</v>
  </rv>
  <rv s="2">
    <v>495</v>
  </rv>
  <rv s="0">
    <v>https://www.bing.com/financeapi/forcetrigger?t=a23vdm&amp;q=XNYS%3aSYK&amp;form=skydnc</v>
    <v>Learn more on Bing</v>
  </rv>
  <rv s="3">
    <v>5</v>
    <v>STRYKER CORPORATION (XNYS:SYK)</v>
    <v>6</v>
    <v>7</v>
    <v>Finance</v>
    <v>8</v>
    <v>en-US</v>
    <v>a23vdm</v>
    <v>268435456</v>
    <v>1</v>
    <v>Powered by Refinitiv</v>
    <v>306.93</v>
    <v>200.8</v>
    <v>0.96609999999999996</v>
    <v>-7.54</v>
    <v>-2.5988999999999998E-2</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290.5</v>
    <v>Healthcare Equipment &amp; Supplies</v>
    <v>Stock</v>
    <v>45134.823928517966</v>
    <v>497</v>
    <v>282.38499999999999</v>
    <v>110129600000</v>
    <v>STRYKER CORPORATION</v>
    <v>STRYKER CORPORATION</v>
    <v>290.27</v>
    <v>42.220399999999998</v>
    <v>290.12</v>
    <v>282.58</v>
    <v>379600000</v>
    <v>SYK</v>
    <v>STRYKER CORPORATION (XNYS:SYK)</v>
    <v>1572754</v>
    <v>1185204</v>
    <v>1946</v>
  </rv>
  <rv s="2">
    <v>498</v>
  </rv>
  <rv s="0">
    <v>https://www.bing.com/financeapi/forcetrigger?t=a1vt77&amp;q=XNAS%3aISRG&amp;form=skydnc</v>
    <v>Learn more on Bing</v>
  </rv>
  <rv s="3">
    <v>5</v>
    <v>INTUITIVE SURGICAL, INC. (XNAS:ISRG)</v>
    <v>6</v>
    <v>7</v>
    <v>Finance</v>
    <v>8</v>
    <v>en-US</v>
    <v>a1vt77</v>
    <v>268435456</v>
    <v>1</v>
    <v>Powered by Refinitiv</v>
    <v>358.07</v>
    <v>180.07</v>
    <v>1.3091999999999999</v>
    <v>-6.2350000000000003</v>
    <v>-1.8929999999999999E-2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333.68</v>
    <v>Healthcare Equipment &amp; Supplies</v>
    <v>Stock</v>
    <v>45134.823946133591</v>
    <v>500</v>
    <v>322.85500000000002</v>
    <v>113535000984</v>
    <v>INTUITIVE SURGICAL, INC.</v>
    <v>INTUITIVE SURGICAL, INC.</v>
    <v>331.71</v>
    <v>82.655799999999999</v>
    <v>329.37</v>
    <v>323.13499999999999</v>
    <v>351354700</v>
    <v>ISRG</v>
    <v>INTUITIVE SURGICAL, INC. (XNAS:ISRG)</v>
    <v>1087531</v>
    <v>2052588</v>
    <v>1995</v>
  </rv>
  <rv s="2">
    <v>501</v>
  </rv>
  <rv s="0">
    <v>https://www.bing.com/financeapi/forcetrigger?t=a1rgxm&amp;q=XNAS%3aDXCM&amp;form=skydnc</v>
    <v>Learn more on Bing</v>
  </rv>
  <rv s="3">
    <v>5</v>
    <v>DEXCOM, INC. (XNAS:DXCM)</v>
    <v>6</v>
    <v>7</v>
    <v>Finance</v>
    <v>8</v>
    <v>en-US</v>
    <v>a1rgxm</v>
    <v>268435456</v>
    <v>1</v>
    <v>Powered by Refinitiv</v>
    <v>138.91999999999999</v>
    <v>77.510000000000005</v>
    <v>1.1501999999999999</v>
    <v>-1.74</v>
    <v>-1.3313999999999999E-2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131.49</v>
    <v>Healthcare Equipment &amp; Supplies</v>
    <v>Stock</v>
    <v>45134.823951075785</v>
    <v>503</v>
    <v>128.79</v>
    <v>49985610619</v>
    <v>DEXCOM, INC.</v>
    <v>DEXCOM, INC.</v>
    <v>131.11000000000001</v>
    <v>189.38380000000001</v>
    <v>130.69</v>
    <v>128.94999999999999</v>
    <v>387635600</v>
    <v>DXCM</v>
    <v>DEXCOM, INC. (XNAS:DXCM)</v>
    <v>2473290</v>
    <v>2553873</v>
    <v>1999</v>
  </rv>
  <rv s="2">
    <v>504</v>
  </rv>
  <rv s="0">
    <v>https://www.bing.com/financeapi/forcetrigger?t=a1p7zr&amp;q=XNYS%3aCAT&amp;form=skydnc</v>
    <v>Learn more on Bing</v>
  </rv>
  <rv s="3">
    <v>5</v>
    <v>CATERPILLAR INC. (XNYS:CAT)</v>
    <v>6</v>
    <v>7</v>
    <v>Finance</v>
    <v>8</v>
    <v>en-US</v>
    <v>a1p7zr</v>
    <v>268435456</v>
    <v>1</v>
    <v>Powered by Refinitiv</v>
    <v>266.04000000000002</v>
    <v>160.6</v>
    <v>1.1143000000000001</v>
    <v>-0.67</v>
    <v>-2.5940000000000004E-3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261.10000000000002</v>
    <v>Machinery, Equipment &amp; Components</v>
    <v>Stock</v>
    <v>45134.823931133593</v>
    <v>506</v>
    <v>256.82260000000002</v>
    <v>132781396104</v>
    <v>CATERPILLAR INC.</v>
    <v>CATERPILLAR INC.</v>
    <v>258.94499999999999</v>
    <v>19.096499999999999</v>
    <v>258.32</v>
    <v>257.64999999999998</v>
    <v>515355700</v>
    <v>CAT</v>
    <v>CATERPILLAR INC. (XNYS:CAT)</v>
    <v>1718755</v>
    <v>2464349</v>
    <v>1986</v>
  </rv>
  <rv s="2">
    <v>507</v>
  </rv>
  <rv s="0">
    <v>https://www.bing.com/financeapi/forcetrigger?t=a25552&amp;q=XNYS%3aRTX&amp;form=skydnc</v>
    <v>Learn more on Bing</v>
  </rv>
  <rv s="3">
    <v>5</v>
    <v>RTX CORPORATION (XNYS:RTX)</v>
    <v>6</v>
    <v>7</v>
    <v>Finance</v>
    <v>8</v>
    <v>en-US</v>
    <v>a25552</v>
    <v>268435456</v>
    <v>1</v>
    <v>Powered by Refinitiv</v>
    <v>104.91</v>
    <v>80.27</v>
    <v>1.0364</v>
    <v>-1.385</v>
    <v>-1.6049000000000001E-2</v>
    <v>USD</v>
    <v>RTX Corporation, formerly Raytheon Technologies Corporation, is an aerospace and defense company. The Company operates through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87.212500000000006</v>
    <v>Aerospace &amp; Defense</v>
    <v>Stock</v>
    <v>45134.823928402344</v>
    <v>509</v>
    <v>84.43</v>
    <v>125610900000</v>
    <v>RTX CORPORATION</v>
    <v>RTX CORPORATION</v>
    <v>85.8</v>
    <v>22.883600000000001</v>
    <v>86.3</v>
    <v>84.915000000000006</v>
    <v>1455515000</v>
    <v>RTX</v>
    <v>RTX CORPORATION (XNYS:RTX)</v>
    <v>11988023</v>
    <v>6636511</v>
    <v>1934</v>
  </rv>
  <rv s="2">
    <v>510</v>
  </rv>
  <rv s="0">
    <v>https://www.bing.com/financeapi/forcetrigger?t=a229ec&amp;q=XNYS%3aRSG&amp;form=skydnc</v>
    <v>Learn more on Bing</v>
  </rv>
  <rv s="3">
    <v>5</v>
    <v>REPUBLIC SERVICES, INC. (XNYS:RSG)</v>
    <v>6</v>
    <v>7</v>
    <v>Finance</v>
    <v>8</v>
    <v>en-US</v>
    <v>a229ec</v>
    <v>268435456</v>
    <v>1</v>
    <v>Powered by Refinitiv</v>
    <v>155.94</v>
    <v>120.58</v>
    <v>0.66690000000000005</v>
    <v>-1.6</v>
    <v>-1.0466E-2</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153.56</v>
    <v>Professional &amp; Commercial Services</v>
    <v>Stock</v>
    <v>45134.823900775002</v>
    <v>512</v>
    <v>149.62</v>
    <v>47844023521</v>
    <v>REPUBLIC SERVICES, INC.</v>
    <v>REPUBLIC SERVICES, INC.</v>
    <v>153</v>
    <v>31.896799999999999</v>
    <v>152.87</v>
    <v>151.27000000000001</v>
    <v>316282300</v>
    <v>RSG</v>
    <v>REPUBLIC SERVICES, INC. (XNYS:RSG)</v>
    <v>1078340</v>
    <v>1003052</v>
    <v>1996</v>
  </rv>
  <rv s="2">
    <v>513</v>
  </rv>
  <rv s="0">
    <v>https://www.bing.com/financeapi/forcetrigger?t=a1wzw7&amp;q=XNYS%3aLMT&amp;form=skydnc</v>
    <v>Learn more on Bing</v>
  </rv>
  <rv s="3">
    <v>5</v>
    <v>LOCKHEED MARTIN CORPORATION (XNYS:LMT)</v>
    <v>6</v>
    <v>7</v>
    <v>Finance</v>
    <v>8</v>
    <v>en-US</v>
    <v>a1wzw7</v>
    <v>268435456</v>
    <v>1</v>
    <v>Powered by Refinitiv</v>
    <v>508.1</v>
    <v>381.55</v>
    <v>0.65069999999999995</v>
    <v>-4.2850000000000001</v>
    <v>-9.4630000000000009E-3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452.42</v>
    <v>Aerospace &amp; Defense</v>
    <v>Stock</v>
    <v>45134.823899467185</v>
    <v>515</v>
    <v>445.33499999999998</v>
    <v>112952723537</v>
    <v>LOCKHEED MARTIN CORPORATION</v>
    <v>LOCKHEED MARTIN CORPORATION</v>
    <v>451.27</v>
    <v>16.549900000000001</v>
    <v>452.81</v>
    <v>448.52499999999998</v>
    <v>251831500</v>
    <v>LMT</v>
    <v>LOCKHEED MARTIN CORPORATION (XNYS:LMT)</v>
    <v>1235356</v>
    <v>1062909</v>
    <v>1994</v>
  </rv>
  <rv s="2">
    <v>516</v>
  </rv>
  <rv s="0">
    <v>https://www.bing.com/financeapi/forcetrigger?t=buxfa2&amp;q=XNYS%3aMP&amp;form=skydnc</v>
    <v>Learn more on Bing</v>
  </rv>
  <rv s="3">
    <v>5</v>
    <v>MP MATERIALS CORP (XNYS:MP)</v>
    <v>6</v>
    <v>7</v>
    <v>Finance</v>
    <v>8</v>
    <v>en-US</v>
    <v>buxfa2</v>
    <v>268435456</v>
    <v>1</v>
    <v>Powered by Refinitiv</v>
    <v>40.119999999999997</v>
    <v>20.21</v>
    <v>1.623</v>
    <v>-0.875</v>
    <v>-3.6232E-2</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24.434999999999999</v>
    <v>Metals &amp; Mining</v>
    <v>Stock</v>
    <v>45134.823908691404</v>
    <v>518</v>
    <v>23.25</v>
    <v>4134124119</v>
    <v>MP MATERIALS CORP</v>
    <v>MP MATERIALS CORP</v>
    <v>24.43</v>
    <v>19.036300000000001</v>
    <v>24.15</v>
    <v>23.274999999999999</v>
    <v>177620800</v>
    <v>MP</v>
    <v>MP MATERIALS CORP (XNYS:MP)</v>
    <v>1500080</v>
    <v>3032422</v>
    <v>2020</v>
  </rv>
  <rv s="2">
    <v>519</v>
  </rv>
  <rv s="0">
    <v>https://www.bing.com/financeapi/forcetrigger?t=a24ynm&amp;q=XNYS%3aUPS&amp;form=skydnc</v>
    <v>Learn more on Bing</v>
  </rv>
  <rv s="3">
    <v>5</v>
    <v>UNITED PARCEL SERVICE, INC. (XNYS:UPS)</v>
    <v>6</v>
    <v>7</v>
    <v>Finance</v>
    <v>8</v>
    <v>en-US</v>
    <v>a24ynm</v>
    <v>268435456</v>
    <v>1</v>
    <v>Powered by Refinitiv</v>
    <v>209.39</v>
    <v>154.87180000000001</v>
    <v>1.0741000000000001</v>
    <v>1.69</v>
    <v>9.1649999999999995E-3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187.23</v>
    <v>Freight &amp; Logistics Services</v>
    <v>Stock</v>
    <v>45134.82396611094</v>
    <v>521</v>
    <v>184.05</v>
    <v>158370000000</v>
    <v>UNITED PARCEL SERVICE, INC.</v>
    <v>UNITED PARCEL SERVICE, INC.</v>
    <v>185.25</v>
    <v>14.903499999999999</v>
    <v>184.39</v>
    <v>186.08</v>
    <v>858886400</v>
    <v>UPS</v>
    <v>UNITED PARCEL SERVICE, INC. (XNYS:UPS)</v>
    <v>2487245</v>
    <v>3858061</v>
    <v>1999</v>
  </rv>
  <rv s="2">
    <v>522</v>
  </rv>
  <rv s="0">
    <v>https://www.bing.com/financeapi/forcetrigger?t=aaxkh7&amp;q=XTSE%3aCNR&amp;form=skydnc</v>
    <v>Learn more on Bing</v>
  </rv>
  <rv s="3">
    <v>5</v>
    <v>Canadian National Railway Company (XTSE:CNR)</v>
    <v>6</v>
    <v>21</v>
    <v>Finance</v>
    <v>22</v>
    <v>en-US</v>
    <v>aaxkh7</v>
    <v>268435456</v>
    <v>1</v>
    <v>Powered by Refinitiv</v>
    <v>175.39</v>
    <v>144.71</v>
    <v>0.67920000000000003</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158.6</v>
    <v>Freight &amp; Logistics Services</v>
    <v>Stock</v>
    <v>45134.813263888886</v>
    <v>524</v>
    <v>156</v>
    <v>102726000000</v>
    <v>Canadian National Railway Company</v>
    <v>Canadian National Railway Company</v>
    <v>156.58000000000001</v>
    <v>19.68</v>
    <v>156.69</v>
    <v>156.69</v>
    <v>655600000</v>
    <v>CNR</v>
    <v>Canadian National Railway Company (XTSE:CNR)</v>
    <v>608420</v>
    <v>1067380</v>
    <v>1995</v>
  </rv>
  <rv s="2">
    <v>525</v>
  </rv>
  <rv s="0">
    <v>https://www.bing.com/financeapi/forcetrigger?t=aaxl52&amp;q=XTSE%3aCP&amp;form=skydnc</v>
    <v>Learn more on Bing</v>
  </rv>
  <rv s="3">
    <v>5</v>
    <v>Canadian Pacific Kansas City Limited (XTSE:CP)</v>
    <v>6</v>
    <v>21</v>
    <v>Finance</v>
    <v>22</v>
    <v>en-US</v>
    <v>aaxl52</v>
    <v>268435456</v>
    <v>1</v>
    <v>Powered by Refinitiv</v>
    <v>112.27</v>
    <v>90.84</v>
    <v>0.82889999999999997</v>
    <v>-0.91</v>
    <v>-8.2059999999999998E-3</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112</v>
    <v>Freight &amp; Logistics Services</v>
    <v>Stock</v>
    <v>45134.813449074078</v>
    <v>527</v>
    <v>109.96</v>
    <v>102397912812</v>
    <v>Canadian Pacific Kansas City Limited</v>
    <v>Canadian Pacific Kansas City Limited</v>
    <v>111.49</v>
    <v>27.76</v>
    <v>110.89</v>
    <v>109.98</v>
    <v>931059400</v>
    <v>CP</v>
    <v>Canadian Pacific Kansas City Limited (XTSE:CP)</v>
    <v>738628</v>
    <v>1074960</v>
    <v>2001</v>
  </rv>
  <rv s="2">
    <v>528</v>
  </rv>
  <rv s="0">
    <v>https://www.bing.com/financeapi/forcetrigger?t=aaxdur&amp;q=XTSE%3aCCO&amp;form=skydnc</v>
    <v>Learn more on Bing</v>
  </rv>
  <rv s="3">
    <v>5</v>
    <v>CAMECO CORPORATION (XTSE:CCO)</v>
    <v>6</v>
    <v>21</v>
    <v>Finance</v>
    <v>22</v>
    <v>en-US</v>
    <v>aaxdur</v>
    <v>268435456</v>
    <v>1</v>
    <v>Powered by Refinitiv</v>
    <v>44.9</v>
    <v>28.6</v>
    <v>0.9506</v>
    <v>-0.57999999999999996</v>
    <v>-1.3025E-2</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44.9</v>
    <v>Uranium</v>
    <v>Stock</v>
    <v>45134.813321759262</v>
    <v>530</v>
    <v>43.7</v>
    <v>19031765190</v>
    <v>CAMECO CORPORATION</v>
    <v>CAMECO CORPORATION</v>
    <v>44.87</v>
    <v>112.79</v>
    <v>44.53</v>
    <v>43.95</v>
    <v>433032200</v>
    <v>CCO</v>
    <v>CAMECO CORPORATION (XTSE:CCO)</v>
    <v>688227</v>
    <v>853220</v>
    <v>1997</v>
  </rv>
  <rv s="2">
    <v>531</v>
  </rv>
  <rv s="0">
    <v>https://www.bing.com/financeapi/forcetrigger?t=a24xww&amp;q=XNYS%3aUNP&amp;form=skydnc</v>
    <v>Learn more on Bing</v>
  </rv>
  <rv s="3">
    <v>5</v>
    <v>UNION PACIFIC CORPORATION (XNYS:UNP)</v>
    <v>6</v>
    <v>7</v>
    <v>Finance</v>
    <v>8</v>
    <v>en-US</v>
    <v>a24xww</v>
    <v>268435456</v>
    <v>1</v>
    <v>Powered by Refinitiv</v>
    <v>242.35499999999999</v>
    <v>183.69</v>
    <v>1.1093</v>
    <v>-6.2249999999999996</v>
    <v>-2.6154999999999998E-2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236.39</v>
    <v>Freight &amp; Logistics Services</v>
    <v>Stock</v>
    <v>45134.82394583281</v>
    <v>533</v>
    <v>230.4075</v>
    <v>141312151335</v>
    <v>UNION PACIFIC CORPORATION</v>
    <v>UNION PACIFIC CORPORATION</v>
    <v>235.49</v>
    <v>21.720300000000002</v>
    <v>238</v>
    <v>231.77500000000001</v>
    <v>609695400</v>
    <v>UNP</v>
    <v>UNION PACIFIC CORPORATION (XNYS:UNP)</v>
    <v>4604855</v>
    <v>2963753</v>
    <v>1969</v>
  </rv>
  <rv s="2">
    <v>534</v>
  </rv>
  <rv s="0">
    <v>https://www.bing.com/financeapi/forcetrigger?t=a1rlu2&amp;q=XNYS%3aECL&amp;form=skydnc</v>
    <v>Learn more on Bing</v>
  </rv>
  <rv s="3">
    <v>5</v>
    <v>ECOLAB INC. (XNYS:ECL)</v>
    <v>6</v>
    <v>7</v>
    <v>Finance</v>
    <v>8</v>
    <v>en-US</v>
    <v>a1rlu2</v>
    <v>268435456</v>
    <v>1</v>
    <v>Powered by Refinitiv</v>
    <v>191.41</v>
    <v>131.04</v>
    <v>1.0321</v>
    <v>-5.0250000000000004</v>
    <v>-2.6592999999999999E-2</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190.2</v>
    <v>Chemicals</v>
    <v>Stock</v>
    <v>45134.823944710159</v>
    <v>536</v>
    <v>183.85499999999999</v>
    <v>52370138741</v>
    <v>ECOLAB INC.</v>
    <v>ECOLAB INC.</v>
    <v>189.53</v>
    <v>46.8782</v>
    <v>188.96</v>
    <v>183.935</v>
    <v>284720900</v>
    <v>ECL</v>
    <v>ECOLAB INC. (XNYS:ECL)</v>
    <v>792980</v>
    <v>972313</v>
    <v>1924</v>
  </rv>
  <rv s="2">
    <v>537</v>
  </rv>
  <rv s="0">
    <v>https://www.bing.com/financeapi/forcetrigger?t=ab1rsm&amp;q=XTSE%3aWCN&amp;form=skydnc</v>
    <v>Learn more on Bing</v>
  </rv>
  <rv s="3">
    <v>5</v>
    <v>WASTE CONNECTIONS, INC. (XTSE:WCN)</v>
    <v>6</v>
    <v>21</v>
    <v>Finance</v>
    <v>22</v>
    <v>en-US</v>
    <v>ab1rsm</v>
    <v>268435456</v>
    <v>1</v>
    <v>Powered by Refinitiv</v>
    <v>196.65</v>
    <v>161.84</v>
    <v>0.56710000000000005</v>
    <v>-2.71</v>
    <v>-1.4363999999999998E-2</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189.56</v>
    <v>Professional &amp; Commercial Services</v>
    <v>Stock</v>
    <v>45134.812800925924</v>
    <v>539</v>
    <v>184.85499999999999</v>
    <v>47895206740</v>
    <v>WASTE CONNECTIONS, INC.</v>
    <v>WASTE CONNECTIONS, INC.</v>
    <v>188.65</v>
    <v>42.2</v>
    <v>188.67</v>
    <v>185.96</v>
    <v>257556500</v>
    <v>WCN</v>
    <v>WASTE CONNECTIONS, INC. (XTSE:WCN)</v>
    <v>235498</v>
    <v>245090</v>
    <v>2016</v>
  </rv>
  <rv s="2">
    <v>540</v>
  </rv>
  <rv s="0">
    <v>https://www.bing.com/financeapi/forcetrigger?t=a25xjc&amp;q=XNYS%3aWM&amp;form=skydnc</v>
    <v>Learn more on Bing</v>
  </rv>
  <rv s="3">
    <v>5</v>
    <v>WASTE MANAGEMENT, INC. (XNYS:WM)</v>
    <v>6</v>
    <v>7</v>
    <v>Finance</v>
    <v>8</v>
    <v>en-US</v>
    <v>a25xjc</v>
    <v>268435456</v>
    <v>1</v>
    <v>Powered by Refinitiv</v>
    <v>175.98</v>
    <v>148.31</v>
    <v>0.71819999999999995</v>
    <v>-1.73</v>
    <v>-1.0489E-2</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165.97</v>
    <v>Professional &amp; Commercial Services</v>
    <v>Stock</v>
    <v>45134.823930555467</v>
    <v>542</v>
    <v>161.74</v>
    <v>66396553607</v>
    <v>WASTE MANAGEMENT, INC.</v>
    <v>WASTE MANAGEMENT, INC.</v>
    <v>164.67</v>
    <v>29.6203</v>
    <v>164.94</v>
    <v>163.21</v>
    <v>406816700</v>
    <v>WM</v>
    <v>WASTE MANAGEMENT, INC. (XNYS:WM)</v>
    <v>1792052</v>
    <v>1404320</v>
    <v>1995</v>
  </rv>
  <rv s="2">
    <v>543</v>
  </rv>
  <rv s="0">
    <v>https://www.bing.com/financeapi/forcetrigger?t=bmzp77&amp;q=XNYS%3aLTHM&amp;form=skydnc</v>
    <v>Learn more on Bing</v>
  </rv>
  <rv s="3">
    <v>5</v>
    <v>LIVENT CORPORATION (XNYS:LTHM)</v>
    <v>6</v>
    <v>7</v>
    <v>Finance</v>
    <v>8</v>
    <v>en-US</v>
    <v>bmzp77</v>
    <v>268435456</v>
    <v>1</v>
    <v>Powered by Refinitiv</v>
    <v>36.380000000000003</v>
    <v>18.260000000000002</v>
    <v>1.8178000000000001</v>
    <v>-0.99750000000000005</v>
    <v>-3.8889E-2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25.86</v>
    <v>Chemicals</v>
    <v>Stock</v>
    <v>45134.823960856251</v>
    <v>545</v>
    <v>24.65</v>
    <v>4429755954</v>
    <v>LIVENT CORPORATION</v>
    <v>LIVENT CORPORATION</v>
    <v>25.75</v>
    <v>15.826000000000001</v>
    <v>25.65</v>
    <v>24.6525</v>
    <v>179687900</v>
    <v>LTHM</v>
    <v>LIVENT CORPORATION (XNYS:LTHM)</v>
    <v>1511434</v>
    <v>2434130</v>
    <v>2018</v>
  </rv>
  <rv s="2">
    <v>546</v>
  </rv>
  <rv s="0">
    <v>https://www.bing.com/financeapi/forcetrigger?t=a1ne3m&amp;q=XNYS%3aAME&amp;form=skydnc</v>
    <v>Learn more on Bing</v>
  </rv>
  <rv s="3">
    <v>5</v>
    <v>AMETEK, INC. (XNYS:AME)</v>
    <v>6</v>
    <v>7</v>
    <v>Finance</v>
    <v>8</v>
    <v>en-US</v>
    <v>a1ne3m</v>
    <v>268435456</v>
    <v>1</v>
    <v>Powered by Refinitiv</v>
    <v>162.69</v>
    <v>110.87</v>
    <v>1.2188000000000001</v>
    <v>-0.89</v>
    <v>-5.6059999999999999E-3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160</v>
    <v>Machinery, Equipment &amp; Components</v>
    <v>Stock</v>
    <v>45134.823932013278</v>
    <v>548</v>
    <v>157.87</v>
    <v>36385119824</v>
    <v>AMETEK, INC.</v>
    <v>AMETEK, INC.</v>
    <v>159.75</v>
    <v>30.755700000000001</v>
    <v>158.76</v>
    <v>157.87</v>
    <v>230475200</v>
    <v>AME</v>
    <v>AMETEK, INC. (XNYS:AME)</v>
    <v>616629</v>
    <v>875286</v>
    <v>1986</v>
  </rv>
  <rv s="2">
    <v>549</v>
  </rv>
  <rv s="0">
    <v>https://www.bing.com/financeapi/forcetrigger?t=a1yq5r&amp;q=XNYS%3aNSC&amp;form=skydnc</v>
    <v>Learn more on Bing</v>
  </rv>
  <rv s="3">
    <v>5</v>
    <v>NORFOLK SOUTHERN CORPORATION (XNYS:NSC)</v>
    <v>6</v>
    <v>7</v>
    <v>Finance</v>
    <v>8</v>
    <v>en-US</v>
    <v>a1yq5r</v>
    <v>268435456</v>
    <v>1</v>
    <v>Powered by Refinitiv</v>
    <v>264.22000000000003</v>
    <v>196.33</v>
    <v>1.2771999999999999</v>
    <v>-2.165</v>
    <v>-9.1380000000000003E-3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237.73500000000001</v>
    <v>Freight &amp; Logistics Services</v>
    <v>Stock</v>
    <v>45134.823935671091</v>
    <v>551</v>
    <v>230.87</v>
    <v>53441810694</v>
    <v>NORFOLK SOUTHERN CORPORATION</v>
    <v>NORFOLK SOUTHERN CORPORATION</v>
    <v>230.87</v>
    <v>18.234400000000001</v>
    <v>236.93</v>
    <v>234.76499999999999</v>
    <v>227639600</v>
    <v>NSC</v>
    <v>NORFOLK SOUTHERN CORPORATION (XNYS:NSC)</v>
    <v>1304214</v>
    <v>1078352</v>
    <v>2009</v>
  </rv>
  <rv s="2">
    <v>552</v>
  </rv>
  <rv s="0">
    <v>https://www.bing.com/financeapi/forcetrigger?t=a1q8r7&amp;q=XNAS%3aCPRT&amp;form=skydnc</v>
    <v>Learn more on Bing</v>
  </rv>
  <rv s="3">
    <v>5</v>
    <v>COPART, INC. (XNAS:CPRT)</v>
    <v>6</v>
    <v>7</v>
    <v>Finance</v>
    <v>8</v>
    <v>en-US</v>
    <v>a1q8r7</v>
    <v>268435456</v>
    <v>1</v>
    <v>Powered by Refinitiv</v>
    <v>94.77</v>
    <v>52.284999999999997</v>
    <v>1.2089000000000001</v>
    <v>-1.43</v>
    <v>-1.5963000000000001E-2</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90.31</v>
    <v>Software &amp; IT Services</v>
    <v>Stock</v>
    <v>45134.823930370316</v>
    <v>554</v>
    <v>88.15</v>
    <v>42086318370</v>
    <v>COPART, INC.</v>
    <v>COPART, INC.</v>
    <v>90.06</v>
    <v>37.4694</v>
    <v>89.58</v>
    <v>88.15</v>
    <v>477439800</v>
    <v>CPRT</v>
    <v>COPART, INC. (XNAS:CPRT)</v>
    <v>904463</v>
    <v>2264080</v>
    <v>2012</v>
  </rv>
  <rv s="2">
    <v>555</v>
  </rv>
  <rv s="0">
    <v>https://www.bing.com/financeapi/forcetrigger?t=a1ul9c&amp;q=XNYS%3aHEI&amp;form=skydnc</v>
    <v>Learn more on Bing</v>
  </rv>
  <rv s="3">
    <v>5</v>
    <v>HEICO CORPORATION (XNYS:HEI)</v>
    <v>6</v>
    <v>7</v>
    <v>Finance</v>
    <v>8</v>
    <v>en-US</v>
    <v>a1ul9c</v>
    <v>268435456</v>
    <v>1</v>
    <v>Powered by Refinitiv</v>
    <v>182.18</v>
    <v>138.82</v>
    <v>1.2004999999999999</v>
    <v>-2.62</v>
    <v>-1.4641E-2</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179.715</v>
    <v>Aerospace &amp; Defense</v>
    <v>Stock</v>
    <v>45134.823849131251</v>
    <v>557</v>
    <v>175.69749999999999</v>
    <v>21506910000</v>
    <v>HEICO CORPORATION</v>
    <v>HEICO CORPORATION</v>
    <v>179.715</v>
    <v>65.531000000000006</v>
    <v>178.95</v>
    <v>176.33</v>
    <v>137013400</v>
    <v>HEI</v>
    <v>HEICO CORPORATION (XNYS:HEI)</v>
    <v>127680</v>
    <v>285543</v>
    <v>1993</v>
  </rv>
  <rv s="2">
    <v>558</v>
  </rv>
  <rv s="0">
    <v>https://www.bing.com/financeapi/forcetrigger?t=a22777&amp;q=XNYS%3aROP&amp;form=skydnc</v>
    <v>Learn more on Bing</v>
  </rv>
  <rv s="3">
    <v>5</v>
    <v>ROPER TECHNOLOGIES, INC. (XNAS:ROP)</v>
    <v>6</v>
    <v>7</v>
    <v>Finance</v>
    <v>8</v>
    <v>en-US</v>
    <v>a22777</v>
    <v>268435456</v>
    <v>1</v>
    <v>Powered by Refinitiv</v>
    <v>502.125</v>
    <v>356.21499999999997</v>
    <v>1.0184</v>
    <v>-3.7</v>
    <v>-7.4919999999999995E-3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6901 Professional Pkwy East, Suite 200, SARASOTA, FL, 34240-8473 US</v>
    <v>498</v>
    <v>Software &amp; IT Services</v>
    <v>Stock</v>
    <v>45134.823867696097</v>
    <v>560</v>
    <v>488.78</v>
    <v>52246166830</v>
    <v>ROPER TECHNOLOGIES, INC.</v>
    <v>ROPER TECHNOLOGIES, INC.</v>
    <v>497.22</v>
    <v>45.197400000000002</v>
    <v>493.85</v>
    <v>490.15</v>
    <v>106592200</v>
    <v>ROP</v>
    <v>ROPER TECHNOLOGIES, INC. (XNAS:ROP)</v>
    <v>295359</v>
    <v>506886</v>
    <v>1981</v>
  </rv>
  <rv s="2">
    <v>561</v>
  </rv>
  <rv s="0">
    <v>https://www.bing.com/financeapi/forcetrigger?t=aw2wdm&amp;q=XNAS%3aWSC&amp;form=skydnc</v>
    <v>Learn more on Bing</v>
  </rv>
  <rv s="3">
    <v>5</v>
    <v>WILLSCOT MOBILE MINI HOLDINGS CORP. (XNAS:WSC)</v>
    <v>6</v>
    <v>7</v>
    <v>Finance</v>
    <v>8</v>
    <v>en-US</v>
    <v>aw2wdm</v>
    <v>268435456</v>
    <v>1</v>
    <v>Powered by Refinitiv</v>
    <v>53.46</v>
    <v>35.450000000000003</v>
    <v>1.5188999999999999</v>
    <v>-0.495</v>
    <v>-1.0471999999999999E-2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47.35</v>
    <v>Professional &amp; Commercial Services</v>
    <v>Stock</v>
    <v>45134.823945265627</v>
    <v>563</v>
    <v>46.719799999999999</v>
    <v>9463424450</v>
    <v>WILLSCOT MOBILE MINI HOLDINGS CORP.</v>
    <v>WILLSCOT MOBILE MINI HOLDINGS CORP.</v>
    <v>47.24</v>
    <v>32.9206</v>
    <v>47.27</v>
    <v>46.774999999999999</v>
    <v>202318000</v>
    <v>WSC</v>
    <v>WILLSCOT MOBILE MINI HOLDINGS CORP. (XNAS:WSC)</v>
    <v>876212</v>
    <v>1532426</v>
    <v>2017</v>
  </rv>
  <rv s="2">
    <v>564</v>
  </rv>
  <rv s="0">
    <v>https://www.bing.com/financeapi/forcetrigger?t=a24fh7&amp;q=XNYS%3aTPL&amp;form=skydnc</v>
    <v>Learn more on Bing</v>
  </rv>
  <rv s="3">
    <v>5</v>
    <v>TEXAS PACIFIC LAND CORPORATION (XNYS:TPL)</v>
    <v>6</v>
    <v>7</v>
    <v>Finance</v>
    <v>8</v>
    <v>en-US</v>
    <v>a24fh7</v>
    <v>268435456</v>
    <v>1</v>
    <v>Powered by Refinitiv</v>
    <v>2739</v>
    <v>1266.21</v>
    <v>1.841</v>
    <v>-7.4264000000000001</v>
    <v>-4.9240000000000004E-3</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1527.3698999999999</v>
    <v>Oil &amp; Gas</v>
    <v>Stock</v>
    <v>45134.823864513281</v>
    <v>566</v>
    <v>1500.8136</v>
    <v>11544528357</v>
    <v>TEXAS PACIFIC LAND CORPORATION</v>
    <v>TEXAS PACIFIC LAND CORPORATION</v>
    <v>1525</v>
    <v>26.756</v>
    <v>1508.24</v>
    <v>1500.8136</v>
    <v>7692180</v>
    <v>TPL</v>
    <v>TEXAS PACIFIC LAND CORPORATION (XNYS:TPL)</v>
    <v>18196</v>
    <v>24556</v>
    <v>2020</v>
  </rv>
  <rv s="2">
    <v>567</v>
  </rv>
  <rv s="0">
    <v>https://www.bing.com/financeapi/forcetrigger?t=a1zy3m&amp;q=XNYS%3aPLD&amp;form=skydnc</v>
    <v>Learn more on Bing</v>
  </rv>
  <rv s="3">
    <v>5</v>
    <v>PROLOGIS, INC. (XNYS:PLD)</v>
    <v>6</v>
    <v>7</v>
    <v>Finance</v>
    <v>8</v>
    <v>en-US</v>
    <v>a1zy3m</v>
    <v>268435456</v>
    <v>1</v>
    <v>Powered by Refinitiv</v>
    <v>138.86000000000001</v>
    <v>98.03</v>
    <v>0.99609999999999999</v>
    <v>-3.835</v>
    <v>-2.9664000000000003E-2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130.26</v>
    <v>Residential &amp; Commercial REIT</v>
    <v>Stock</v>
    <v>45134.823945705466</v>
    <v>569</v>
    <v>125.44499999999999</v>
    <v>115844192370</v>
    <v>PROLOGIS, INC.</v>
    <v>PROLOGIS, INC.</v>
    <v>129.87</v>
    <v>34.020400000000002</v>
    <v>129.28</v>
    <v>125.44499999999999</v>
    <v>923466000</v>
    <v>PLD</v>
    <v>PROLOGIS, INC. (XNYS:PLD)</v>
    <v>1517778</v>
    <v>3197343</v>
    <v>1997</v>
  </rv>
  <rv s="2">
    <v>570</v>
  </rv>
  <rv s="0">
    <v>https://www.bing.com/financeapi/forcetrigger?t=a1qeh7&amp;q=XNAS%3aCSGP&amp;form=skydnc</v>
    <v>Learn more on Bing</v>
  </rv>
  <rv s="3">
    <v>5</v>
    <v>COSTAR GROUP, INC. (XNAS:CSGP)</v>
    <v>6</v>
    <v>7</v>
    <v>Finance</v>
    <v>8</v>
    <v>en-US</v>
    <v>a1qeh7</v>
    <v>268435456</v>
    <v>1</v>
    <v>Powered by Refinitiv</v>
    <v>92.36</v>
    <v>63.82</v>
    <v>0.89910000000000001</v>
    <v>-4.22</v>
    <v>-5.0012000000000001E-2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84.73</v>
    <v>Software &amp; IT Services</v>
    <v>Stock</v>
    <v>45134.823957233595</v>
    <v>572</v>
    <v>80.150000000000006</v>
    <v>32748502272</v>
    <v>COSTAR GROUP, INC.</v>
    <v>COSTAR GROUP, INC.</v>
    <v>84.53</v>
    <v>88.785499999999999</v>
    <v>84.38</v>
    <v>80.16</v>
    <v>408539200</v>
    <v>CSGP</v>
    <v>COSTAR GROUP, INC. (XNAS:CSGP)</v>
    <v>3862655</v>
    <v>4565697</v>
    <v>1998</v>
  </rv>
  <rv s="2">
    <v>573</v>
  </rv>
  <rv s="0">
    <v>https://www.bing.com/financeapi/forcetrigger?t=a1ngur&amp;q=XNYS%3aAMT&amp;form=skydnc</v>
    <v>Learn more on Bing</v>
  </rv>
  <rv s="3">
    <v>5</v>
    <v>AMERICAN TOWER CORPORATION (XNYS:AMT)</v>
    <v>6</v>
    <v>7</v>
    <v>Finance</v>
    <v>8</v>
    <v>en-US</v>
    <v>a1ngur</v>
    <v>268435456</v>
    <v>1</v>
    <v>Powered by Refinitiv</v>
    <v>282.47000000000003</v>
    <v>178.17</v>
    <v>0.57199999999999995</v>
    <v>4.0199999999999996</v>
    <v>2.1160000000000002E-2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200.81</v>
    <v>Residential &amp; Commercial REIT</v>
    <v>Stock</v>
    <v>45134.823941666407</v>
    <v>575</v>
    <v>193.5</v>
    <v>90412380800</v>
    <v>AMERICAN TOWER CORPORATION</v>
    <v>AMERICAN TOWER CORPORATION</v>
    <v>194.79</v>
    <v>63.261499999999998</v>
    <v>189.98</v>
    <v>194</v>
    <v>466043200</v>
    <v>AMT</v>
    <v>AMERICAN TOWER CORPORATION (XNYS:AMT)</v>
    <v>2216856</v>
    <v>2581410</v>
    <v>1996</v>
  </rv>
  <rv s="2">
    <v>576</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9">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3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spb>
    <spb s="7">
      <v>Real-Time Nasdaq Last Sale</v>
      <v>from previous close</v>
      <v>from previous close</v>
      <v>Source: Nasdaq Last Sale</v>
      <v>GMT</v>
    </spb>
    <spb s="0">
      <v>2</v>
      <v>Name</v>
      <v>LearnMoreOnLink</v>
    </spb>
    <spb s="8">
      <v>0</v>
      <v>0</v>
    </spb>
    <spb s="9">
      <v>10</v>
      <v>1</v>
      <v>1</v>
      <v>1</v>
      <v>1</v>
    </spb>
    <spb s="10">
      <v>2</v>
      <v>7</v>
      <v>7</v>
      <v>2</v>
      <v>1</v>
      <v>2</v>
      <v>11</v>
      <v>2</v>
      <v>2</v>
      <v>8</v>
      <v>8</v>
      <v>4</v>
      <v>9</v>
      <v>2</v>
      <v>2</v>
      <v>2</v>
      <v>8</v>
      <v>5</v>
      <v>10</v>
      <v>6</v>
      <v>8</v>
    </spb>
    <spb s="11">
      <v>Powered by Refinitiv</v>
    </spb>
    <spb s="12">
      <v>3</v>
      <v>Name</v>
    </spb>
    <spb s="13">
      <v>1</v>
      <v>1</v>
      <v>1</v>
    </spb>
    <spb s="14">
      <v>2</v>
      <v>2</v>
      <v>1</v>
      <v>2</v>
      <v>2</v>
      <v>2</v>
      <v>8</v>
      <v>8</v>
      <v>4</v>
      <v>9</v>
      <v>2</v>
      <v>2</v>
      <v>2</v>
      <v>8</v>
      <v>5</v>
      <v>10</v>
      <v>6</v>
      <v>8</v>
    </spb>
    <spb s="6">
      <v>12</v>
      <v>7</v>
      <v>7</v>
      <v>12</v>
      <v>1</v>
      <v>12</v>
      <v>12</v>
      <v>12</v>
      <v>8</v>
      <v>8</v>
      <v>4</v>
      <v>13</v>
      <v>12</v>
      <v>12</v>
      <v>12</v>
      <v>8</v>
      <v>5</v>
      <v>10</v>
      <v>6</v>
      <v>8</v>
    </spb>
    <spb s="15">
      <v>Delayed 15 minutes</v>
      <v>from previous close</v>
      <v>from previous close</v>
      <v>GMT</v>
    </spb>
    <spb s="0">
      <v>4</v>
      <v>Name</v>
      <v>LearnMoreOnLink</v>
    </spb>
    <spb s="16">
      <v>2</v>
      <v>7</v>
      <v>2</v>
      <v>1</v>
      <v>2</v>
      <v>2</v>
      <v>2</v>
      <v>8</v>
      <v>8</v>
      <v>4</v>
      <v>9</v>
      <v>2</v>
      <v>2</v>
      <v>2</v>
      <v>8</v>
      <v>5</v>
      <v>10</v>
      <v>6</v>
      <v>8</v>
    </spb>
    <spb s="6">
      <v>14</v>
      <v>7</v>
      <v>7</v>
      <v>14</v>
      <v>1</v>
      <v>14</v>
      <v>14</v>
      <v>14</v>
      <v>8</v>
      <v>8</v>
      <v>4</v>
      <v>15</v>
      <v>14</v>
      <v>14</v>
      <v>14</v>
      <v>8</v>
      <v>5</v>
      <v>10</v>
      <v>6</v>
      <v>8</v>
    </spb>
    <spb s="15">
      <v>Delayed 20 minutes</v>
      <v>from previous close</v>
      <v>from previous close</v>
      <v>GMT</v>
    </spb>
    <spb s="0">
      <v>5</v>
      <v>Name</v>
      <v>LearnMoreOnLink</v>
    </spb>
    <spb s="17">
      <v>2</v>
      <v>7</v>
      <v>2</v>
      <v>1</v>
      <v>2</v>
      <v>2</v>
      <v>2</v>
      <v>8</v>
      <v>8</v>
      <v>4</v>
      <v>9</v>
      <v>2</v>
      <v>2</v>
      <v>2</v>
      <v>8</v>
      <v>5</v>
      <v>10</v>
      <v>6</v>
      <v>8</v>
    </spb>
    <spb s="0">
      <v>6</v>
      <v>Name</v>
      <v>LearnMoreOnLink</v>
    </spb>
    <spb s="18">
      <v>2</v>
      <v>7</v>
      <v>2</v>
      <v>1</v>
      <v>2</v>
      <v>11</v>
      <v>2</v>
      <v>2</v>
      <v>8</v>
      <v>8</v>
      <v>4</v>
      <v>9</v>
      <v>2</v>
      <v>2</v>
      <v>2</v>
      <v>8</v>
      <v>5</v>
      <v>10</v>
      <v>6</v>
      <v>8</v>
    </spb>
    <spb s="7">
      <v>Delayed 15 minutes</v>
      <v>from previous close</v>
      <v>from previous close</v>
      <v>Borsa Italia</v>
      <v>GMT</v>
    </spb>
    <spb s="6">
      <v>12</v>
      <v>7</v>
      <v>7</v>
      <v>12</v>
      <v>1</v>
      <v>12</v>
      <v>12</v>
      <v>12</v>
      <v>8</v>
      <v>8</v>
      <v>4</v>
      <v>16</v>
      <v>12</v>
      <v>12</v>
      <v>12</v>
      <v>8</v>
      <v>5</v>
      <v>10</v>
      <v>6</v>
      <v>8</v>
    </spb>
    <spb s="0">
      <v>7</v>
      <v>Name</v>
      <v>LearnMoreOnLink</v>
    </spb>
    <spb s="19">
      <v>17</v>
      <v>7</v>
      <v>7</v>
      <v>17</v>
      <v>1</v>
      <v>17</v>
      <v>17</v>
      <v>17</v>
      <v>8</v>
      <v>8</v>
      <v>4</v>
      <v>18</v>
      <v>17</v>
      <v>17</v>
      <v>17</v>
      <v>8</v>
      <v>5</v>
      <v>6</v>
      <v>8</v>
      <v>17</v>
      <v>17</v>
      <v>4</v>
    </spb>
    <spb s="20">
      <v>at close</v>
      <v>from previous close</v>
      <v>from previous close</v>
      <v>GMT</v>
      <v>Delayed 15 minutes</v>
      <v>from close</v>
      <v>from close</v>
    </spb>
    <spb s="0">
      <v>8</v>
      <v>Name</v>
      <v>LearnMoreOnLink</v>
    </spb>
    <spb s="21">
      <v>19</v>
      <v>7</v>
      <v>7</v>
      <v>19</v>
      <v>1</v>
      <v>19</v>
      <v>19</v>
      <v>19</v>
      <v>8</v>
      <v>8</v>
      <v>4</v>
      <v>20</v>
      <v>19</v>
      <v>19</v>
      <v>19</v>
      <v>8</v>
      <v>5</v>
      <v>10</v>
      <v>6</v>
      <v>8</v>
      <v>19</v>
      <v>19</v>
      <v>4</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Sty dxfid="1">
      <rpv i="1">_([$€-x-euro2] * #,##0.00_);_([$€-x-euro2] * (#,##0.00);_([$€-x-euro2] * "-"??_);_(@_)</rpv>
    </rSty>
    <rSty dxfid="1">
      <rpv i="1">_([$€-x-euro2] * #,##0_);_([$€-x-euro2] * (#,##0);_([$€-x-euro2] * "-"_);_(@_)</rpv>
    </rSty>
    <rSty dxfid="1">
      <rpv i="1">_([$$-en-CA]* #,##0.00_);_([$$-en-CA]* (#,##0.00);_([$$-en-CA]* "-"??_);_(@_)</rpv>
    </rSty>
    <rSty dxfid="1">
      <rpv i="1">_([$$-en-CA]* #,##0_);_([$$-en-CA]* (#,##0);_([$$-en-CA]* "-"_);_(@_)</rpv>
    </rSty>
    <rSty dxfid="1">
      <rpv i="1">_([$£-en-GB]* #,##0_);_([$£-en-GB]* (#,##0);_([$£-en-GB]* "-"_);_(@_)</rpv>
    </rSty>
    <rSty dxfid="1">
      <rpv i="1">_([$HK$-zh-HK]* #,##0.00_);_([$HK$-zh-HK]* (#,##0.00);_([$HK$-zh-HK]* "-"??_);_(@_)</rpv>
    </rSty>
    <rSty dxfid="1">
      <rpv i="1">_([$HK$-zh-HK]* #,##0_);_([$HK$-zh-HK]* (#,##0);_([$HK$-zh-HK]* "-"_);_(@_)</rpv>
    </rSty>
    <rSty dxfid="1">
      <rpv i="1" xml:space="preserve">_ * #,##0.00_) [$CHF-fr-CH]_ ;_ * (#,##0.00) [$CHF-fr-CH]_ ;_ * "-"??_) [$CHF-fr-CH]_ ;_ @_ </rpv>
    </rSty>
    <rSty dxfid="1">
      <rpv i="1" xml:space="preserve">_ * #,##0_) [$CHF-fr-CH]_ ;_ * (#,##0) [$CHF-fr-CH]_ ;_ * "-"_) [$CHF-fr-CH]_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Broadcom.xlsx" TargetMode="External"/><Relationship Id="rId13" Type="http://schemas.openxmlformats.org/officeDocument/2006/relationships/hyperlink" Target="Technology/Hardware/Mobileye.xlsx" TargetMode="External"/><Relationship Id="rId18" Type="http://schemas.openxmlformats.org/officeDocument/2006/relationships/hyperlink" Target="Technology/Hardware/SolarEdge.xlsx" TargetMode="External"/><Relationship Id="rId26" Type="http://schemas.openxmlformats.org/officeDocument/2006/relationships/hyperlink" Target="Technology/Hardware/STMicroelectronics.xlsx" TargetMode="External"/><Relationship Id="rId3" Type="http://schemas.openxmlformats.org/officeDocument/2006/relationships/hyperlink" Target="Technology/Hardware/Apple.xlsx" TargetMode="External"/><Relationship Id="rId21" Type="http://schemas.openxmlformats.org/officeDocument/2006/relationships/hyperlink" Target="Technology/Hardware/Texas%20Instruments.xlsx" TargetMode="External"/><Relationship Id="rId7" Type="http://schemas.openxmlformats.org/officeDocument/2006/relationships/hyperlink" Target="Technology/Hardware/Axon%20Enterprise.xlsx" TargetMode="External"/><Relationship Id="rId12" Type="http://schemas.openxmlformats.org/officeDocument/2006/relationships/hyperlink" Target="Technology/Hardware/Microchip%20Technology.xlsx" TargetMode="External"/><Relationship Id="rId17" Type="http://schemas.openxmlformats.org/officeDocument/2006/relationships/hyperlink" Target="Technology/Hardware/Rambus.xlsx" TargetMode="External"/><Relationship Id="rId25" Type="http://schemas.openxmlformats.org/officeDocument/2006/relationships/hyperlink" Target="Technology/Hardware/Qualcomm.xlsx" TargetMode="External"/><Relationship Id="rId2" Type="http://schemas.openxmlformats.org/officeDocument/2006/relationships/hyperlink" Target="Technology/Hardware/Analog%20Devices.xlsx" TargetMode="External"/><Relationship Id="rId16" Type="http://schemas.openxmlformats.org/officeDocument/2006/relationships/hyperlink" Target="Technology/Hardware/Pure%20Storage.xlsx" TargetMode="External"/><Relationship Id="rId20" Type="http://schemas.openxmlformats.org/officeDocument/2006/relationships/hyperlink" Target="Technology/Hardware/Tesla.xlsx" TargetMode="External"/><Relationship Id="rId1" Type="http://schemas.openxmlformats.org/officeDocument/2006/relationships/hyperlink" Target="Technology/Hardware/AMD.xlsx" TargetMode="External"/><Relationship Id="rId6" Type="http://schemas.openxmlformats.org/officeDocument/2006/relationships/hyperlink" Target="Technology/Hardware/ASML.xlsx" TargetMode="External"/><Relationship Id="rId11" Type="http://schemas.openxmlformats.org/officeDocument/2006/relationships/hyperlink" Target="Technology/Hardware/Lam%20Research.xlsx" TargetMode="External"/><Relationship Id="rId24" Type="http://schemas.openxmlformats.org/officeDocument/2006/relationships/hyperlink" Target="Technology/Hardware/Taiwan%20Semiconductor.xlsx" TargetMode="External"/><Relationship Id="rId5" Type="http://schemas.openxmlformats.org/officeDocument/2006/relationships/hyperlink" Target="Technology/Hardware/Arista%20Networks.xlsx" TargetMode="External"/><Relationship Id="rId15" Type="http://schemas.openxmlformats.org/officeDocument/2006/relationships/hyperlink" Target="Technology/Hardware/ON%20Semiconductor.xlsx" TargetMode="External"/><Relationship Id="rId23" Type="http://schemas.openxmlformats.org/officeDocument/2006/relationships/hyperlink" Target="Technology/Hardware/NXP%20Semiconductors.xlsx" TargetMode="External"/><Relationship Id="rId28" Type="http://schemas.openxmlformats.org/officeDocument/2006/relationships/hyperlink" Target="Technology/Hardware/Nvidia.xlsx" TargetMode="External"/><Relationship Id="rId10" Type="http://schemas.openxmlformats.org/officeDocument/2006/relationships/hyperlink" Target="Technology/Hardware/KLA%20Corporation.xlsx" TargetMode="External"/><Relationship Id="rId19" Type="http://schemas.openxmlformats.org/officeDocument/2006/relationships/hyperlink" Target="Technology/Hardware/Super%20Micro%20Computer.xlsx" TargetMode="External"/><Relationship Id="rId4" Type="http://schemas.openxmlformats.org/officeDocument/2006/relationships/hyperlink" Target="Technology/Hardware/Applied%20Materials.xlsx" TargetMode="External"/><Relationship Id="rId9" Type="http://schemas.openxmlformats.org/officeDocument/2006/relationships/hyperlink" Target="Technology/Hardware/Enphase%20Energy.xlsx" TargetMode="External"/><Relationship Id="rId14" Type="http://schemas.openxmlformats.org/officeDocument/2006/relationships/hyperlink" Target="Technology/Hardware/Monolithic%20Power%20Systems.xlsx" TargetMode="External"/><Relationship Id="rId22" Type="http://schemas.openxmlformats.org/officeDocument/2006/relationships/hyperlink" Target="Technology/Hardware/Micron%20Technology.xlsx" TargetMode="External"/><Relationship Id="rId27" Type="http://schemas.openxmlformats.org/officeDocument/2006/relationships/hyperlink" Target="Technology/Hardware/Cisco%20Systems.xls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ZoomInfo.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SAP.xlsx" TargetMode="External"/><Relationship Id="rId47" Type="http://schemas.openxmlformats.org/officeDocument/2006/relationships/hyperlink" Target="Technology/Software/Automatic%20Data%20Processing.xlsx" TargetMode="External"/><Relationship Id="rId50" Type="http://schemas.openxmlformats.org/officeDocument/2006/relationships/hyperlink" Target="Technology/Hardware/Palo%20Alto%20Network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Scaler.xlsx" TargetMode="External"/><Relationship Id="rId45" Type="http://schemas.openxmlformats.org/officeDocument/2006/relationships/hyperlink" Target="Technology/Software/Microsoft.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dLocal.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VeriSign.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Amazon.xlsx" TargetMode="External"/><Relationship Id="rId48" Type="http://schemas.openxmlformats.org/officeDocument/2006/relationships/hyperlink" Target="Technology/Software/Veeva%20Systems.xlsx" TargetMode="External"/><Relationship Id="rId8" Type="http://schemas.openxmlformats.org/officeDocument/2006/relationships/hyperlink" Target="Technology/Software/Bill.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Workday.xlsx" TargetMode="External"/><Relationship Id="rId46" Type="http://schemas.openxmlformats.org/officeDocument/2006/relationships/hyperlink" Target="Technology/Software/Cadence%20Design%20Systems.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Constellation%20Software.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19" Type="http://schemas.openxmlformats.org/officeDocument/2006/relationships/hyperlink" Target="Industrials/Roper%20Technologies.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Real%20Estate/WillScot%20Mobile%20Mini%20Holdings.xlsx" TargetMode="External"/><Relationship Id="rId2" Type="http://schemas.openxmlformats.org/officeDocument/2006/relationships/hyperlink" Target="Real%20Estate/Texas%20Pacific%20Land.xlsx" TargetMode="External"/><Relationship Id="rId1" Type="http://schemas.openxmlformats.org/officeDocument/2006/relationships/hyperlink" Target="Real%20Estate/Prologis.xlsx" TargetMode="External"/><Relationship Id="rId5" Type="http://schemas.openxmlformats.org/officeDocument/2006/relationships/hyperlink" Target="Real%20Estate/American%20Tower%20Corporation.xlsx" TargetMode="External"/><Relationship Id="rId4" Type="http://schemas.openxmlformats.org/officeDocument/2006/relationships/hyperlink" Target="Real%20Estate/CoStar%20Group.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Hardware/Nvidia.xlsx" TargetMode="External"/><Relationship Id="rId13" Type="http://schemas.openxmlformats.org/officeDocument/2006/relationships/hyperlink" Target="Technology/Software/MercadoLibre.xlsx" TargetMode="External"/><Relationship Id="rId18" Type="http://schemas.openxmlformats.org/officeDocument/2006/relationships/hyperlink" Target="Consumer/Louis%20Vuitton%20Moet%20Hennessy.xlsx" TargetMode="External"/><Relationship Id="rId26" Type="http://schemas.openxmlformats.org/officeDocument/2006/relationships/hyperlink" Target="Technology/Software/GitLab.xlsx" TargetMode="External"/><Relationship Id="rId3" Type="http://schemas.openxmlformats.org/officeDocument/2006/relationships/hyperlink" Target="Technology/Software/Snowflake.xlsx" TargetMode="External"/><Relationship Id="rId21" Type="http://schemas.openxmlformats.org/officeDocument/2006/relationships/hyperlink" Target="Technology/Hardware/Super%20Micro%20Computer.xlsx" TargetMode="External"/><Relationship Id="rId7" Type="http://schemas.openxmlformats.org/officeDocument/2006/relationships/hyperlink" Target="Technology/Hardware/Mobileye.xlsx" TargetMode="External"/><Relationship Id="rId12" Type="http://schemas.openxmlformats.org/officeDocument/2006/relationships/hyperlink" Target="Technology/Hardware/ASML.xlsx" TargetMode="External"/><Relationship Id="rId17" Type="http://schemas.openxmlformats.org/officeDocument/2006/relationships/hyperlink" Target="Technology/Software/Airbnb.xlsx" TargetMode="External"/><Relationship Id="rId25" Type="http://schemas.openxmlformats.org/officeDocument/2006/relationships/hyperlink" Target="Consumer/Dutch%20Bros.xlsx" TargetMode="External"/><Relationship Id="rId2" Type="http://schemas.openxmlformats.org/officeDocument/2006/relationships/hyperlink" Target="Technology/Software/ZScaler.xlsx" TargetMode="External"/><Relationship Id="rId16" Type="http://schemas.openxmlformats.org/officeDocument/2006/relationships/hyperlink" Target="Consumer/Hermes%20International.xlsx" TargetMode="External"/><Relationship Id="rId20" Type="http://schemas.openxmlformats.org/officeDocument/2006/relationships/hyperlink" Target="Technology/Hardware/Taiwan%20Semiconductor.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Software/Datadog.xlsx" TargetMode="External"/><Relationship Id="rId11" Type="http://schemas.openxmlformats.org/officeDocument/2006/relationships/hyperlink" Target="Healthcare/Novo%20Nordisk.xlsx" TargetMode="External"/><Relationship Id="rId24" Type="http://schemas.openxmlformats.org/officeDocument/2006/relationships/hyperlink" Target="Technology/Software/SentinelOne.xlsx" TargetMode="External"/><Relationship Id="rId5" Type="http://schemas.openxmlformats.org/officeDocument/2006/relationships/hyperlink" Target="Technology/Hardware/Enphase%20Energy.xlsx" TargetMode="External"/><Relationship Id="rId15" Type="http://schemas.openxmlformats.org/officeDocument/2006/relationships/hyperlink" Target="Technology/Hardware/Tesla.xlsx" TargetMode="External"/><Relationship Id="rId23" Type="http://schemas.openxmlformats.org/officeDocument/2006/relationships/hyperlink" Target="Technology/Hardware/Livent.xlsx" TargetMode="External"/><Relationship Id="rId10" Type="http://schemas.openxmlformats.org/officeDocument/2006/relationships/hyperlink" Target="Technology/Software/Twilio.xlsx" TargetMode="External"/><Relationship Id="rId19" Type="http://schemas.openxmlformats.org/officeDocument/2006/relationships/hyperlink" Target="Consumer/Ulta%20Beauty.xlsx" TargetMode="External"/><Relationship Id="rId4" Type="http://schemas.openxmlformats.org/officeDocument/2006/relationships/hyperlink" Target="Technology/Software/Cloudflare.xlsx" TargetMode="External"/><Relationship Id="rId9" Type="http://schemas.openxmlformats.org/officeDocument/2006/relationships/hyperlink" Target="Technology/Software/Adyen.xlsx" TargetMode="External"/><Relationship Id="rId14" Type="http://schemas.openxmlformats.org/officeDocument/2006/relationships/hyperlink" Target="Technology/Software/Constellation%20Software.xlsx" TargetMode="External"/><Relationship Id="rId22" Type="http://schemas.openxmlformats.org/officeDocument/2006/relationships/hyperlink" Target="Technology/Software/dLocal.xlsx" TargetMode="External"/><Relationship Id="rId27" Type="http://schemas.openxmlformats.org/officeDocument/2006/relationships/hyperlink" Target="Technology/Software/Confluent.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Technology/Software/The%20Trade%20Desk.xlsx" TargetMode="External"/><Relationship Id="rId13" Type="http://schemas.openxmlformats.org/officeDocument/2006/relationships/hyperlink" Target="Technology/Software/Cadence%20Design%20Systems.xlsx" TargetMode="External"/><Relationship Id="rId3" Type="http://schemas.openxmlformats.org/officeDocument/2006/relationships/hyperlink" Target="Technology/Software/Fortinet.xlsx" TargetMode="External"/><Relationship Id="rId7" Type="http://schemas.openxmlformats.org/officeDocument/2006/relationships/hyperlink" Target="Technology/Software/Synopsys.xlsx" TargetMode="External"/><Relationship Id="rId12" Type="http://schemas.openxmlformats.org/officeDocument/2006/relationships/hyperlink" Target="Technology/Software/Microsoft.xlsx" TargetMode="External"/><Relationship Id="rId2" Type="http://schemas.openxmlformats.org/officeDocument/2006/relationships/hyperlink" Target="Technology/Software/Airbnb.xlsx" TargetMode="External"/><Relationship Id="rId16" Type="http://schemas.openxmlformats.org/officeDocument/2006/relationships/hyperlink" Target="Technology/Software/Accenture.xlsx" TargetMode="External"/><Relationship Id="rId1" Type="http://schemas.openxmlformats.org/officeDocument/2006/relationships/hyperlink" Target="Technology/Software/Adobe.xlsx" TargetMode="External"/><Relationship Id="rId6" Type="http://schemas.openxmlformats.org/officeDocument/2006/relationships/hyperlink" Target="Technology/Software/ServiceNow.xlsx" TargetMode="External"/><Relationship Id="rId11" Type="http://schemas.openxmlformats.org/officeDocument/2006/relationships/hyperlink" Target="Technology/Software/VeriSign.xlsx" TargetMode="External"/><Relationship Id="rId5" Type="http://schemas.openxmlformats.org/officeDocument/2006/relationships/hyperlink" Target="Technology/Software/Salesforce.xlsx" TargetMode="External"/><Relationship Id="rId15" Type="http://schemas.openxmlformats.org/officeDocument/2006/relationships/hyperlink" Target="Technology/Software/Alphabet.xlsx" TargetMode="External"/><Relationship Id="rId10" Type="http://schemas.openxmlformats.org/officeDocument/2006/relationships/hyperlink" Target="Technology/Software/Constellation%20Software.xlsx" TargetMode="External"/><Relationship Id="rId4" Type="http://schemas.openxmlformats.org/officeDocument/2006/relationships/hyperlink" Target="Technology/Software/Intuit.xlsx" TargetMode="External"/><Relationship Id="rId9" Type="http://schemas.openxmlformats.org/officeDocument/2006/relationships/hyperlink" Target="Technology/Software/ZoomInfo.xlsx" TargetMode="External"/><Relationship Id="rId14" Type="http://schemas.openxmlformats.org/officeDocument/2006/relationships/hyperlink" Target="Technology/Software/Automatic%20Data%20Processing.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Industrials/Copart.xlsx" TargetMode="External"/><Relationship Id="rId13" Type="http://schemas.openxmlformats.org/officeDocument/2006/relationships/hyperlink" Target="Technology/Software/Adobe.xlsx" TargetMode="External"/><Relationship Id="rId3" Type="http://schemas.openxmlformats.org/officeDocument/2006/relationships/hyperlink" Target="Financial%20Services/Visa.xlsx" TargetMode="External"/><Relationship Id="rId7" Type="http://schemas.openxmlformats.org/officeDocument/2006/relationships/hyperlink" Target="Consumer/O'Reilly%20Automotive.xlsx" TargetMode="External"/><Relationship Id="rId12" Type="http://schemas.openxmlformats.org/officeDocument/2006/relationships/hyperlink" Target="Healthcare/Thermo%20Fisher%20Scientific.xlsx" TargetMode="External"/><Relationship Id="rId2" Type="http://schemas.openxmlformats.org/officeDocument/2006/relationships/hyperlink" Target="Financial%20Services/Fair%20Isaac%20Corporation.xlsx" TargetMode="External"/><Relationship Id="rId1" Type="http://schemas.openxmlformats.org/officeDocument/2006/relationships/hyperlink" Target="Financial%20Services/Moodys.xlsx" TargetMode="External"/><Relationship Id="rId6" Type="http://schemas.openxmlformats.org/officeDocument/2006/relationships/hyperlink" Target="Consumer/Ulta%20Beauty.xlsx" TargetMode="External"/><Relationship Id="rId11" Type="http://schemas.openxmlformats.org/officeDocument/2006/relationships/hyperlink" Target="Healthcare/Danaher.xlsx" TargetMode="External"/><Relationship Id="rId5" Type="http://schemas.openxmlformats.org/officeDocument/2006/relationships/hyperlink" Target="Industrials/Roper%20Technologies.xlsx" TargetMode="External"/><Relationship Id="rId10" Type="http://schemas.openxmlformats.org/officeDocument/2006/relationships/hyperlink" Target="Technology/Hardware/Texas%20Instrument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Hardware/Applied%20Materials.xlsx" TargetMode="External"/><Relationship Id="rId14" Type="http://schemas.openxmlformats.org/officeDocument/2006/relationships/hyperlink" Target="Financial%20Services/S&amp;P%20Global.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Louis%20Vuitton%20Moet%20Hennessy.xlsx" TargetMode="External"/><Relationship Id="rId3" Type="http://schemas.openxmlformats.org/officeDocument/2006/relationships/hyperlink" Target="Technology/Software/Snowflake.xlsx" TargetMode="External"/><Relationship Id="rId7" Type="http://schemas.openxmlformats.org/officeDocument/2006/relationships/hyperlink" Target="Technology/Software/Adyen.xlsx" TargetMode="External"/><Relationship Id="rId12" Type="http://schemas.openxmlformats.org/officeDocument/2006/relationships/hyperlink" Target="Technology/Hardware/Tesla.xlsx" TargetMode="External"/><Relationship Id="rId17" Type="http://schemas.openxmlformats.org/officeDocument/2006/relationships/hyperlink" Target="Technology/Software/Confluent.xlsx" TargetMode="External"/><Relationship Id="rId2" Type="http://schemas.openxmlformats.org/officeDocument/2006/relationships/hyperlink" Target="Technology/Software/ZScaler.xlsx" TargetMode="External"/><Relationship Id="rId16" Type="http://schemas.openxmlformats.org/officeDocument/2006/relationships/hyperlink" Target="Technology/Software/SentinelOne.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Hardware/Nvidia.xlsx" TargetMode="External"/><Relationship Id="rId11" Type="http://schemas.openxmlformats.org/officeDocument/2006/relationships/hyperlink" Target="Technology/Software/Constellation%20Software.xlsx" TargetMode="External"/><Relationship Id="rId5" Type="http://schemas.openxmlformats.org/officeDocument/2006/relationships/hyperlink" Target="Technology/Hardware/Mobileye.xlsx" TargetMode="External"/><Relationship Id="rId15" Type="http://schemas.openxmlformats.org/officeDocument/2006/relationships/hyperlink" Target="Technology/Hardware/Livent.xlsx" TargetMode="External"/><Relationship Id="rId10" Type="http://schemas.openxmlformats.org/officeDocument/2006/relationships/hyperlink" Target="Technology/Software/MercadoLibre.xlsx" TargetMode="External"/><Relationship Id="rId4" Type="http://schemas.openxmlformats.org/officeDocument/2006/relationships/hyperlink" Target="Technology/Software/Datadog.xlsx" TargetMode="External"/><Relationship Id="rId9" Type="http://schemas.openxmlformats.org/officeDocument/2006/relationships/hyperlink" Target="Technology/Hardware/ASML.xlsx" TargetMode="External"/><Relationship Id="rId14" Type="http://schemas.openxmlformats.org/officeDocument/2006/relationships/hyperlink" Target="Technology/Software/dLoca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E13" sqref="E13"/>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39" t="s">
        <v>24</v>
      </c>
      <c r="E1" s="39"/>
      <c r="F1" s="39"/>
      <c r="G1" s="39"/>
      <c r="H1" s="39"/>
      <c r="I1" s="3"/>
      <c r="J1" s="3"/>
      <c r="K1" s="3"/>
      <c r="L1" s="3"/>
      <c r="M1" s="3"/>
      <c r="N1" s="3"/>
      <c r="O1" s="20"/>
      <c r="P1" s="3"/>
      <c r="Q1" s="3"/>
      <c r="R1" s="3"/>
      <c r="S1" s="3"/>
    </row>
    <row r="2" spans="1:19" ht="50" customHeight="1">
      <c r="A2" s="26" t="e" vm="1">
        <v>#VALUE!</v>
      </c>
      <c r="B2" s="28" t="s">
        <v>27</v>
      </c>
      <c r="C2" s="29" cm="1">
        <f t="array" ref="C2">_FV(A2,"Yield yesterday",TRUE)</f>
        <v>5.3840000000000006E-2</v>
      </c>
      <c r="D2" s="27"/>
      <c r="E2" s="27"/>
      <c r="F2" s="27"/>
      <c r="G2" s="27"/>
      <c r="H2" s="27"/>
      <c r="I2" s="27"/>
      <c r="J2" s="27"/>
      <c r="K2" s="27"/>
      <c r="L2" s="27"/>
      <c r="M2" s="27"/>
      <c r="N2" s="27"/>
      <c r="O2" s="27"/>
      <c r="P2" s="27"/>
      <c r="Q2" s="27"/>
      <c r="R2" s="27"/>
      <c r="S2" s="27"/>
    </row>
    <row r="3" spans="1:19" ht="50" customHeight="1">
      <c r="A3" s="26" t="e" vm="2">
        <v>#VALUE!</v>
      </c>
      <c r="B3" s="28" t="s">
        <v>28</v>
      </c>
      <c r="C3" s="29" cm="1">
        <f t="array" ref="C3">_FV(A3,"Yield yesterday",TRUE)</f>
        <v>5.4349999999999996E-2</v>
      </c>
      <c r="D3" s="27"/>
      <c r="E3" s="27"/>
      <c r="F3" s="27"/>
      <c r="G3" s="27"/>
      <c r="H3" s="27"/>
      <c r="I3" s="27"/>
      <c r="J3" s="27"/>
      <c r="K3" s="27"/>
      <c r="L3" s="27"/>
      <c r="M3" s="27"/>
      <c r="N3" s="27"/>
      <c r="O3" s="27"/>
      <c r="P3" s="27"/>
      <c r="Q3" s="27"/>
      <c r="R3" s="27"/>
      <c r="S3" s="27"/>
    </row>
    <row r="4" spans="1:19" ht="50" customHeight="1">
      <c r="A4" s="26" t="e" vm="3">
        <v>#VALUE!</v>
      </c>
      <c r="B4" s="28" t="s">
        <v>29</v>
      </c>
      <c r="C4" s="29" cm="1">
        <f t="array" ref="C4">_FV(A4,"Yield yesterday",TRUE)</f>
        <v>5.518E-2</v>
      </c>
      <c r="D4" s="27"/>
      <c r="E4" s="27"/>
      <c r="F4" s="27"/>
      <c r="G4" s="27"/>
      <c r="H4" s="27"/>
      <c r="I4" s="27"/>
      <c r="J4" s="27"/>
      <c r="K4" s="27"/>
      <c r="L4" s="27"/>
      <c r="M4" s="27"/>
      <c r="N4" s="27"/>
      <c r="O4" s="27"/>
      <c r="P4" s="27"/>
      <c r="Q4" s="27"/>
      <c r="R4" s="27"/>
      <c r="S4" s="27"/>
    </row>
    <row r="5" spans="1:19" ht="50" customHeight="1">
      <c r="A5" s="26" t="e" vm="4">
        <v>#VALUE!</v>
      </c>
      <c r="B5" s="28" t="s">
        <v>30</v>
      </c>
      <c r="C5" s="29" cm="1">
        <f t="array" ref="C5">_FV(A5,"Yield yesterday",TRUE)</f>
        <v>5.4089999999999999E-2</v>
      </c>
      <c r="D5" s="27"/>
      <c r="E5" s="27"/>
      <c r="F5" s="27"/>
      <c r="G5" s="27"/>
      <c r="H5" s="27"/>
      <c r="I5" s="27"/>
      <c r="J5" s="27"/>
      <c r="K5" s="27"/>
      <c r="L5" s="27"/>
      <c r="M5" s="27"/>
      <c r="N5" s="27"/>
      <c r="O5" s="27"/>
      <c r="P5" s="27"/>
      <c r="Q5" s="27"/>
      <c r="R5" s="27"/>
      <c r="S5" s="27"/>
    </row>
    <row r="6" spans="1:19" ht="50" customHeight="1">
      <c r="A6" s="26" t="e" vm="5">
        <v>#VALUE!</v>
      </c>
      <c r="B6" s="28" t="s">
        <v>31</v>
      </c>
      <c r="C6" s="29" cm="1">
        <f t="array" ref="C6">_FV(A6,"Yield yesterday",TRUE)</f>
        <v>4.8930000000000001E-2</v>
      </c>
      <c r="D6" s="27"/>
      <c r="E6" s="27"/>
      <c r="F6" s="27"/>
      <c r="G6" s="27"/>
      <c r="H6" s="27"/>
      <c r="I6" s="27"/>
      <c r="J6" s="27"/>
      <c r="K6" s="27"/>
      <c r="L6" s="27"/>
      <c r="M6" s="27"/>
      <c r="N6" s="27"/>
      <c r="O6" s="27"/>
      <c r="P6" s="27"/>
      <c r="Q6" s="27"/>
      <c r="R6" s="27"/>
      <c r="S6" s="27"/>
    </row>
    <row r="7" spans="1:19" ht="50" customHeight="1">
      <c r="A7" s="26" t="e" vm="6">
        <v>#VALUE!</v>
      </c>
      <c r="B7" s="28" t="s">
        <v>34</v>
      </c>
      <c r="C7" s="29" cm="1">
        <f t="array" ref="C7">_FV(A7,"Yield yesterday",TRUE)</f>
        <v>4.1909999999999996E-2</v>
      </c>
      <c r="D7" s="27"/>
      <c r="E7" s="27"/>
      <c r="F7" s="27"/>
      <c r="G7" s="27"/>
      <c r="H7" s="27"/>
      <c r="I7" s="27"/>
      <c r="J7" s="27"/>
      <c r="K7" s="27"/>
      <c r="L7" s="27"/>
      <c r="M7" s="27"/>
      <c r="N7" s="27"/>
      <c r="O7" s="27"/>
      <c r="P7" s="27"/>
      <c r="Q7" s="27"/>
      <c r="R7" s="27"/>
      <c r="S7" s="27"/>
    </row>
    <row r="8" spans="1:19" ht="50" customHeight="1">
      <c r="A8" s="26" t="e" vm="7">
        <v>#VALUE!</v>
      </c>
      <c r="B8" s="28" t="s">
        <v>33</v>
      </c>
      <c r="C8" s="29" cm="1">
        <f t="array" ref="C8">_FV(A8,"Yield yesterday",TRUE)</f>
        <v>3.9120000000000002E-2</v>
      </c>
      <c r="D8" s="27"/>
      <c r="E8" s="27"/>
      <c r="F8" s="27"/>
      <c r="G8" s="27"/>
      <c r="H8" s="27"/>
      <c r="I8" s="27"/>
      <c r="J8" s="27"/>
      <c r="K8" s="27"/>
      <c r="L8" s="27"/>
      <c r="M8" s="27"/>
      <c r="N8" s="27"/>
      <c r="O8" s="27"/>
      <c r="P8" s="27"/>
      <c r="Q8" s="27"/>
      <c r="R8" s="27"/>
      <c r="S8" s="27"/>
    </row>
    <row r="9" spans="1:19" ht="50" customHeight="1">
      <c r="A9" s="26" t="e" vm="8">
        <v>#VALUE!</v>
      </c>
      <c r="B9" s="28" t="s">
        <v>32</v>
      </c>
      <c r="C9" s="29" cm="1">
        <f t="array" ref="C9">_FV(A9,"Yield yesterday",TRUE)</f>
        <v>4.1570000000000003E-2</v>
      </c>
      <c r="D9" s="27"/>
      <c r="E9" s="27"/>
      <c r="F9" s="27"/>
      <c r="G9" s="27"/>
      <c r="H9" s="27"/>
      <c r="I9" s="27"/>
      <c r="J9" s="27"/>
      <c r="K9" s="27"/>
      <c r="L9" s="27"/>
      <c r="M9" s="27"/>
      <c r="N9" s="27"/>
      <c r="O9" s="27"/>
      <c r="P9" s="27"/>
      <c r="Q9" s="27"/>
      <c r="R9" s="27"/>
      <c r="S9" s="27"/>
    </row>
    <row r="10" spans="1:19" ht="50" customHeight="1">
      <c r="A10" s="26" t="e" vm="9">
        <v>#VALUE!</v>
      </c>
      <c r="B10" s="31" t="s">
        <v>35</v>
      </c>
      <c r="C10" s="32" cm="1">
        <f t="array" ref="C10">_FV(A10,"Yield yesterday",TRUE)</f>
        <v>3.9529999999999996E-2</v>
      </c>
      <c r="D10" s="27"/>
      <c r="E10" s="27"/>
      <c r="F10" s="27"/>
      <c r="G10" s="27"/>
      <c r="H10" s="27"/>
      <c r="I10" s="27"/>
      <c r="J10" s="27"/>
      <c r="K10" s="27"/>
      <c r="L10" s="27"/>
      <c r="M10" s="27"/>
      <c r="N10" s="27"/>
      <c r="O10" s="27"/>
      <c r="P10" s="27"/>
      <c r="Q10" s="27"/>
      <c r="R10" s="27"/>
      <c r="S10" s="27"/>
    </row>
    <row r="11" spans="1:19" ht="50" customHeight="1">
      <c r="A11" s="27"/>
      <c r="B11" s="28" t="s">
        <v>36</v>
      </c>
      <c r="C11" s="30">
        <f>C8-C6</f>
        <v>-9.8099999999999993E-3</v>
      </c>
      <c r="D11" s="27"/>
      <c r="E11" s="27"/>
      <c r="F11" s="27"/>
      <c r="G11" s="27"/>
      <c r="H11" s="27"/>
      <c r="I11" s="27"/>
      <c r="J11" s="27"/>
      <c r="K11" s="27"/>
      <c r="L11" s="27"/>
      <c r="M11" s="27"/>
      <c r="N11" s="27"/>
      <c r="O11" s="27"/>
      <c r="P11" s="27"/>
      <c r="Q11" s="27"/>
      <c r="R11" s="27"/>
      <c r="S11" s="27"/>
    </row>
    <row r="12" spans="1:19">
      <c r="A12" s="27"/>
      <c r="B12" s="27"/>
      <c r="C12" s="27"/>
      <c r="D12" s="27"/>
      <c r="E12" s="27"/>
      <c r="F12" s="27"/>
      <c r="G12" s="27"/>
      <c r="H12" s="27"/>
      <c r="I12" s="27"/>
      <c r="J12" s="27"/>
      <c r="K12" s="27"/>
      <c r="L12" s="27"/>
      <c r="M12" s="27"/>
      <c r="N12" s="27"/>
      <c r="O12" s="27"/>
      <c r="P12" s="27"/>
      <c r="Q12" s="27"/>
      <c r="R12" s="27"/>
      <c r="S12" s="27"/>
    </row>
    <row r="13" spans="1:19">
      <c r="A13" s="27"/>
      <c r="B13" s="27"/>
      <c r="C13" s="27"/>
      <c r="D13" s="27"/>
      <c r="E13" s="27"/>
      <c r="F13" s="27"/>
      <c r="G13" s="27"/>
      <c r="H13" s="27"/>
      <c r="I13" s="27"/>
      <c r="J13" s="27"/>
      <c r="K13" s="27"/>
      <c r="L13" s="27"/>
      <c r="M13" s="27"/>
      <c r="N13" s="27"/>
      <c r="O13" s="27"/>
      <c r="P13" s="27"/>
      <c r="Q13" s="27"/>
      <c r="R13" s="27"/>
      <c r="S13" s="27"/>
    </row>
    <row r="14" spans="1:19">
      <c r="A14" s="27"/>
      <c r="B14" s="27"/>
      <c r="C14" s="27"/>
      <c r="D14" s="27"/>
      <c r="E14" s="27"/>
      <c r="F14" s="27"/>
      <c r="G14" s="27"/>
      <c r="H14" s="27"/>
      <c r="I14" s="27"/>
      <c r="J14" s="27"/>
      <c r="K14" s="27"/>
      <c r="L14" s="27"/>
      <c r="M14" s="27"/>
      <c r="N14" s="27"/>
      <c r="O14" s="27"/>
      <c r="P14" s="27"/>
      <c r="Q14" s="27"/>
      <c r="R14" s="27"/>
      <c r="S14" s="27"/>
    </row>
    <row r="15" spans="1:19">
      <c r="A15" s="27"/>
      <c r="B15" s="27"/>
      <c r="C15" s="27"/>
      <c r="D15" s="27"/>
      <c r="E15" s="27"/>
      <c r="F15" s="27"/>
      <c r="G15" s="27"/>
      <c r="H15" s="27"/>
      <c r="I15" s="27"/>
      <c r="J15" s="27"/>
      <c r="K15" s="27"/>
      <c r="L15" s="27"/>
      <c r="M15" s="27"/>
      <c r="N15" s="27"/>
      <c r="O15" s="27"/>
      <c r="P15" s="27"/>
      <c r="Q15" s="27"/>
      <c r="R15" s="27"/>
      <c r="S15" s="27"/>
    </row>
    <row r="16" spans="1:19">
      <c r="A16" s="27"/>
      <c r="B16" s="27"/>
      <c r="C16" s="27"/>
      <c r="D16" s="27"/>
      <c r="E16" s="27"/>
      <c r="F16" s="27"/>
      <c r="G16" s="27"/>
      <c r="H16" s="27"/>
      <c r="I16" s="27"/>
      <c r="J16" s="27"/>
      <c r="K16" s="27"/>
      <c r="L16" s="27"/>
      <c r="M16" s="27"/>
      <c r="N16" s="27"/>
      <c r="O16" s="27"/>
      <c r="P16" s="27"/>
      <c r="Q16" s="27"/>
      <c r="R16" s="27"/>
      <c r="S16" s="27"/>
    </row>
    <row r="17" spans="1:19">
      <c r="A17" s="27"/>
      <c r="B17" s="27"/>
      <c r="C17" s="27"/>
      <c r="D17" s="27"/>
      <c r="E17" s="27"/>
      <c r="F17" s="27"/>
      <c r="G17" s="27"/>
      <c r="H17" s="27"/>
      <c r="I17" s="27"/>
      <c r="J17" s="27"/>
      <c r="K17" s="27"/>
      <c r="L17" s="27"/>
      <c r="M17" s="27"/>
      <c r="N17" s="27"/>
      <c r="O17" s="27"/>
      <c r="P17" s="27"/>
      <c r="Q17" s="27"/>
      <c r="R17" s="27"/>
      <c r="S17" s="27"/>
    </row>
    <row r="18" spans="1:19">
      <c r="A18" s="27"/>
      <c r="B18" s="27"/>
      <c r="C18" s="27"/>
      <c r="D18" s="27"/>
      <c r="E18" s="27"/>
      <c r="F18" s="27"/>
      <c r="G18" s="27"/>
      <c r="H18" s="27"/>
      <c r="I18" s="27"/>
      <c r="J18" s="27"/>
      <c r="K18" s="27"/>
      <c r="L18" s="27"/>
      <c r="M18" s="27"/>
      <c r="N18" s="27"/>
      <c r="O18" s="27"/>
      <c r="P18" s="27"/>
      <c r="Q18" s="27"/>
      <c r="R18" s="27"/>
      <c r="S18" s="27"/>
    </row>
    <row r="19" spans="1:19">
      <c r="A19" s="27"/>
      <c r="B19" s="27"/>
      <c r="C19" s="27"/>
      <c r="D19" s="27"/>
      <c r="E19" s="27"/>
      <c r="F19" s="27"/>
      <c r="G19" s="27"/>
      <c r="H19" s="27"/>
      <c r="I19" s="27"/>
      <c r="J19" s="27"/>
      <c r="K19" s="27"/>
      <c r="L19" s="27"/>
      <c r="M19" s="27"/>
      <c r="N19" s="27"/>
      <c r="O19" s="27"/>
      <c r="P19" s="27"/>
      <c r="Q19" s="27"/>
      <c r="R19" s="27"/>
      <c r="S19" s="27"/>
    </row>
    <row r="20" spans="1:19">
      <c r="A20" s="27"/>
      <c r="B20" s="27"/>
      <c r="C20" s="27"/>
      <c r="D20" s="27"/>
      <c r="E20" s="27"/>
      <c r="F20" s="27"/>
      <c r="G20" s="27"/>
      <c r="H20" s="27"/>
      <c r="I20" s="27"/>
      <c r="J20" s="27"/>
      <c r="K20" s="27"/>
      <c r="L20" s="27"/>
      <c r="M20" s="27"/>
      <c r="N20" s="27"/>
      <c r="O20" s="27"/>
      <c r="P20" s="27"/>
      <c r="Q20" s="27"/>
      <c r="R20" s="27"/>
      <c r="S20" s="27"/>
    </row>
    <row r="21" spans="1:19">
      <c r="A21" s="27"/>
      <c r="B21" s="27"/>
      <c r="C21" s="27"/>
      <c r="D21" s="27"/>
      <c r="E21" s="27"/>
      <c r="F21" s="27"/>
      <c r="G21" s="27"/>
      <c r="H21" s="27"/>
      <c r="I21" s="27"/>
      <c r="J21" s="27"/>
      <c r="K21" s="27"/>
      <c r="L21" s="27"/>
      <c r="M21" s="27"/>
      <c r="N21" s="27"/>
      <c r="O21" s="27"/>
      <c r="P21" s="27"/>
      <c r="Q21" s="27"/>
      <c r="R21" s="27"/>
      <c r="S21" s="27"/>
    </row>
    <row r="22" spans="1:19">
      <c r="A22" s="27"/>
      <c r="B22" s="27"/>
      <c r="C22" s="27"/>
      <c r="D22" s="27"/>
      <c r="E22" s="27"/>
      <c r="F22" s="27"/>
      <c r="G22" s="27"/>
      <c r="H22" s="27"/>
      <c r="I22" s="27"/>
      <c r="J22" s="27"/>
      <c r="K22" s="27"/>
      <c r="L22" s="27"/>
      <c r="M22" s="27"/>
      <c r="N22" s="27"/>
      <c r="O22" s="27"/>
      <c r="P22" s="27"/>
      <c r="Q22" s="27"/>
      <c r="R22" s="27"/>
      <c r="S22" s="27"/>
    </row>
    <row r="23" spans="1:19">
      <c r="A23" s="27"/>
      <c r="B23" s="27"/>
      <c r="C23" s="27"/>
      <c r="D23" s="27"/>
      <c r="E23" s="27"/>
      <c r="F23" s="27"/>
      <c r="G23" s="27"/>
      <c r="H23" s="27"/>
      <c r="I23" s="27"/>
      <c r="J23" s="27"/>
      <c r="K23" s="27"/>
      <c r="L23" s="27"/>
      <c r="M23" s="27"/>
      <c r="N23" s="27"/>
      <c r="O23" s="27"/>
      <c r="P23" s="27"/>
      <c r="Q23" s="27"/>
      <c r="R23" s="27"/>
      <c r="S23" s="27"/>
    </row>
    <row r="24" spans="1:19">
      <c r="A24" s="27"/>
      <c r="B24" s="27"/>
      <c r="C24" s="27"/>
      <c r="D24" s="27"/>
      <c r="E24" s="27"/>
      <c r="F24" s="27"/>
      <c r="G24" s="27"/>
      <c r="H24" s="27"/>
      <c r="I24" s="27"/>
      <c r="J24" s="27"/>
      <c r="K24" s="27"/>
      <c r="L24" s="27"/>
      <c r="M24" s="27"/>
      <c r="N24" s="27"/>
      <c r="O24" s="27"/>
      <c r="P24" s="27"/>
      <c r="Q24" s="27"/>
      <c r="R24" s="27"/>
      <c r="S24" s="27"/>
    </row>
  </sheetData>
  <mergeCells count="1">
    <mergeCell ref="D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S50"/>
  <sheetViews>
    <sheetView zoomScale="80" zoomScaleNormal="80" workbookViewId="0">
      <pane ySplit="1" topLeftCell="A2" activePane="bottomLeft" state="frozen"/>
      <selection pane="bottomLeft" activeCell="G5" sqref="G5"/>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5" width="10.7109375" customWidth="1"/>
    <col min="6" max="6" width="10.7109375" hidden="1" customWidth="1"/>
    <col min="7" max="12" width="10.7109375" customWidth="1"/>
    <col min="13" max="13" width="13.85546875" customWidth="1"/>
    <col min="14" max="14" width="24.7109375" style="17" customWidth="1"/>
    <col min="15" max="15" width="13.5703125" customWidth="1"/>
    <col min="16" max="16" width="109.5703125" customWidth="1"/>
  </cols>
  <sheetData>
    <row r="1" spans="1:19" s="15" customFormat="1" ht="60" customHeight="1">
      <c r="A1" s="3" t="s">
        <v>12</v>
      </c>
      <c r="B1" s="3" t="s">
        <v>8</v>
      </c>
      <c r="C1" s="3" t="s">
        <v>2</v>
      </c>
      <c r="D1" s="3" t="s">
        <v>16</v>
      </c>
      <c r="E1" s="21" t="s">
        <v>14</v>
      </c>
      <c r="F1" s="3" t="s">
        <v>39</v>
      </c>
      <c r="G1" s="3" t="s">
        <v>40</v>
      </c>
      <c r="H1" s="3" t="s">
        <v>37</v>
      </c>
      <c r="I1" s="3" t="s">
        <v>38</v>
      </c>
      <c r="J1" s="3" t="s">
        <v>5</v>
      </c>
      <c r="K1" s="3" t="s">
        <v>4</v>
      </c>
      <c r="L1" s="3" t="s">
        <v>6</v>
      </c>
      <c r="M1" s="3" t="s">
        <v>3</v>
      </c>
      <c r="N1" s="3" t="s">
        <v>11</v>
      </c>
      <c r="O1" s="20" t="s">
        <v>19</v>
      </c>
      <c r="P1" s="3" t="s">
        <v>10</v>
      </c>
      <c r="Q1" s="3"/>
      <c r="R1" s="3"/>
      <c r="S1" s="3"/>
    </row>
    <row r="2" spans="1:19" ht="50" customHeight="1">
      <c r="A2" s="2" t="e" vm="10">
        <v>#VALUE!</v>
      </c>
      <c r="B2" s="19">
        <f>'[1]Sheet 1'!$X$115</f>
        <v>488.60080448459615</v>
      </c>
      <c r="C2" s="6" cm="1">
        <f t="array" ref="C2">(B2/_FV(A2,"Price"))-1</f>
        <v>0.50398868619631276</v>
      </c>
      <c r="D2" s="6">
        <f>'[1]Sheet 1'!$V$4</f>
        <v>0.46063610108668573</v>
      </c>
      <c r="E2" s="6">
        <f>'[1]Sheet 1'!$W$4</f>
        <v>0.29712694080693991</v>
      </c>
      <c r="F2" s="6">
        <f>'[1]Sheet 1'!$V$29</f>
        <v>1.549170875608993</v>
      </c>
      <c r="G2" s="6">
        <f>'[1]Sheet 1'!$W$29</f>
        <v>1.1521024817385146</v>
      </c>
      <c r="H2" s="7">
        <f>'[1]Sheet 1'!$AC$19</f>
        <v>2.4092537091988131</v>
      </c>
      <c r="I2" s="7">
        <f>'[1]Sheet 1'!$AD$19</f>
        <v>27.489307100085547</v>
      </c>
      <c r="J2" s="6">
        <f>'[1]Sheet 1'!$AB$7</f>
        <v>0.154</v>
      </c>
      <c r="K2" s="6">
        <f>'[1]Sheet 1'!$AE$7</f>
        <v>-9.3528433542163072E-2</v>
      </c>
      <c r="L2" s="6">
        <f>'[1]Sheet 1'!$AD$13</f>
        <v>0.16380460955976109</v>
      </c>
      <c r="M2" s="8">
        <f>'[1]Sheet 1'!$AD$101</f>
        <v>16238370000</v>
      </c>
      <c r="N2" s="16" t="str" cm="1">
        <f t="array" ref="N2">_FV(A2,"Industry")</f>
        <v>Computers, Phones &amp; Household Electronics</v>
      </c>
      <c r="O2" s="25" cm="1">
        <f t="array" ref="O2">_FV(A2,"Year incorporated",TRUE)</f>
        <v>2006</v>
      </c>
      <c r="P2" s="14" t="str" cm="1">
        <f t="array" ref="P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Q2" s="10"/>
      <c r="R2" s="10"/>
      <c r="S2" s="10"/>
    </row>
    <row r="3" spans="1:19" ht="50" customHeight="1">
      <c r="A3" s="2" t="e" vm="11">
        <v>#VALUE!</v>
      </c>
      <c r="B3" s="19">
        <f>'[2]Sheet 1'!$AJ$115</f>
        <v>173.93059681262935</v>
      </c>
      <c r="C3" s="6" cm="1">
        <f t="array" ref="C3">(B3/_FV(A3,"Price"))-1</f>
        <v>0.38744892160680711</v>
      </c>
      <c r="D3" s="6">
        <f>'[2]Sheet 1'!$AH$4</f>
        <v>0.31680867544539115</v>
      </c>
      <c r="E3" s="6">
        <f>'[2]Sheet 1'!$AI$4</f>
        <v>-0.18425339366515836</v>
      </c>
      <c r="F3" s="6">
        <f>'[2]Sheet 1'!$AH$29</f>
        <v>0.43049872829813118</v>
      </c>
      <c r="G3" s="6">
        <f>'[2]Sheet 1'!$AI$29</f>
        <v>-0.284400123685838</v>
      </c>
      <c r="H3" s="7">
        <f>'[2]Sheet 1'!$AO$19</f>
        <v>3.8642106722875527</v>
      </c>
      <c r="I3" s="7">
        <f>'[2]Sheet 1'!$AP$19</f>
        <v>15.05109430701091</v>
      </c>
      <c r="J3" s="6">
        <f>'[2]Sheet 1'!$AN$7</f>
        <v>0.57840000000000003</v>
      </c>
      <c r="K3" s="6">
        <f>'[2]Sheet 1'!$AQ$7</f>
        <v>0.15461538461538463</v>
      </c>
      <c r="L3" s="6">
        <f>'[2]Sheet 1'!$AP$13</f>
        <v>0.47350350798626661</v>
      </c>
      <c r="M3" s="8">
        <f>'[2]Sheet 1'!$AP$101</f>
        <v>139327980000</v>
      </c>
      <c r="N3" s="16" t="str" cm="1">
        <f t="array" ref="N3">_FV(A3,"Industry")</f>
        <v>Semiconductors &amp; Semiconductor Equipment</v>
      </c>
      <c r="O3" s="25" cm="1">
        <f t="array" ref="O3">_FV(A3,"Year incorporated",TRUE)</f>
        <v>1991</v>
      </c>
      <c r="P3" s="14" t="str" cm="1">
        <f t="array" ref="P3">_FV(A3,"Description")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Q3" s="10" t="s">
        <v>9</v>
      </c>
      <c r="R3" s="10"/>
      <c r="S3" s="10"/>
    </row>
    <row r="4" spans="1:19" ht="50" customHeight="1">
      <c r="A4" s="2" t="e" vm="12">
        <v>#VALUE!</v>
      </c>
      <c r="B4" s="19">
        <f>'[3]Sheet 1'!$AL$115</f>
        <v>72.329933579661557</v>
      </c>
      <c r="C4" s="6">
        <f>'[3]Sheet 1'!$AL$117</f>
        <v>0.349439059322044</v>
      </c>
      <c r="D4" s="6">
        <f>'[3]Sheet 1'!$AJ$4</f>
        <v>3.490706170460478E-2</v>
      </c>
      <c r="E4" s="6">
        <f>'[3]Sheet 1'!$AK$4</f>
        <v>0.10258548790658883</v>
      </c>
      <c r="F4" s="6">
        <f>'[3]Sheet 1'!$AJ$29</f>
        <v>0.11528656406382787</v>
      </c>
      <c r="G4" s="6">
        <f>'[3]Sheet 1'!$AK$29</f>
        <v>0.32314595326786311</v>
      </c>
      <c r="H4" s="7">
        <f>'[3]Sheet 1'!$AQ$19</f>
        <v>3.842365492734757</v>
      </c>
      <c r="I4" s="7">
        <f>'[3]Sheet 1'!$AR$19</f>
        <v>13.97550123488387</v>
      </c>
      <c r="J4" s="6">
        <f>'[3]Sheet 1'!$AP$7</f>
        <v>0.62549999999999994</v>
      </c>
      <c r="K4" s="6">
        <f>'[3]Sheet 1'!$AS$7</f>
        <v>0.24727970983571582</v>
      </c>
      <c r="L4" s="6">
        <f>'[3]Sheet 1'!$AR$13</f>
        <v>0.28341584158415839</v>
      </c>
      <c r="M4" s="8" cm="1">
        <f t="array" ref="M4">_FV(A4,"Market cap",TRUE)</f>
        <v>215590943490</v>
      </c>
      <c r="N4" s="16" t="str" cm="1">
        <f t="array" ref="N4">_FV(A4,"Industry")</f>
        <v>Communications &amp; Networking</v>
      </c>
      <c r="O4" s="25" cm="1">
        <f t="array" ref="O4">_FV(A4,"Year incorporated",TRUE)</f>
        <v>2021</v>
      </c>
      <c r="P4" s="14" t="str" cm="1">
        <f t="array" ref="P4">_FV(A4,"Description")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Q4" s="10"/>
      <c r="R4" s="10"/>
      <c r="S4" s="10"/>
    </row>
    <row r="5" spans="1:19" ht="50" customHeight="1">
      <c r="A5" s="2" t="e" vm="13">
        <v>#VALUE!</v>
      </c>
      <c r="B5" s="19">
        <f>'[4]Sheet 1'!$M$115</f>
        <v>48.703026850218421</v>
      </c>
      <c r="C5" s="6" cm="1">
        <f t="array" ref="C5">(B5/_FV(A5,"Price"))-1</f>
        <v>0.28520983903465935</v>
      </c>
      <c r="D5" s="6">
        <f>'[4]Sheet 1'!$K$4</f>
        <v>0.26255199812183161</v>
      </c>
      <c r="E5" s="6">
        <f>'[4]Sheet 1'!$L$4</f>
        <v>7.3568496648185544E-2</v>
      </c>
      <c r="F5" s="6">
        <f>'[4]Sheet 1'!$K$29</f>
        <v>-1.5100621950453375</v>
      </c>
      <c r="G5" s="6">
        <f>'[4]Sheet 1'!$L$29</f>
        <v>5.0844931641827813</v>
      </c>
      <c r="H5" s="7">
        <f>'[4]Sheet 1'!$R$19</f>
        <v>3.7359617209066305</v>
      </c>
      <c r="I5" s="7">
        <f>'[4]Sheet 1'!$S$19</f>
        <v>24.83918769005848</v>
      </c>
      <c r="J5" s="6">
        <f>'[4]Sheet 1'!$Q$7</f>
        <v>0.68920000000000003</v>
      </c>
      <c r="K5" s="6">
        <f>'[4]Sheet 1'!$T$7</f>
        <v>0.2212128563822485</v>
      </c>
      <c r="L5" s="6">
        <f>'[4]Sheet 1'!$S$13</f>
        <v>4.9359927987096312E-2</v>
      </c>
      <c r="M5" s="8">
        <f>'[4]Sheet 1'!$S$101</f>
        <v>11043502847</v>
      </c>
      <c r="N5" s="16" t="str" cm="1">
        <f t="array" ref="N5">_FV(A5,"Industry")</f>
        <v>Computers, Phones &amp; Household Electronics</v>
      </c>
      <c r="O5" s="25" cm="1">
        <f t="array" ref="O5">_FV(A5,"Year incorporated",TRUE)</f>
        <v>2009</v>
      </c>
      <c r="P5" s="14" t="str" cm="1">
        <f t="array" ref="P5">_FV(A5,"Description")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Q5" s="10"/>
      <c r="R5" s="10"/>
      <c r="S5" s="10"/>
    </row>
    <row r="6" spans="1:19" ht="50" customHeight="1">
      <c r="A6" s="2" t="e" vm="14">
        <v>#VALUE!</v>
      </c>
      <c r="B6" s="19">
        <f>'[5]Sheet 1'!$R$115</f>
        <v>281.13736981833023</v>
      </c>
      <c r="C6" s="6" cm="1">
        <f t="array" ref="C6">(B6/_FV(A6,"Price"))-1</f>
        <v>0.2753609064625131</v>
      </c>
      <c r="D6" s="6">
        <f>'[5]Sheet 1'!$P$4</f>
        <v>0.19361836753141093</v>
      </c>
      <c r="E6" s="6">
        <f>'[5]Sheet 1'!$Q$4</f>
        <v>-1.5751609238924602E-2</v>
      </c>
      <c r="F6" s="6">
        <f>'[5]Sheet 1'!$P$29</f>
        <v>0.48957776590058799</v>
      </c>
      <c r="G6" s="6">
        <f>'[5]Sheet 1'!$Q$29</f>
        <v>0.24937208467886607</v>
      </c>
      <c r="H6" s="7">
        <f>'[5]Sheet 1'!$W$19</f>
        <v>4.3944602842194351</v>
      </c>
      <c r="I6" s="7">
        <f>'[5]Sheet 1'!$X$19</f>
        <v>16.397464578672633</v>
      </c>
      <c r="J6" s="6">
        <f>'[5]Sheet 1'!$V$7</f>
        <v>0.56930000000000003</v>
      </c>
      <c r="K6" s="6">
        <f>'[5]Sheet 1'!$Y$7</f>
        <v>0.21446421809920485</v>
      </c>
      <c r="L6" s="6">
        <f>'[5]Sheet 1'!$X$13</f>
        <v>0.20398624691092726</v>
      </c>
      <c r="M6" s="8">
        <f>'[5]Sheet 1'!$X$101</f>
        <v>57114800314</v>
      </c>
      <c r="N6" s="16" t="str" cm="1">
        <f t="array" ref="N6">_FV(A6,"Industry")</f>
        <v>Semiconductors &amp; Semiconductor Equipment</v>
      </c>
      <c r="O6" s="25" cm="1">
        <f t="array" ref="O6">_FV(A6,"Year incorporated",TRUE)</f>
        <v>2010</v>
      </c>
      <c r="P6" s="14" t="str" cm="1">
        <f t="array" ref="P6">_FV(A6,"Description")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Q6" s="10"/>
      <c r="R6" s="10"/>
      <c r="S6" s="10"/>
    </row>
    <row r="7" spans="1:19" ht="50" customHeight="1">
      <c r="A7" s="2" t="e" vm="15">
        <v>#VALUE!</v>
      </c>
      <c r="B7" s="19">
        <f>'[6]Sheet 1'!$G$115</f>
        <v>45.465448477403477</v>
      </c>
      <c r="C7" s="6" cm="1">
        <f t="array" ref="C7">(B7/_FV(A7,"Price"))-1</f>
        <v>0.19661662001325131</v>
      </c>
      <c r="D7" s="6">
        <f>'[6]Sheet 1'!$E$4</f>
        <v>0.3484848484848484</v>
      </c>
      <c r="E7" s="6">
        <f>'[6]Sheet 1'!$F$4</f>
        <v>0.12359550561797761</v>
      </c>
      <c r="F7" s="6">
        <f>'[6]Sheet 1'!$E$29</f>
        <v>9.3333333333333268E-2</v>
      </c>
      <c r="G7" s="6">
        <f>'[6]Sheet 1'!$F$29</f>
        <v>-7.2682926829268295</v>
      </c>
      <c r="H7" s="7">
        <f>'[6]Sheet 1'!$L$19</f>
        <v>15.495567723333334</v>
      </c>
      <c r="I7" s="7">
        <f>'[6]Sheet 1'!$M$19</f>
        <v>63.308739725680937</v>
      </c>
      <c r="J7" s="6">
        <f>'[6]Sheet 1'!$K$7</f>
        <v>0.49330000000000002</v>
      </c>
      <c r="K7" s="6">
        <f>'[6]Sheet 1'!$N$7</f>
        <v>0.23274478330658105</v>
      </c>
      <c r="L7" s="6">
        <f>'[6]Sheet 1'!$M$13</f>
        <v>-2.5010139245640124E-3</v>
      </c>
      <c r="M7" s="8">
        <f>'[6]Sheet 1'!$M$101</f>
        <v>32540692219</v>
      </c>
      <c r="N7" s="16" t="str" cm="1">
        <f t="array" ref="N7">_FV(A7,"Industry")</f>
        <v>Integrated Hardware &amp; Software</v>
      </c>
      <c r="O7" s="25" cm="1">
        <f t="array" ref="O7">_FV(A7,"Year incorporated",TRUE)</f>
        <v>2022</v>
      </c>
      <c r="P7" s="14" t="str" cm="1">
        <f t="array" ref="P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7" s="10"/>
      <c r="R7" s="10"/>
      <c r="S7" s="10"/>
    </row>
    <row r="8" spans="1:19" ht="50" customHeight="1">
      <c r="A8" s="2" t="e" vm="16">
        <v>#VALUE!</v>
      </c>
      <c r="B8" s="19">
        <f>'[7]Sheet 1'!$AO$115</f>
        <v>174.9311569781726</v>
      </c>
      <c r="C8" s="6" cm="1">
        <f t="array" ref="C8">(B8/_FV(A8,"Price"))-1</f>
        <v>-7.9893559137315107E-3</v>
      </c>
      <c r="D8" s="6">
        <f>'[7]Sheet 1'!$AM$4</f>
        <v>9.1801133885739183E-2</v>
      </c>
      <c r="E8" s="6">
        <f>'[7]Sheet 1'!$AN$4</f>
        <v>-0.10600159776313156</v>
      </c>
      <c r="F8" s="6">
        <f>'[7]Sheet 1'!$AM$29</f>
        <v>0.12614236066417805</v>
      </c>
      <c r="G8" s="6">
        <f>'[7]Sheet 1'!$AN$29</f>
        <v>-0.2181963652988913</v>
      </c>
      <c r="H8" s="7">
        <f>'[7]Sheet 1'!$AT$19</f>
        <v>9.4329091154426141</v>
      </c>
      <c r="I8" s="7">
        <f>'[7]Sheet 1'!$AU$19</f>
        <v>24.692432414035089</v>
      </c>
      <c r="J8" s="6">
        <f>'[7]Sheet 1'!$AS$7</f>
        <v>0.68759999999999999</v>
      </c>
      <c r="K8" s="6">
        <f>'[7]Sheet 1'!$AV$7</f>
        <v>0.29573596964250048</v>
      </c>
      <c r="L8" s="6">
        <f>'[7]Sheet 1'!$AU$13</f>
        <v>0.43950794724382819</v>
      </c>
      <c r="M8" s="8">
        <f>'[7]Sheet 1'!$AU$101</f>
        <v>168896237712</v>
      </c>
      <c r="N8" s="16" t="str" cm="1">
        <f t="array" ref="N8">_FV(A8,"Industry")</f>
        <v>Semiconductors &amp; Semiconductor Equipment</v>
      </c>
      <c r="O8" s="25" cm="1">
        <f t="array" ref="O8">_FV(A8,"Year incorporated",TRUE)</f>
        <v>1938</v>
      </c>
      <c r="P8" s="14" t="str" cm="1">
        <f t="array" ref="P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Q8" s="10"/>
      <c r="R8" s="10"/>
      <c r="S8" s="10"/>
    </row>
    <row r="9" spans="1:19" ht="50" customHeight="1">
      <c r="A9" s="2" t="e" vm="17">
        <v>#VALUE!</v>
      </c>
      <c r="B9" s="19">
        <f>'[8]Sheet 1'!$S$115</f>
        <v>858.72867854633751</v>
      </c>
      <c r="C9" s="6" cm="1">
        <f t="array" ref="C9">(B9/_FV(A9,"Price"))-1</f>
        <v>-3.1518111431654727E-2</v>
      </c>
      <c r="D9" s="6">
        <f>'[8]Sheet 1'!$Q$4</f>
        <v>0.20958105646630232</v>
      </c>
      <c r="E9" s="6">
        <f>'[8]Sheet 1'!$R$4</f>
        <v>7.7221937776706939E-2</v>
      </c>
      <c r="F9" s="6">
        <f>'[8]Sheet 1'!$Q$29</f>
        <v>0.70650237529691218</v>
      </c>
      <c r="G9" s="6">
        <f>'[8]Sheet 1'!$R$29</f>
        <v>0.58799478033927799</v>
      </c>
      <c r="H9" s="7">
        <f>'[8]Sheet 1'!$X$19</f>
        <v>10.591916301227389</v>
      </c>
      <c r="I9" s="7">
        <f>'[8]Sheet 1'!$Y$19</f>
        <v>20.754917476825685</v>
      </c>
      <c r="J9" s="6">
        <f>'[8]Sheet 1'!$W$7</f>
        <v>0.66549999999999998</v>
      </c>
      <c r="K9" s="6">
        <f>'[8]Sheet 1'!$Z$7</f>
        <v>0.49128090835165494</v>
      </c>
      <c r="L9" s="6">
        <f>'[8]Sheet 1'!$Y$13</f>
        <v>0.22860953972743636</v>
      </c>
      <c r="M9" s="8">
        <f>'[8]Sheet 1'!$Y$101</f>
        <v>378841070346</v>
      </c>
      <c r="N9" s="16" t="str" cm="1">
        <f t="array" ref="N9">_FV(A9,"Industry")</f>
        <v>Semiconductors &amp; Semiconductor Equipment</v>
      </c>
      <c r="O9" s="25" cm="1">
        <f t="array" ref="O9">_FV(A9,"Year incorporated",TRUE)</f>
        <v>2018</v>
      </c>
      <c r="P9" s="14" t="str" cm="1">
        <f t="array" ref="P9">_FV(A9,"Description")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Q9" s="10"/>
      <c r="R9" s="10"/>
      <c r="S9" s="10"/>
    </row>
    <row r="10" spans="1:19" ht="50" customHeight="1">
      <c r="A10" s="2" t="e" vm="18">
        <v>#VALUE!</v>
      </c>
      <c r="B10" s="19">
        <f>'[9]Sheet 1'!$AE$115</f>
        <v>49.196433038434137</v>
      </c>
      <c r="C10" s="6" cm="1">
        <f t="array" ref="C10">(B10/_FV(A10,"Price"))-1</f>
        <v>-9.1478614248677093E-2</v>
      </c>
      <c r="D10" s="6">
        <f>'[9]Sheet 1'!$AC$4</f>
        <v>0.26385079539221068</v>
      </c>
      <c r="E10" s="6">
        <f>'[9]Sheet 1'!$AD$4</f>
        <v>7.595486111111116E-2</v>
      </c>
      <c r="F10" s="6">
        <f>'[9]Sheet 1'!$AC$29</f>
        <v>0.98</v>
      </c>
      <c r="G10" s="6">
        <f>'[9]Sheet 1'!$AD$29</f>
        <v>2.474747474747474E-2</v>
      </c>
      <c r="H10" s="7">
        <f>'[9]Sheet 1'!$AJ$19</f>
        <v>2.6676580418371465</v>
      </c>
      <c r="I10" s="7">
        <f>'[9]Sheet 1'!$AK$19</f>
        <v>11.407557910300641</v>
      </c>
      <c r="J10" s="6">
        <f>'[9]Sheet 1'!$AI$7</f>
        <v>0.47339999999999999</v>
      </c>
      <c r="K10" s="6">
        <f>'[9]Sheet 1'!$AL$7</f>
        <v>3.90625E-2</v>
      </c>
      <c r="L10" s="6">
        <f>'[9]Sheet 1'!$AK$13</f>
        <v>0.28805970149253729</v>
      </c>
      <c r="M10" s="8">
        <f>'[9]Sheet 1'!$AK$101</f>
        <v>46291870000</v>
      </c>
      <c r="N10" s="16" t="str" cm="1">
        <f t="array" ref="N10">_FV(A10,"Industry")</f>
        <v>Semiconductors &amp; Semiconductor Equipment</v>
      </c>
      <c r="O10" s="25" cm="1">
        <f t="array" ref="O10">_FV(A10,"Year incorporated",TRUE)</f>
        <v>1987</v>
      </c>
      <c r="P10" s="14" t="str" cm="1">
        <f t="array" ref="P10">_FV(A10,"Description")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Q10" s="10"/>
      <c r="R10" s="10"/>
      <c r="S10" s="10"/>
    </row>
    <row r="11" spans="1:19" ht="50" customHeight="1">
      <c r="A11" s="2" t="e" vm="19">
        <v>#VALUE!</v>
      </c>
      <c r="B11" s="19">
        <f>'[10]Sheet 1'!$AH$115</f>
        <v>54.509105299321035</v>
      </c>
      <c r="C11" s="6" cm="1">
        <f t="array" ref="C11">(B11/_FV(A11,"Price"))-1</f>
        <v>-0.10250917429289474</v>
      </c>
      <c r="D11" s="6">
        <f>'[10]Sheet 1'!$AF$4</f>
        <v>0.38528010624299425</v>
      </c>
      <c r="E11" s="6">
        <f>'[10]Sheet 1'!$AG$4</f>
        <v>0.31224535118174646</v>
      </c>
      <c r="F11" s="6">
        <f>'[10]Sheet 1'!$AF$29</f>
        <v>-1.7805170721064689</v>
      </c>
      <c r="G11" s="6">
        <f>'[10]Sheet 1'!$AG$29</f>
        <v>-14.696715583508036</v>
      </c>
      <c r="H11" s="7">
        <f>'[10]Sheet 1'!$AM$19</f>
        <v>11.703409852546917</v>
      </c>
      <c r="I11" s="7">
        <f>'[10]Sheet 1'!$AN$19</f>
        <v>35.65</v>
      </c>
      <c r="J11" s="6">
        <f>'[10]Sheet 1'!$AL$7</f>
        <v>0.76349999999999996</v>
      </c>
      <c r="K11" s="6">
        <f>'[10]Sheet 1'!$AO$7</f>
        <v>0.50658651298502833</v>
      </c>
      <c r="L11" s="6">
        <f>'[10]Sheet 1'!$AN$13</f>
        <v>9.7177880448373222E-2</v>
      </c>
      <c r="M11" s="8">
        <f>'[10]Sheet 1'!$AN$101</f>
        <v>6984595000</v>
      </c>
      <c r="N11" s="16" t="str" cm="1">
        <f t="array" ref="N11">_FV(A11,"Industry")</f>
        <v>Semiconductors &amp; Semiconductor Equipment</v>
      </c>
      <c r="O11" s="25" cm="1">
        <f t="array" ref="O11">_FV(A11,"Year incorporated",TRUE)</f>
        <v>1997</v>
      </c>
      <c r="P11" s="14" t="str" cm="1">
        <f t="array" ref="P11">_FV(A11,"Description")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Q11" s="10"/>
      <c r="R11" s="10"/>
      <c r="S11" s="10"/>
    </row>
    <row r="12" spans="1:19" ht="50" customHeight="1">
      <c r="A12" s="2" t="e" vm="20">
        <v>#VALUE!</v>
      </c>
      <c r="B12" s="19">
        <f>'[11]Sheet 1'!$AN$115</f>
        <v>599.31377697476523</v>
      </c>
      <c r="C12" s="6" cm="1">
        <f t="array" ref="C12">(B12/_FV(A12,"Price"))-1</f>
        <v>-0.1370696217840417</v>
      </c>
      <c r="D12" s="6">
        <f>'[11]Sheet 1'!$AL$4</f>
        <v>0.17782458131497347</v>
      </c>
      <c r="E12" s="6">
        <f>'[11]Sheet 1'!$AM$4</f>
        <v>5.9186607750756348E-3</v>
      </c>
      <c r="F12" s="6">
        <f>'[11]Sheet 1'!$AL$29</f>
        <v>0.17828719152156691</v>
      </c>
      <c r="G12" s="6">
        <f>'[11]Sheet 1'!$AM$29</f>
        <v>-2.0907713440598497E-2</v>
      </c>
      <c r="H12" s="7">
        <f>'[11]Sheet 1'!$AS$19</f>
        <v>5.0408890714986443</v>
      </c>
      <c r="I12" s="7">
        <f>'[11]Sheet 1'!$AT$19</f>
        <v>19.373157400754046</v>
      </c>
      <c r="J12" s="6">
        <f>'[11]Sheet 1'!$AR$7</f>
        <v>0.45689999999999997</v>
      </c>
      <c r="K12" s="6">
        <f>'[11]Sheet 1'!$AU$7</f>
        <v>0.14823441219352901</v>
      </c>
      <c r="L12" s="6">
        <f>'[11]Sheet 1'!$AT$13</f>
        <v>0.47713890884421556</v>
      </c>
      <c r="M12" s="8">
        <f>'[11]Sheet 1'!$AT$101</f>
        <v>87353566720</v>
      </c>
      <c r="N12" s="16" t="str" cm="1">
        <f t="array" ref="N12">_FV(A12,"Industry")</f>
        <v>Semiconductors &amp; Semiconductor Equipment</v>
      </c>
      <c r="O12" s="25" cm="1">
        <f t="array" ref="O12">_FV(A12,"Year incorporated",TRUE)</f>
        <v>1989</v>
      </c>
      <c r="P12" s="14" t="str" cm="1">
        <f t="array" ref="P12">_FV(A12,"Description")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Q12" s="10"/>
      <c r="R12" s="10"/>
      <c r="S12" s="10"/>
    </row>
    <row r="13" spans="1:19" ht="50" customHeight="1">
      <c r="A13" s="2" t="e" vm="21">
        <v>#VALUE!</v>
      </c>
      <c r="B13" s="19">
        <f>'[12]Sheet 1'!$AC$115</f>
        <v>78.81308846562888</v>
      </c>
      <c r="C13" s="6" cm="1">
        <f t="array" ref="C13">(B13/_FV(A13,"Price"))-1</f>
        <v>-0.2035059275833363</v>
      </c>
      <c r="D13" s="6">
        <f>'[12]Sheet 1'!$AA$4</f>
        <v>0.42614961556996755</v>
      </c>
      <c r="E13" s="6">
        <f>'[12]Sheet 1'!$AB$4</f>
        <v>-7.4575438553961315E-2</v>
      </c>
      <c r="F13" s="6">
        <f>'[12]Sheet 1'!$AA$29</f>
        <v>0.71607066962073018</v>
      </c>
      <c r="G13" s="6">
        <f>'[12]Sheet 1'!$AB$29</f>
        <v>-0.23524760806804157</v>
      </c>
      <c r="H13" s="7">
        <f>'[12]Sheet 1'!$AH$19</f>
        <v>6.9067691684626178</v>
      </c>
      <c r="I13" s="7">
        <f>'[12]Sheet 1'!$AI$19</f>
        <v>18.613600218289548</v>
      </c>
      <c r="J13" s="6">
        <f>'[12]Sheet 1'!$AG$7</f>
        <v>0.59560000000000002</v>
      </c>
      <c r="K13" s="6">
        <f>'[12]Sheet 1'!$AJ$7</f>
        <v>0.23012268028989794</v>
      </c>
      <c r="L13" s="6">
        <f>'[12]Sheet 1'!$AI$13</f>
        <v>0.2924698104329268</v>
      </c>
      <c r="M13" s="8">
        <f>'[12]Sheet 1'!$AJ$102</f>
        <v>477513300000</v>
      </c>
      <c r="N13" s="16" t="str" cm="1">
        <f t="array" ref="N13">_FV(A13,"Industry")</f>
        <v>Semiconductors &amp; Semiconductor Equipment</v>
      </c>
      <c r="O13" s="25" cm="1">
        <f t="array" ref="O13">_FV(A13,"Year incorporated",TRUE)</f>
        <v>1987</v>
      </c>
      <c r="P13" s="14" t="str" cm="1">
        <f t="array" ref="P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Q13" s="10"/>
      <c r="R13" s="10"/>
      <c r="S13" s="10"/>
    </row>
    <row r="14" spans="1:19" ht="50" customHeight="1">
      <c r="A14" s="2" t="e" vm="22">
        <v>#VALUE!</v>
      </c>
      <c r="B14" s="19">
        <f>'[13]Sheet 1'!$AO$115</f>
        <v>113.2832527007685</v>
      </c>
      <c r="C14" s="6" cm="1">
        <f t="array" ref="C14">(B14/_FV(A14,"Price"))-1</f>
        <v>-0.22059064501174097</v>
      </c>
      <c r="D14" s="6">
        <f>'[13]Sheet 1'!$AM$4</f>
        <v>0.11802454147335562</v>
      </c>
      <c r="E14" s="6">
        <f>'[13]Sheet 1'!$AN$4</f>
        <v>-1.5551677331782088E-2</v>
      </c>
      <c r="F14" s="6">
        <f>'[13]Sheet 1'!$AM$29</f>
        <v>0.10818614130434789</v>
      </c>
      <c r="G14" s="6">
        <f>'[13]Sheet 1'!$AN$29</f>
        <v>-4.3984674329501927E-2</v>
      </c>
      <c r="H14" s="7">
        <f>'[13]Sheet 1'!$AT$19</f>
        <v>4.5768633785061459</v>
      </c>
      <c r="I14" s="7">
        <f>'[13]Sheet 1'!$AU$19</f>
        <v>18.624414876563002</v>
      </c>
      <c r="J14" s="6">
        <f>'[13]Sheet 1'!$AS$7</f>
        <v>0.46510000000000001</v>
      </c>
      <c r="K14" s="6">
        <f>'[13]Sheet 1'!$AV$7</f>
        <v>0.17886368043436107</v>
      </c>
      <c r="L14" s="6">
        <f>'[13]Sheet 1'!$AU$13</f>
        <v>0.44122146054047928</v>
      </c>
      <c r="M14" s="8">
        <f>'[13]Sheet 1'!$AU$101</f>
        <v>116179100000</v>
      </c>
      <c r="N14" s="16" t="str" cm="1">
        <f t="array" ref="N14">_FV(A14,"Industry")</f>
        <v>Semiconductors &amp; Semiconductor Equipment</v>
      </c>
      <c r="O14" s="25" cm="1">
        <f t="array" ref="O14">_FV(A14,"Year incorporated",TRUE)</f>
        <v>1987</v>
      </c>
      <c r="P14" s="14" t="str" cm="1">
        <f t="array" ref="P14">_FV(A14,"Description")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Q14" s="10"/>
      <c r="R14" s="10"/>
      <c r="S14" s="10"/>
    </row>
    <row r="15" spans="1:19" ht="50" customHeight="1">
      <c r="A15" s="2" t="e" vm="23">
        <v>#VALUE!</v>
      </c>
      <c r="B15" s="19">
        <f>'[14]Sheet 1'!$O$115</f>
        <v>122.11611553856214</v>
      </c>
      <c r="C15" s="6" cm="1">
        <f t="array" ref="C15">(B15/_FV(A15,"Price"))-1</f>
        <v>-0.23953097808841617</v>
      </c>
      <c r="D15" s="6">
        <f>'[14]Sheet 1'!$M$4</f>
        <v>0.48617876912671032</v>
      </c>
      <c r="E15" s="6">
        <f>'[14]Sheet 1'!$N$4</f>
        <v>0.2626360609041587</v>
      </c>
      <c r="F15" s="6">
        <f>'[14]Sheet 1'!$M$29</f>
        <v>0.60841953537712845</v>
      </c>
      <c r="G15" s="6">
        <f>'[14]Sheet 1'!$N$29</f>
        <v>0.36937075491368976</v>
      </c>
      <c r="H15" s="7">
        <f>'[14]Sheet 1'!$T$19</f>
        <v>9.7015460325379603</v>
      </c>
      <c r="I15" s="7">
        <f>'[14]Sheet 1'!$U$19</f>
        <v>28.978916118790497</v>
      </c>
      <c r="J15" s="6">
        <f>'[14]Sheet 1'!$S$7</f>
        <v>0.61070000000000002</v>
      </c>
      <c r="K15" s="6">
        <f>'[14]Sheet 1'!$V$7</f>
        <v>0.10229109558556687</v>
      </c>
      <c r="L15" s="6">
        <f>'[14]Sheet 1'!$U$13</f>
        <v>0.30977138146417776</v>
      </c>
      <c r="M15" s="8">
        <f>'[14]Sheet 1'!$U$101</f>
        <v>53668952652</v>
      </c>
      <c r="N15" s="16" t="str" cm="1">
        <f t="array" ref="N15">_FV(A15,"Industry")</f>
        <v>Communications &amp; Networking</v>
      </c>
      <c r="O15" s="25" cm="1">
        <f t="array" ref="O15">_FV(A15,"Year incorporated",TRUE)</f>
        <v>2011</v>
      </c>
      <c r="P15" s="14" t="str" cm="1">
        <f t="array" ref="P15">_FV(A15,"Description")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Q15" s="10"/>
      <c r="R15" s="10"/>
      <c r="S15" s="10"/>
    </row>
    <row r="16" spans="1:19" ht="50" customHeight="1">
      <c r="A16" s="2" t="e" vm="24">
        <v>#VALUE!</v>
      </c>
      <c r="B16" s="19">
        <f>'[15]Sheet 1'!$AN$115</f>
        <v>343.98090093110659</v>
      </c>
      <c r="C16" s="6" cm="1">
        <f t="array" ref="C16">(B16/_FV(A16,"Price"))-1</f>
        <v>-0.28256600982124347</v>
      </c>
      <c r="D16" s="6">
        <f>'[15]Sheet 1'!$AL$4</f>
        <v>0.33144054967281589</v>
      </c>
      <c r="E16" s="6">
        <f>'[15]Sheet 1'!$AM$4</f>
        <v>0.12799956317291472</v>
      </c>
      <c r="F16" s="6">
        <f>'[15]Sheet 1'!$AL$29</f>
        <v>0.5983350751482468</v>
      </c>
      <c r="G16" s="6">
        <f>'[15]Sheet 1'!$AM$29</f>
        <v>4.8525697007682833E-2</v>
      </c>
      <c r="H16" s="7">
        <f>'[15]Sheet 1'!$AS$19</f>
        <v>6.1543431122124916</v>
      </c>
      <c r="I16" s="7">
        <f>'[15]Sheet 1'!$AT$19</f>
        <v>18.360545299741602</v>
      </c>
      <c r="J16" s="6">
        <f>'[15]Sheet 1'!$AR$7</f>
        <v>0.61</v>
      </c>
      <c r="K16" s="6">
        <f>'[15]Sheet 1'!$AU$7</f>
        <v>0.32625056136731218</v>
      </c>
      <c r="L16" s="6">
        <f>'[15]Sheet 1'!$AT$13</f>
        <v>0.4469587516891611</v>
      </c>
      <c r="M16" s="8">
        <f>'[15]Sheet 1'!$AT$101</f>
        <v>63949779279</v>
      </c>
      <c r="N16" s="16" t="str" cm="1">
        <f t="array" ref="N16">_FV(A16,"Industry")</f>
        <v>Semiconductors &amp; Semiconductor Equipment</v>
      </c>
      <c r="O16" s="25" cm="1">
        <f t="array" ref="O16">_FV(A16,"Year incorporated",TRUE)</f>
        <v>1975</v>
      </c>
      <c r="P16" s="14" t="str" cm="1">
        <f t="array" ref="P16">_FV(A16,"Description")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Q16" s="10"/>
      <c r="R16" s="10"/>
      <c r="S16" s="10"/>
    </row>
    <row r="17" spans="1:19" ht="50" customHeight="1">
      <c r="A17" s="2" t="e" vm="25">
        <v>#VALUE!</v>
      </c>
      <c r="B17" s="19">
        <f>'[16]Sheet 1'!$P$115</f>
        <v>169.57920867694318</v>
      </c>
      <c r="C17" s="6" cm="1">
        <f t="array" ref="C17">(B17/_FV(A17,"Price"))-1</f>
        <v>-0.29228467050500517</v>
      </c>
      <c r="D17" s="6">
        <f>'[16]Sheet 1'!$N$4</f>
        <v>0.58375397494226955</v>
      </c>
      <c r="E17" s="6">
        <f>'[16]Sheet 1'!$O$4</f>
        <v>0.31853123144258122</v>
      </c>
      <c r="F17" s="6">
        <f>'[16]Sheet 1'!$N$29</f>
        <v>-0.44565230241768639</v>
      </c>
      <c r="G17" s="6">
        <f>'[16]Sheet 1'!$O$29</f>
        <v>5.9823734524786998</v>
      </c>
      <c r="H17" s="7">
        <f>'[16]Sheet 1'!$U$19</f>
        <v>3.3602122935869301</v>
      </c>
      <c r="I17" s="7">
        <f>'[16]Sheet 1'!$V$19</f>
        <v>21.044945962125841</v>
      </c>
      <c r="J17" s="6">
        <f>'[16]Sheet 1'!$T$7</f>
        <v>0.27160000000000001</v>
      </c>
      <c r="K17" s="6">
        <f>'[16]Sheet 1'!$W$7</f>
        <v>-4.4387336312915977E-2</v>
      </c>
      <c r="L17" s="6">
        <f>'[16]Sheet 1'!$V$13</f>
        <v>5.7432121745588011E-2</v>
      </c>
      <c r="M17" s="8">
        <f>'[16]Sheet 1'!$V$101</f>
        <v>13780230616</v>
      </c>
      <c r="N17" s="16" t="str" cm="1">
        <f t="array" ref="N17">_FV(A17,"Industry")</f>
        <v>Renewable Energy</v>
      </c>
      <c r="O17" s="25" cm="1">
        <f t="array" ref="O17">_FV(A17,"Year incorporated",TRUE)</f>
        <v>2006</v>
      </c>
      <c r="P17" s="14" t="str" cm="1">
        <f t="array" ref="P17">_FV(A17,"Description")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Q17" s="10"/>
      <c r="R17" s="10"/>
      <c r="S17" s="10"/>
    </row>
    <row r="18" spans="1:19" ht="50" customHeight="1">
      <c r="A18" s="2" t="e" vm="26">
        <v>#VALUE!</v>
      </c>
      <c r="B18" s="19">
        <f>'[17]Sheet 1'!$AO$115</f>
        <v>133.83942488201293</v>
      </c>
      <c r="C18" s="6" cm="1">
        <f t="array" ref="C18">(B18/_FV(A18,"Price"))-1</f>
        <v>-0.30519947629126853</v>
      </c>
      <c r="D18" s="6">
        <f>'[17]Sheet 1'!$AM$4</f>
        <v>7.7937876041846099E-2</v>
      </c>
      <c r="E18" s="6">
        <f>'[17]Sheet 1'!$AN$4</f>
        <v>-2.5430605992980415E-2</v>
      </c>
      <c r="F18" s="6">
        <f>'[17]Sheet 1'!$AM$29</f>
        <v>5.410857625686516E-2</v>
      </c>
      <c r="G18" s="6">
        <f>'[17]Sheet 1'!$AN$29</f>
        <v>-5.3635662254641669E-2</v>
      </c>
      <c r="H18" s="7">
        <f>'[17]Sheet 1'!$AT$19</f>
        <v>7.924514426229508</v>
      </c>
      <c r="I18" s="7">
        <f>'[17]Sheet 1'!$AU$19</f>
        <v>32.270000000000003</v>
      </c>
      <c r="J18" s="6">
        <f>'[17]Sheet 1'!$AS$7</f>
        <v>0.43309999999999998</v>
      </c>
      <c r="K18" s="6">
        <f>'[17]Sheet 1'!$AV$7</f>
        <v>0.28261498042238947</v>
      </c>
      <c r="L18" s="6">
        <f>'[17]Sheet 1'!$AU$13</f>
        <v>0.69952149747278036</v>
      </c>
      <c r="M18" s="8">
        <f>'[17]Sheet 1'!$AU$101</f>
        <v>3045390894000</v>
      </c>
      <c r="N18" s="16" t="str" cm="1">
        <f t="array" ref="N18">_FV(A18,"Industry")</f>
        <v>Computers, Phones &amp; Household Electronics</v>
      </c>
      <c r="O18" s="25" cm="1">
        <f t="array" ref="O18">_FV(A18,"Year incorporated",TRUE)</f>
        <v>1977</v>
      </c>
      <c r="P18" s="14" t="str" cm="1">
        <f t="array" ref="P18">_FV(A18,"Description")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Q18" s="10"/>
      <c r="R18" s="10"/>
      <c r="S18" s="10"/>
    </row>
    <row r="19" spans="1:19" ht="50" customHeight="1">
      <c r="A19" s="2" t="e" vm="27">
        <v>#VALUE!</v>
      </c>
      <c r="B19" s="19">
        <f>'[18]Sheet 1'!AO115</f>
        <v>49.152441629793181</v>
      </c>
      <c r="C19" s="6" cm="1">
        <f t="array" ref="C19">(B19/_FV(A19,"Price"))-1</f>
        <v>-0.30668676733488709</v>
      </c>
      <c r="D19" s="6">
        <f>'[18]Sheet 1'!$AM$4</f>
        <v>0.11019671539433307</v>
      </c>
      <c r="E19" s="6">
        <f>'[18]Sheet 1'!$AN$4</f>
        <v>-0.49834189479159896</v>
      </c>
      <c r="F19" s="6">
        <f>'[18]Sheet 1'!$AM$29</f>
        <v>0.48217027810953761</v>
      </c>
      <c r="G19" s="6">
        <f>'[18]Sheet 1'!$AN$29</f>
        <v>-1.5739610912858293</v>
      </c>
      <c r="H19" s="7">
        <f>'[18]Sheet 1'!$AT$19</f>
        <v>4.6988724886584574</v>
      </c>
      <c r="I19" s="7">
        <f>'[18]Sheet 1'!$AU$19</f>
        <v>-14.56043956043956</v>
      </c>
      <c r="J19" s="6">
        <f>'[18]Sheet 1'!$AS$7</f>
        <v>0.45179999999999998</v>
      </c>
      <c r="K19" s="6">
        <f>'[18]Sheet 1'!$AV$7</f>
        <v>0.10124195331295922</v>
      </c>
      <c r="L19" s="6">
        <f>'[18]Sheet 1'!$AU$13</f>
        <v>0.16895668982811765</v>
      </c>
      <c r="M19" s="8">
        <f>'[18]Sheet 1'!$AU$101</f>
        <v>72503602500</v>
      </c>
      <c r="N19" s="16" t="str" cm="1">
        <f t="array" ref="N19">_FV(A19,"Industry")</f>
        <v>Semiconductors &amp; Semiconductor Equipment</v>
      </c>
      <c r="O19" s="25" cm="1">
        <f t="array" ref="O19">_FV(A19,"Year incorporated",TRUE)</f>
        <v>1984</v>
      </c>
      <c r="P19" s="14" t="str" cm="1">
        <f t="array" ref="P19">_FV(A19,"Description")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Q19" s="10"/>
      <c r="R19" s="10"/>
      <c r="S19" s="10"/>
    </row>
    <row r="20" spans="1:19" ht="50" customHeight="1">
      <c r="A20" s="2" t="e" vm="28">
        <v>#VALUE!</v>
      </c>
      <c r="B20" s="19">
        <f>'[19]Sheet 1'!$AO$115</f>
        <v>132.58268157805625</v>
      </c>
      <c r="C20" s="6" cm="1">
        <f t="array" ref="C20">(B20/_FV(A20,"Price"))-1</f>
        <v>-0.31763931251643729</v>
      </c>
      <c r="D20" s="6">
        <f>'[19]Sheet 1'!$AM$4</f>
        <v>0.64163480355919411</v>
      </c>
      <c r="E20" s="6">
        <f>'[19]Sheet 1'!$AN$4</f>
        <v>5.3025594490006656E-2</v>
      </c>
      <c r="F20" s="6">
        <f>'[19]Sheet 1'!$AM$29</f>
        <v>0.9767818691016108</v>
      </c>
      <c r="G20" s="6">
        <f>'[19]Sheet 1'!$AN$29</f>
        <v>0.93701358638211052</v>
      </c>
      <c r="H20" s="7">
        <f>'[19]Sheet 1'!$AT$19</f>
        <v>7.3764097551972174</v>
      </c>
      <c r="I20" s="7">
        <f>'[19]Sheet 1'!$AU$19</f>
        <v>17.524482109227876</v>
      </c>
      <c r="J20" s="6">
        <f>'[19]Sheet 1'!$AS$7</f>
        <v>0.627</v>
      </c>
      <c r="K20" s="6">
        <f>'[19]Sheet 1'!$AV$7</f>
        <v>0.31430903716703401</v>
      </c>
      <c r="L20" s="6">
        <f>'[19]Sheet 1'!$AU$13</f>
        <v>7.6129197519730393E-2</v>
      </c>
      <c r="M20" s="8">
        <f>'[19]Sheet 1'!$AU$101</f>
        <v>93318959813</v>
      </c>
      <c r="N20" s="16" t="str" cm="1">
        <f t="array" ref="N20">_FV(A20,"Industry")</f>
        <v>Semiconductors &amp; Semiconductor Equipment</v>
      </c>
      <c r="O20" s="25" cm="1">
        <f t="array" ref="O20">_FV(A20,"Year incorporated",TRUE)</f>
        <v>1965</v>
      </c>
      <c r="P20" s="14" t="str" cm="1">
        <f t="array" ref="P20">_FV(A20,"Description")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Q20" s="10"/>
      <c r="R20" s="10"/>
      <c r="S20" s="10"/>
    </row>
    <row r="21" spans="1:19" ht="50" customHeight="1">
      <c r="A21" s="2" t="e" vm="29">
        <v>#VALUE!</v>
      </c>
      <c r="B21" s="19">
        <f>'[20]Sheet 1'!$AG$115</f>
        <v>58.594120699220646</v>
      </c>
      <c r="C21" s="6" cm="1">
        <f t="array" ref="C21">(B21/_FV(A21,"Price"))-1</f>
        <v>-0.34837499222396973</v>
      </c>
      <c r="D21" s="6">
        <f>'[20]Sheet 1'!$AE$4</f>
        <v>0.25421079729332163</v>
      </c>
      <c r="E21" s="6">
        <f>'[20]Sheet 1'!$AF$4</f>
        <v>0.31756806286560435</v>
      </c>
      <c r="F21" s="6">
        <f>'[20]Sheet 1'!$AE$29</f>
        <v>2.6791642816256438</v>
      </c>
      <c r="G21" s="6">
        <f>'[20]Sheet 1'!$AF$29</f>
        <v>1.7008945935433681</v>
      </c>
      <c r="H21" s="7">
        <f>'[20]Sheet 1'!$AL$19</f>
        <v>5.0442103126738624</v>
      </c>
      <c r="I21" s="7">
        <f>'[20]Sheet 1'!$AM$19</f>
        <v>13.028213166144202</v>
      </c>
      <c r="J21" s="6">
        <f>'[20]Sheet 1'!$AK$7</f>
        <v>0.65229999999999999</v>
      </c>
      <c r="K21" s="6">
        <f>'[20]Sheet 1'!$AN$7</f>
        <v>0.36250348194519783</v>
      </c>
      <c r="L21" s="6">
        <f>'[20]Sheet 1'!$AM$13</f>
        <v>0.13456627549127312</v>
      </c>
      <c r="M21" s="8">
        <f>'[20]Sheet 1'!$AM$101</f>
        <v>45332318080</v>
      </c>
      <c r="N21" s="16" t="str" cm="1">
        <f t="array" ref="N21">_FV(A21,"Industry")</f>
        <v>Semiconductors &amp; Semiconductor Equipment</v>
      </c>
      <c r="O21" s="25" cm="1">
        <f t="array" ref="O21">_FV(A21,"Year incorporated",TRUE)</f>
        <v>1989</v>
      </c>
      <c r="P21" s="14" t="str" cm="1">
        <f t="array" ref="P21">_FV(A21,"Description")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Q21" s="10"/>
      <c r="R21" s="10"/>
      <c r="S21" s="10"/>
    </row>
    <row r="22" spans="1:19" ht="50" customHeight="1">
      <c r="A22" s="2" t="e" vm="30">
        <v>#VALUE!</v>
      </c>
      <c r="B22" s="19">
        <f>'[21]Sheet 1'!$AA$115</f>
        <v>65.447806723647417</v>
      </c>
      <c r="C22" s="6" cm="1">
        <f t="array" ref="C22">(B22/_FV(A22,"Price"))-1</f>
        <v>-0.35538454916135709</v>
      </c>
      <c r="D22" s="6">
        <f>'[21]Sheet 1'!$Y$4</f>
        <v>0.2353779043888542</v>
      </c>
      <c r="E22" s="6">
        <f>'[21]Sheet 1'!$Z$4</f>
        <v>-2.1042011962239648E-2</v>
      </c>
      <c r="F22" s="6">
        <f>'[21]Sheet 1'!$Y$29</f>
        <v>0.88411251980982564</v>
      </c>
      <c r="G22" s="6">
        <f>'[21]Sheet 1'!$Z$29</f>
        <v>0.13079592051309019</v>
      </c>
      <c r="H22" s="7">
        <f>'[21]Sheet 1'!$AF$19</f>
        <v>5.3005220110415898</v>
      </c>
      <c r="I22" s="7">
        <f>'[21]Sheet 1'!$AG$19</f>
        <v>20.085799587168758</v>
      </c>
      <c r="J22" s="6">
        <f>'[21]Sheet 1'!$AE$7</f>
        <v>0.48970000000000002</v>
      </c>
      <c r="K22" s="6">
        <f>'[21]Sheet 1'!$AH$7</f>
        <v>0.19553938171074439</v>
      </c>
      <c r="L22" s="6">
        <f>'[21]Sheet 1'!$AG$13</f>
        <v>0.25055206386954304</v>
      </c>
      <c r="M22" s="8">
        <f>'[21]Sheet 1'!$AG$100</f>
        <v>43204554912</v>
      </c>
      <c r="N22" s="16" t="str" cm="1">
        <f t="array" ref="N22">_FV(A22,"Industry")</f>
        <v>Semiconductors &amp; Semiconductor Equipment</v>
      </c>
      <c r="O22" s="25" cm="1">
        <f t="array" ref="O22">_FV(A22,"Year incorporated",TRUE)</f>
        <v>2000</v>
      </c>
      <c r="P22" s="14" t="str" cm="1">
        <f t="array" ref="P22">_FV(A22,"Description")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Q22" s="10"/>
      <c r="R22" s="10"/>
      <c r="S22" s="10"/>
    </row>
    <row r="23" spans="1:19" ht="50" customHeight="1">
      <c r="A23" s="2" t="e" vm="31">
        <v>#VALUE!</v>
      </c>
      <c r="B23" s="19">
        <f>'[22]Sheet 1'!$AO$115</f>
        <v>71.078221745039599</v>
      </c>
      <c r="C23" s="6" cm="1">
        <f t="array" ref="C23">(B23/_FV(A23,"Price"))-1</f>
        <v>-0.35748500117478332</v>
      </c>
      <c r="D23" s="6">
        <f>'[22]Sheet 1'!$AM$4</f>
        <v>0.43610806863818907</v>
      </c>
      <c r="E23" s="6">
        <f>'[22]Sheet 1'!$AN$4</f>
        <v>-3.8557688233549436E-2</v>
      </c>
      <c r="F23" s="6">
        <f>'[22]Sheet 1'!$AM$29</f>
        <v>-0.58254269449715368</v>
      </c>
      <c r="G23" s="6">
        <f>'[22]Sheet 1'!$AN$29</f>
        <v>2.5280303030303028</v>
      </c>
      <c r="H23" s="7">
        <f>'[22]Sheet 1'!$AT$19</f>
        <v>8.0315852099951517</v>
      </c>
      <c r="I23" s="7">
        <f>'[22]Sheet 1'!$AU$19</f>
        <v>39.159169550173011</v>
      </c>
      <c r="J23" s="6">
        <f>'[22]Sheet 1'!$AS$7</f>
        <v>0.44929999999999998</v>
      </c>
      <c r="K23" s="6">
        <f>'[22]Sheet 1'!$AV$7</f>
        <v>0.15105292148637769</v>
      </c>
      <c r="L23" s="6">
        <f>'[22]Sheet 1'!$AU$13</f>
        <v>2.1939492822800409E-2</v>
      </c>
      <c r="M23" s="8">
        <f>'[22]Sheet 1'!$AU$101</f>
        <v>182244700000</v>
      </c>
      <c r="N23" s="16" t="str" cm="1">
        <f t="array" ref="N23">_FV(A23,"Industry")</f>
        <v>Semiconductors &amp; Semiconductor Equipment</v>
      </c>
      <c r="O23" s="25" cm="1">
        <f t="array" ref="O23">_FV(A23,"Year incorporated",TRUE)</f>
        <v>1969</v>
      </c>
      <c r="P23" s="14" t="str" cm="1">
        <f t="array" ref="P23">_FV(A23,"Description")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Q23" s="10"/>
      <c r="R23" s="10"/>
      <c r="S23" s="10"/>
    </row>
    <row r="24" spans="1:19" ht="50" customHeight="1">
      <c r="A24" s="2" t="e" vm="32">
        <v>#VALUE!</v>
      </c>
      <c r="B24" s="19">
        <f>'[23]Sheet 1'!$R$115</f>
        <v>104.57609866874115</v>
      </c>
      <c r="C24" s="6" cm="1">
        <f t="array" ref="C24">(B24/_FV(A24,"Price"))-1</f>
        <v>-0.37357075195434797</v>
      </c>
      <c r="D24" s="6">
        <f>'[23]Sheet 1'!$P$4</f>
        <v>0.68651979777851579</v>
      </c>
      <c r="E24" s="6">
        <f>'[23]Sheet 1'!$Q$4</f>
        <v>0.30724674614829839</v>
      </c>
      <c r="F24" s="6">
        <f>'[23]Sheet 1'!$P$29</f>
        <v>1.7319679062764268</v>
      </c>
      <c r="G24" s="6">
        <f>'[23]Sheet 1'!$Q$29</f>
        <v>0.97628359027788258</v>
      </c>
      <c r="H24" s="7">
        <f>'[23]Sheet 1'!$W$19</f>
        <v>8.0719503902198877</v>
      </c>
      <c r="I24" s="7">
        <f>'[23]Sheet 1'!$X$19</f>
        <v>31.319537551254296</v>
      </c>
      <c r="J24" s="6">
        <f>'[23]Sheet 1'!$V$7</f>
        <v>0.41810000000000003</v>
      </c>
      <c r="K24" s="6">
        <f>'[23]Sheet 1'!$Y$7</f>
        <v>0.2996216406611657</v>
      </c>
      <c r="L24" s="6">
        <f>'[23]Sheet 1'!$X$13</f>
        <v>0.21185058106837182</v>
      </c>
      <c r="M24" s="8">
        <f>'[23]Sheet 1'!$X$101</f>
        <v>24595232839</v>
      </c>
      <c r="N24" s="16" t="str" cm="1">
        <f t="array" ref="N24">_FV(A24,"Industry")</f>
        <v>Renewable Energy</v>
      </c>
      <c r="O24" s="25" cm="1">
        <f t="array" ref="O24">_FV(A24,"Year incorporated",TRUE)</f>
        <v>2006</v>
      </c>
      <c r="P24" s="14" t="str" cm="1">
        <f t="array" ref="P24">_FV(A24,"Description")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24" s="10"/>
      <c r="R24" s="10"/>
      <c r="S24" s="10"/>
    </row>
    <row r="25" spans="1:19" ht="50" customHeight="1">
      <c r="A25" s="2" t="e" vm="33">
        <v>#VALUE!</v>
      </c>
      <c r="B25" s="19">
        <f>'[24]Sheet 1'!$AE$116</f>
        <v>391.63286117577508</v>
      </c>
      <c r="C25" s="6" cm="1">
        <f t="array" ref="C25">(B25/_FV(A25,"Price"))-1</f>
        <v>-0.40007221020867789</v>
      </c>
      <c r="D25" s="6">
        <f>'[24]Sheet 1'!$AC$5</f>
        <v>0.137682016012036</v>
      </c>
      <c r="E25" s="6">
        <f>'[24]Sheet 1'!$AD$5</f>
        <v>0.25737954225584936</v>
      </c>
      <c r="F25" s="6">
        <f>'[24]Sheet 1'!$AC$30</f>
        <v>-6.74802828392711E-2</v>
      </c>
      <c r="G25" s="6">
        <f>'[24]Sheet 1'!$AD$30</f>
        <v>0.35066166016550615</v>
      </c>
      <c r="H25" s="7">
        <f>'[24]Sheet 1'!$AJ$20</f>
        <v>9.4716222814859332</v>
      </c>
      <c r="I25" s="7">
        <f>'[24]Sheet 1'!$AK$20</f>
        <v>34.030094466936575</v>
      </c>
      <c r="J25" s="6">
        <f>'[24]Sheet 1'!$AI$8</f>
        <v>0.50539999999999996</v>
      </c>
      <c r="K25" s="6">
        <f>'[24]Sheet 1'!$AL$8</f>
        <v>0.33851436236032001</v>
      </c>
      <c r="L25" s="6">
        <f>'[24]Sheet 1'!$AK$14</f>
        <v>0.2216504501327809</v>
      </c>
      <c r="M25" s="8">
        <f>'[24]Sheet 1'!$AK$101</f>
        <v>252163000000</v>
      </c>
      <c r="N25" s="16" t="str" cm="1">
        <f t="array" ref="N25">_FV(A25,"Industry")</f>
        <v>Semiconductors &amp; Semiconductor Equipment</v>
      </c>
      <c r="O25" s="25" cm="1">
        <f t="array" ref="O25">_FV(A25,"Year incorporated",TRUE)</f>
        <v>1994</v>
      </c>
      <c r="P25" s="14" t="str" cm="1">
        <f t="array" ref="P25">_FV(A25,"Description")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Q25" s="10"/>
      <c r="R25" s="10"/>
      <c r="S25" s="10"/>
    </row>
    <row r="26" spans="1:19" ht="50" customHeight="1">
      <c r="A26" s="2" t="e" vm="34">
        <v>#VALUE!</v>
      </c>
      <c r="B26" s="19">
        <f>'[25]Sheet 1'!$AA$115</f>
        <v>260.92446348394657</v>
      </c>
      <c r="C26" s="6" cm="1">
        <f t="array" ref="C26">(B26/_FV(A26,"Price"))-1</f>
        <v>-0.5087417257685023</v>
      </c>
      <c r="D26" s="6">
        <f>'[25]Sheet 1'!$Y$4</f>
        <v>0.48547025247599351</v>
      </c>
      <c r="E26" s="6">
        <f>'[25]Sheet 1'!$Z$4</f>
        <v>2.4999052475046746E-2</v>
      </c>
      <c r="F26" s="6">
        <f>'[25]Sheet 1'!$Y$29</f>
        <v>0.80839011168360031</v>
      </c>
      <c r="G26" s="6">
        <f>'[25]Sheet 1'!$Z$29</f>
        <v>0.32976292748907854</v>
      </c>
      <c r="H26" s="7">
        <f>'[25]Sheet 1'!$AF$19</f>
        <v>14.222516144643828</v>
      </c>
      <c r="I26" s="7">
        <f>'[25]Sheet 1'!$AG$19</f>
        <v>44.940218539518902</v>
      </c>
      <c r="J26" s="6">
        <f>'[25]Sheet 1'!$AE$7</f>
        <v>0.58440000000000003</v>
      </c>
      <c r="K26" s="6">
        <f>'[25]Sheet 1'!$AH$7</f>
        <v>0.10469091736021778</v>
      </c>
      <c r="L26" s="6">
        <f>'[25]Sheet 1'!$AG$13</f>
        <v>0.32049943605485309</v>
      </c>
      <c r="M26" s="8">
        <f>'[25]Sheet 1'!$AG$101</f>
        <v>26155207190</v>
      </c>
      <c r="N26" s="16" t="str" cm="1">
        <f t="array" ref="N26">_FV(A26,"Industry")</f>
        <v>Semiconductors &amp; Semiconductor Equipment</v>
      </c>
      <c r="O26" s="25" cm="1">
        <f t="array" ref="O26">_FV(A26,"Year incorporated",TRUE)</f>
        <v>2004</v>
      </c>
      <c r="P26" s="14" t="str" cm="1">
        <f t="array" ref="P26">_FV(A26,"Description")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Q26" s="10"/>
      <c r="R26" s="10"/>
      <c r="S26" s="10"/>
    </row>
    <row r="27" spans="1:19" ht="50" customHeight="1">
      <c r="A27" s="2" t="e" vm="35">
        <v>#VALUE!</v>
      </c>
      <c r="B27" s="19">
        <f>'[26]Sheet 1'!$AB$115</f>
        <v>174.12021981486896</v>
      </c>
      <c r="C27" s="6" cm="1">
        <f t="array" ref="C27">(B27/_FV(A27,"Price"))-1</f>
        <v>-0.61962552469663368</v>
      </c>
      <c r="D27" s="6">
        <f>'[26]Sheet 1'!$Z$4</f>
        <v>2.2293230289069932E-3</v>
      </c>
      <c r="E27" s="6">
        <f>'[26]Sheet 1'!$AA$4</f>
        <v>0.57611032846444732</v>
      </c>
      <c r="F27" s="6">
        <f>'[26]Sheet 1'!$Z$29</f>
        <v>-0.55209187858900743</v>
      </c>
      <c r="G27" s="6">
        <f>'[26]Sheet 1'!$AA$29</f>
        <v>3.3663003663003659</v>
      </c>
      <c r="H27" s="7">
        <f>'[26]Sheet 1'!$AG$19</f>
        <v>25.918897304417367</v>
      </c>
      <c r="I27" s="7">
        <f>'[26]Sheet 1'!$AH$19</f>
        <v>57.776635906040269</v>
      </c>
      <c r="J27" s="6">
        <f>'[26]Sheet 1'!$AF$7</f>
        <v>0.56930000000000003</v>
      </c>
      <c r="K27" s="6">
        <f>'[26]Sheet 1'!$AI$7</f>
        <v>0.14117298138948617</v>
      </c>
      <c r="L27" s="6">
        <f>'[26]Sheet 1'!$AH$13</f>
        <v>0.12439627753563436</v>
      </c>
      <c r="M27" s="8">
        <f>'[26]Sheet 1'!$AH$101</f>
        <v>1101916000000</v>
      </c>
      <c r="N27" s="16" t="str" cm="1">
        <f t="array" ref="N27">_FV(A27,"Industry")</f>
        <v>Semiconductors &amp; Semiconductor Equipment</v>
      </c>
      <c r="O27" s="25" cm="1">
        <f t="array" ref="O27">_FV(A27,"Year incorporated",TRUE)</f>
        <v>1998</v>
      </c>
      <c r="P27" s="14" t="str" cm="1">
        <f t="array" ref="P27">_FV(A27,"Description")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27" s="10"/>
      <c r="R27" s="10"/>
      <c r="S27" s="10"/>
    </row>
    <row r="28" spans="1:19" ht="50" customHeight="1">
      <c r="A28" s="2" t="e" vm="36">
        <v>#VALUE!</v>
      </c>
      <c r="B28" s="19">
        <f>'[27]Sheet 1'!$AA$115</f>
        <v>65.797061257858374</v>
      </c>
      <c r="C28" s="6" cm="1">
        <f t="array" ref="C28">(B28/_FV(A28,"Price"))-1</f>
        <v>-0.63887452657596944</v>
      </c>
      <c r="D28" s="6">
        <f>'[27]Sheet 1'!$Y$4</f>
        <v>0.37822699364475243</v>
      </c>
      <c r="E28" s="6">
        <f>'[27]Sheet 1'!$Z$4</f>
        <v>0.2227558648161454</v>
      </c>
      <c r="F28" s="6">
        <f>'[27]Sheet 1'!$Y$29</f>
        <v>-3.4515811923089741</v>
      </c>
      <c r="G28" s="6">
        <f>'[27]Sheet 1'!$Z$29</f>
        <v>0.57402184329103778</v>
      </c>
      <c r="H28" s="7">
        <f>'[27]Sheet 1'!$AF$19</f>
        <v>9.9996530893470794</v>
      </c>
      <c r="I28" s="7">
        <f>'[27]Sheet 1'!$AG$19</f>
        <v>62.821654771157171</v>
      </c>
      <c r="J28" s="6">
        <f>'[27]Sheet 1'!$AE$7</f>
        <v>0.61229999999999996</v>
      </c>
      <c r="K28" s="6">
        <f>'[27]Sheet 1'!$AH$7</f>
        <v>0.15089815830276443</v>
      </c>
      <c r="L28" s="6">
        <f>'[27]Sheet 1'!$AG$13</f>
        <v>4.7106967515170989E-2</v>
      </c>
      <c r="M28" s="8">
        <f>'[27]Sheet 1'!$AG$101</f>
        <v>14549495245</v>
      </c>
      <c r="N28" s="16" t="str" cm="1">
        <f t="array" ref="N28">_FV(A28,"Industry")</f>
        <v>Aerospace &amp; Defense</v>
      </c>
      <c r="O28" s="25" cm="1">
        <f t="array" ref="O28">_FV(A28,"Year incorporated",TRUE)</f>
        <v>2001</v>
      </c>
      <c r="P28" s="14" t="str" cm="1">
        <f t="array" ref="P28">_FV(A28,"Description")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Q28" s="10"/>
      <c r="R28" s="10"/>
      <c r="S28" s="10"/>
    </row>
    <row r="29" spans="1:19" ht="50" customHeight="1">
      <c r="A29" s="2" t="e" vm="37">
        <v>#VALUE!</v>
      </c>
      <c r="B29" s="19">
        <f>'[28]Sheet 1'!$S$117</f>
        <v>55.761348535622133</v>
      </c>
      <c r="C29" s="6" cm="1">
        <f t="array" ref="C29">(B29/_FV(A29,"Price"))-1</f>
        <v>-0.78211422809063402</v>
      </c>
      <c r="D29" s="6">
        <f>'[28]Sheet 1'!$Q$6</f>
        <v>0.51351652639206291</v>
      </c>
      <c r="E29" s="6">
        <f>'[28]Sheet 1'!$R$6</f>
        <v>0.23370405833394714</v>
      </c>
      <c r="F29" s="6">
        <f>'[28]Sheet 1'!$Q$31</f>
        <v>1.2750498278673672</v>
      </c>
      <c r="G29" s="6">
        <f>'[28]Sheet 1'!$R$31</f>
        <v>-4.6670914303918454E-2</v>
      </c>
      <c r="H29" s="7">
        <f>'[28]Sheet 1'!$X$21</f>
        <v>8.366229065860697</v>
      </c>
      <c r="I29" s="7">
        <f>'[28]Sheet 1'!$Y$21</f>
        <v>70.242775364995822</v>
      </c>
      <c r="J29" s="6">
        <f>'[28]Sheet 1'!$W$9</f>
        <v>0.25600000000000001</v>
      </c>
      <c r="K29" s="6">
        <f>'[28]Sheet 1'!$Z$9</f>
        <v>9.281628243843755E-2</v>
      </c>
      <c r="L29" s="6">
        <f>'[28]Sheet 1'!$Y$15</f>
        <v>0.28567244733594127</v>
      </c>
      <c r="M29" s="8">
        <f>'[28]Sheet 1'!$Y$102</f>
        <v>840806021119</v>
      </c>
      <c r="N29" s="16" t="str" cm="1">
        <f t="array" ref="N29">_FV(A29,"Industry")</f>
        <v>Automobiles &amp; Auto Parts</v>
      </c>
      <c r="O29" s="25" cm="1">
        <f t="array" ref="O29">_FV(A29,"Year incorporated",TRUE)</f>
        <v>2003</v>
      </c>
      <c r="P29" s="14" t="str" cm="1">
        <f t="array" ref="P29">_FV(A29,"Description")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9" s="10"/>
      <c r="R29" s="10"/>
      <c r="S29" s="10"/>
    </row>
    <row r="30" spans="1:19" ht="50" customHeight="1">
      <c r="A30" s="11"/>
      <c r="B30" s="19"/>
      <c r="C30" s="6"/>
      <c r="D30" s="6"/>
      <c r="E30" s="6"/>
      <c r="F30" s="6"/>
      <c r="G30" s="6"/>
      <c r="H30" s="7"/>
      <c r="I30" s="7"/>
      <c r="J30" s="6"/>
      <c r="K30" s="6"/>
      <c r="L30" s="6"/>
      <c r="M30" s="8"/>
      <c r="N30" s="13"/>
      <c r="O30" s="25"/>
      <c r="P30" s="9"/>
      <c r="Q30" s="10"/>
      <c r="R30" s="10"/>
      <c r="S30" s="10"/>
    </row>
    <row r="31" spans="1:19" ht="50" customHeight="1">
      <c r="A31" s="11"/>
      <c r="B31" s="19"/>
      <c r="C31" s="6"/>
      <c r="D31" s="6"/>
      <c r="E31" s="6"/>
      <c r="F31" s="6"/>
      <c r="G31" s="6"/>
      <c r="H31" s="7"/>
      <c r="I31" s="7"/>
      <c r="J31" s="6"/>
      <c r="K31" s="6"/>
      <c r="L31" s="6"/>
      <c r="M31" s="8"/>
      <c r="N31" s="13"/>
      <c r="O31" s="25"/>
      <c r="P31" s="9"/>
      <c r="Q31" s="10"/>
      <c r="R31" s="10"/>
      <c r="S31" s="10"/>
    </row>
    <row r="32" spans="1:19" ht="50" customHeight="1">
      <c r="A32" s="4"/>
      <c r="B32" s="19"/>
      <c r="C32" s="6"/>
      <c r="D32" s="6"/>
      <c r="E32" s="6"/>
      <c r="F32" s="6"/>
      <c r="G32" s="6"/>
      <c r="H32" s="7"/>
      <c r="I32" s="7"/>
      <c r="J32" s="6"/>
      <c r="K32" s="6"/>
      <c r="L32" s="6"/>
      <c r="M32" s="8"/>
      <c r="N32" s="13"/>
      <c r="O32" s="25"/>
      <c r="P32" s="9"/>
      <c r="Q32" s="10"/>
      <c r="R32" s="10"/>
      <c r="S32" s="10"/>
    </row>
    <row r="33" spans="1:19" ht="50" customHeight="1">
      <c r="A33" s="4"/>
      <c r="B33" s="19"/>
      <c r="C33" s="6"/>
      <c r="D33" s="6"/>
      <c r="E33" s="6"/>
      <c r="F33" s="6"/>
      <c r="G33" s="6"/>
      <c r="H33" s="7"/>
      <c r="I33" s="7"/>
      <c r="J33" s="6"/>
      <c r="K33" s="6"/>
      <c r="L33" s="6"/>
      <c r="M33" s="8"/>
      <c r="N33" s="13"/>
      <c r="O33" s="25"/>
      <c r="P33" s="9"/>
      <c r="Q33" s="10"/>
      <c r="R33" s="10"/>
      <c r="S33" s="10"/>
    </row>
    <row r="34" spans="1:19" ht="50" customHeight="1">
      <c r="A34" s="4"/>
      <c r="B34" s="19"/>
      <c r="C34" s="6"/>
      <c r="D34" s="6"/>
      <c r="E34" s="6"/>
      <c r="F34" s="6"/>
      <c r="G34" s="6"/>
      <c r="H34" s="7"/>
      <c r="I34" s="7"/>
      <c r="J34" s="6"/>
      <c r="K34" s="6"/>
      <c r="L34" s="6"/>
      <c r="M34" s="8"/>
      <c r="N34" s="13"/>
      <c r="O34" s="25"/>
      <c r="P34" s="9"/>
      <c r="Q34" s="10"/>
      <c r="R34" s="10"/>
      <c r="S34" s="10"/>
    </row>
    <row r="35" spans="1:19" ht="50" customHeight="1">
      <c r="A35" s="11"/>
      <c r="B35" s="19"/>
      <c r="C35" s="6"/>
      <c r="D35" s="6"/>
      <c r="E35" s="6"/>
      <c r="F35" s="6"/>
      <c r="G35" s="6"/>
      <c r="H35" s="7"/>
      <c r="I35" s="7"/>
      <c r="J35" s="6"/>
      <c r="K35" s="6"/>
      <c r="L35" s="6"/>
      <c r="M35" s="8"/>
      <c r="N35" s="13"/>
      <c r="O35" s="25"/>
      <c r="P35" s="9"/>
      <c r="Q35" s="10"/>
      <c r="R35" s="10"/>
      <c r="S35" s="10"/>
    </row>
    <row r="36" spans="1:19" ht="50" customHeight="1">
      <c r="A36" s="4"/>
      <c r="B36" s="19"/>
      <c r="C36" s="6"/>
      <c r="D36" s="6"/>
      <c r="E36" s="6"/>
      <c r="F36" s="6"/>
      <c r="G36" s="6"/>
      <c r="H36" s="7"/>
      <c r="I36" s="7"/>
      <c r="J36" s="6"/>
      <c r="K36" s="6"/>
      <c r="L36" s="6"/>
      <c r="M36" s="8"/>
      <c r="N36" s="13"/>
      <c r="O36" s="25"/>
      <c r="P36" s="9"/>
      <c r="Q36" s="10"/>
      <c r="R36" s="10"/>
      <c r="S36" s="10"/>
    </row>
    <row r="37" spans="1:19" ht="50" customHeight="1">
      <c r="A37" s="11"/>
      <c r="B37" s="19"/>
      <c r="C37" s="6"/>
      <c r="D37" s="6"/>
      <c r="E37" s="6"/>
      <c r="F37" s="6"/>
      <c r="G37" s="6"/>
      <c r="H37" s="7"/>
      <c r="I37" s="7"/>
      <c r="J37" s="6"/>
      <c r="K37" s="6"/>
      <c r="L37" s="6"/>
      <c r="M37" s="8"/>
      <c r="N37" s="13"/>
      <c r="O37" s="25"/>
      <c r="P37" s="9"/>
      <c r="Q37" s="10"/>
      <c r="R37" s="10"/>
      <c r="S37" s="10"/>
    </row>
    <row r="38" spans="1:19" ht="50" customHeight="1">
      <c r="A38" s="11"/>
      <c r="B38" s="19"/>
      <c r="C38" s="6"/>
      <c r="D38" s="6"/>
      <c r="E38" s="6"/>
      <c r="F38" s="6"/>
      <c r="G38" s="6"/>
      <c r="H38" s="7"/>
      <c r="I38" s="7"/>
      <c r="J38" s="6"/>
      <c r="K38" s="6"/>
      <c r="L38" s="6"/>
      <c r="M38" s="8"/>
      <c r="N38" s="13"/>
      <c r="O38" s="25"/>
      <c r="P38" s="9"/>
      <c r="Q38" s="10"/>
      <c r="R38" s="10"/>
      <c r="S38" s="10"/>
    </row>
    <row r="39" spans="1:19" ht="50" customHeight="1">
      <c r="A39" s="4"/>
      <c r="B39" s="19"/>
      <c r="C39" s="6"/>
      <c r="D39" s="6"/>
      <c r="E39" s="6"/>
      <c r="F39" s="6"/>
      <c r="G39" s="6"/>
      <c r="H39" s="7"/>
      <c r="I39" s="7"/>
      <c r="J39" s="6"/>
      <c r="K39" s="6"/>
      <c r="L39" s="6"/>
      <c r="M39" s="8"/>
      <c r="N39" s="13"/>
      <c r="O39" s="25"/>
      <c r="P39" s="9"/>
      <c r="Q39" s="10"/>
      <c r="R39" s="10"/>
      <c r="S39" s="10"/>
    </row>
    <row r="40" spans="1:19" ht="50" customHeight="1">
      <c r="A40" s="11"/>
      <c r="B40" s="19"/>
      <c r="C40" s="6"/>
      <c r="D40" s="6"/>
      <c r="E40" s="6"/>
      <c r="F40" s="6"/>
      <c r="G40" s="6"/>
      <c r="H40" s="7"/>
      <c r="I40" s="7"/>
      <c r="J40" s="6"/>
      <c r="K40" s="6"/>
      <c r="L40" s="6"/>
      <c r="M40" s="8"/>
      <c r="N40" s="13"/>
      <c r="O40" s="25"/>
      <c r="P40" s="9"/>
      <c r="Q40" s="10"/>
      <c r="R40" s="10"/>
      <c r="S40" s="10"/>
    </row>
    <row r="41" spans="1:19" ht="50" customHeight="1">
      <c r="A41" s="4"/>
      <c r="B41" s="19"/>
      <c r="C41" s="6"/>
      <c r="D41" s="6"/>
      <c r="E41" s="6"/>
      <c r="F41" s="6"/>
      <c r="G41" s="6"/>
      <c r="H41" s="7"/>
      <c r="I41" s="7"/>
      <c r="J41" s="6"/>
      <c r="K41" s="6"/>
      <c r="L41" s="6"/>
      <c r="M41" s="8"/>
      <c r="N41" s="13"/>
      <c r="O41" s="25"/>
      <c r="P41" s="9"/>
      <c r="Q41" s="10"/>
      <c r="R41" s="10"/>
      <c r="S41" s="10"/>
    </row>
    <row r="42" spans="1:19" ht="50" customHeight="1">
      <c r="A42" s="4"/>
      <c r="B42" s="19"/>
      <c r="C42" s="6"/>
      <c r="D42" s="6"/>
      <c r="E42" s="6"/>
      <c r="F42" s="6"/>
      <c r="G42" s="6"/>
      <c r="H42" s="7"/>
      <c r="I42" s="7"/>
      <c r="J42" s="6"/>
      <c r="K42" s="6"/>
      <c r="L42" s="6"/>
      <c r="M42" s="8"/>
      <c r="N42" s="13"/>
      <c r="O42" s="25"/>
      <c r="P42" s="9"/>
      <c r="Q42" s="10"/>
      <c r="R42" s="10"/>
      <c r="S42" s="10"/>
    </row>
    <row r="43" spans="1:19" ht="50" customHeight="1">
      <c r="A43" s="4"/>
      <c r="B43" s="19"/>
      <c r="C43" s="6"/>
      <c r="D43" s="6"/>
      <c r="E43" s="6"/>
      <c r="F43" s="6"/>
      <c r="G43" s="6"/>
      <c r="H43" s="7"/>
      <c r="I43" s="7"/>
      <c r="J43" s="6"/>
      <c r="K43" s="6"/>
      <c r="L43" s="6"/>
      <c r="M43" s="8"/>
      <c r="N43" s="13"/>
      <c r="O43" s="25"/>
      <c r="P43" s="9"/>
      <c r="Q43" s="10"/>
      <c r="R43" s="10"/>
      <c r="S43" s="10"/>
    </row>
    <row r="44" spans="1:19" ht="50" customHeight="1">
      <c r="A44" s="11"/>
      <c r="B44" s="19"/>
      <c r="C44" s="6"/>
      <c r="D44" s="6"/>
      <c r="E44" s="6"/>
      <c r="F44" s="6"/>
      <c r="G44" s="6"/>
      <c r="H44" s="7"/>
      <c r="I44" s="7"/>
      <c r="J44" s="6"/>
      <c r="K44" s="6"/>
      <c r="L44" s="6"/>
      <c r="M44" s="8"/>
      <c r="N44" s="13"/>
      <c r="O44" s="10"/>
      <c r="P44" s="9"/>
      <c r="Q44" s="10"/>
      <c r="R44" s="10"/>
      <c r="S44" s="10"/>
    </row>
    <row r="45" spans="1:19" ht="50" customHeight="1">
      <c r="A45" s="4"/>
      <c r="B45" s="19"/>
      <c r="C45" s="6"/>
      <c r="D45" s="6"/>
      <c r="E45" s="6"/>
      <c r="F45" s="6"/>
      <c r="G45" s="6"/>
      <c r="H45" s="7"/>
      <c r="I45" s="7"/>
      <c r="J45" s="6"/>
      <c r="K45" s="6"/>
      <c r="L45" s="6"/>
      <c r="M45" s="8"/>
      <c r="N45" s="13"/>
      <c r="O45" s="10"/>
      <c r="P45" s="9"/>
      <c r="Q45" s="10"/>
      <c r="R45" s="10"/>
      <c r="S45" s="10"/>
    </row>
    <row r="46" spans="1:19" ht="50" customHeight="1">
      <c r="A46" s="11"/>
      <c r="B46" s="19"/>
      <c r="C46" s="6"/>
      <c r="D46" s="6"/>
      <c r="E46" s="6"/>
      <c r="F46" s="6"/>
      <c r="G46" s="6"/>
      <c r="H46" s="7"/>
      <c r="I46" s="7"/>
      <c r="J46" s="6"/>
      <c r="K46" s="6"/>
      <c r="L46" s="6"/>
      <c r="M46" s="8"/>
      <c r="N46" s="13"/>
      <c r="O46" s="10"/>
      <c r="P46" s="9"/>
      <c r="Q46" s="10"/>
      <c r="R46" s="10"/>
      <c r="S46" s="10"/>
    </row>
    <row r="47" spans="1:19" ht="50" customHeight="1">
      <c r="A47" s="11"/>
      <c r="B47" s="19"/>
      <c r="C47" s="6"/>
      <c r="D47" s="6"/>
      <c r="E47" s="6"/>
      <c r="F47" s="6"/>
      <c r="G47" s="6"/>
      <c r="H47" s="7"/>
      <c r="I47" s="7"/>
      <c r="J47" s="6"/>
      <c r="K47" s="6"/>
      <c r="L47" s="6"/>
      <c r="M47" s="8"/>
      <c r="N47" s="13"/>
      <c r="O47" s="10"/>
      <c r="P47" s="9"/>
      <c r="Q47" s="10"/>
      <c r="R47" s="10"/>
      <c r="S47" s="10"/>
    </row>
    <row r="48" spans="1:19" ht="50" customHeight="1">
      <c r="A48" s="4"/>
      <c r="B48" s="19"/>
      <c r="C48" s="6"/>
      <c r="D48" s="6"/>
      <c r="E48" s="6"/>
      <c r="F48" s="6"/>
      <c r="G48" s="6"/>
      <c r="H48" s="7"/>
      <c r="I48" s="7"/>
      <c r="J48" s="6"/>
      <c r="K48" s="6"/>
      <c r="L48" s="6"/>
      <c r="M48" s="8"/>
      <c r="N48" s="13"/>
      <c r="O48" s="10"/>
      <c r="P48" s="9"/>
      <c r="Q48" s="10"/>
      <c r="R48" s="10"/>
      <c r="S48" s="10"/>
    </row>
    <row r="49" spans="1:19" ht="50" customHeight="1">
      <c r="A49" s="11"/>
      <c r="B49" s="19"/>
      <c r="C49" s="6"/>
      <c r="D49" s="6"/>
      <c r="E49" s="6"/>
      <c r="F49" s="6"/>
      <c r="G49" s="6"/>
      <c r="H49" s="7"/>
      <c r="I49" s="7"/>
      <c r="J49" s="6"/>
      <c r="K49" s="6"/>
      <c r="L49" s="6"/>
      <c r="M49" s="8"/>
      <c r="N49" s="13"/>
      <c r="O49" s="10"/>
      <c r="P49" s="9"/>
      <c r="Q49" s="10"/>
      <c r="R49" s="10"/>
      <c r="S49" s="10"/>
    </row>
    <row r="50" spans="1:19" ht="50" customHeight="1">
      <c r="A50" s="4"/>
      <c r="B50" s="19"/>
      <c r="C50" s="6"/>
      <c r="D50" s="6"/>
      <c r="E50" s="6"/>
      <c r="F50" s="6"/>
      <c r="G50" s="6"/>
      <c r="H50" s="7"/>
      <c r="I50" s="7"/>
      <c r="J50" s="6"/>
      <c r="K50" s="6"/>
      <c r="L50" s="6"/>
      <c r="M50" s="8"/>
      <c r="N50" s="13"/>
      <c r="P50" s="9"/>
      <c r="Q50" s="10"/>
      <c r="R50" s="10"/>
      <c r="S50" s="10"/>
    </row>
  </sheetData>
  <autoFilter ref="A1:M1" xr:uid="{FAB1ACF9-D4B9-FB4D-8299-9FC1FBDA430F}">
    <sortState xmlns:xlrd2="http://schemas.microsoft.com/office/spreadsheetml/2017/richdata2" ref="A2:M30">
      <sortCondition descending="1" ref="C1:C30"/>
    </sortState>
  </autoFilter>
  <sortState xmlns:xlrd2="http://schemas.microsoft.com/office/spreadsheetml/2017/richdata2" ref="A2:M50">
    <sortCondition descending="1" ref="C1:C50"/>
  </sortState>
  <conditionalFormatting sqref="C2:C29">
    <cfRule type="colorScale" priority="10">
      <colorScale>
        <cfvo type="min"/>
        <cfvo type="percentile" val="50"/>
        <cfvo type="max"/>
        <color rgb="FFF8696B"/>
        <color rgb="FFFCFCFF"/>
        <color rgb="FF63BE7B"/>
      </colorScale>
    </cfRule>
  </conditionalFormatting>
  <conditionalFormatting sqref="C30:C50">
    <cfRule type="colorScale" priority="217">
      <colorScale>
        <cfvo type="min"/>
        <cfvo type="percentile" val="50"/>
        <cfvo type="max"/>
        <color rgb="FFF8696B"/>
        <color rgb="FFFFEB84"/>
        <color rgb="FF63BE7B"/>
      </colorScale>
    </cfRule>
    <cfRule type="colorScale" priority="222">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D2">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2:D26">
    <cfRule type="colorScale" priority="6261">
      <colorScale>
        <cfvo type="min"/>
        <cfvo type="max"/>
        <color rgb="FFFCFCFF"/>
        <color rgb="FF63BE7B"/>
      </colorScale>
    </cfRule>
  </conditionalFormatting>
  <conditionalFormatting sqref="D2:D29">
    <cfRule type="colorScale" priority="9">
      <colorScale>
        <cfvo type="min"/>
        <cfvo type="max"/>
        <color rgb="FFFCFCFF"/>
        <color rgb="FF63BE7B"/>
      </colorScale>
    </cfRule>
  </conditionalFormatting>
  <conditionalFormatting sqref="D2:D50">
    <cfRule type="colorScale" priority="6265">
      <colorScale>
        <cfvo type="min"/>
        <cfvo type="max"/>
        <color rgb="FFFFEF9C"/>
        <color rgb="FF63BE7B"/>
      </colorScale>
    </cfRule>
  </conditionalFormatting>
  <conditionalFormatting sqref="D3:D5">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onditionalFormatting>
  <conditionalFormatting sqref="D6">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D7">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8">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9">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10">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11">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onditionalFormatting>
  <conditionalFormatting sqref="D12:D14">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onditionalFormatting>
  <conditionalFormatting sqref="D15">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onditionalFormatting>
  <conditionalFormatting sqref="D16">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17">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onditionalFormatting>
  <conditionalFormatting sqref="D1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19">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20:D22">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onditionalFormatting>
  <conditionalFormatting sqref="D23">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onditionalFormatting>
  <conditionalFormatting sqref="D24">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onditionalFormatting>
  <conditionalFormatting sqref="D25:D26">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27">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8:D29">
    <cfRule type="colorScale" priority="4889">
      <colorScale>
        <cfvo type="min"/>
        <cfvo type="max"/>
        <color rgb="FFFCFCFF"/>
        <color rgb="FF63BE7B"/>
      </colorScale>
    </cfRule>
    <cfRule type="colorScale" priority="4890">
      <colorScale>
        <cfvo type="min"/>
        <cfvo type="percentile" val="50"/>
        <cfvo type="max"/>
        <color rgb="FFF8696B"/>
        <color rgb="FFFFEB84"/>
        <color rgb="FF63BE7B"/>
      </colorScale>
    </cfRule>
  </conditionalFormatting>
  <conditionalFormatting sqref="D30">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31">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32">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33">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onditionalFormatting>
  <conditionalFormatting sqref="D34:D36">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37">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38">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39">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40">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41">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42">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43:D45">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onditionalFormatting>
  <conditionalFormatting sqref="D46">
    <cfRule type="colorScale" priority="154">
      <colorScale>
        <cfvo type="min"/>
        <cfvo type="max"/>
        <color rgb="FFFCFCFF"/>
        <color rgb="FF63BE7B"/>
      </colorScale>
    </cfRule>
    <cfRule type="colorScale" priority="155">
      <colorScale>
        <cfvo type="min"/>
        <cfvo type="percentile" val="50"/>
        <cfvo type="max"/>
        <color rgb="FFF8696B"/>
        <color rgb="FFFFEB84"/>
        <color rgb="FF63BE7B"/>
      </colorScale>
    </cfRule>
  </conditionalFormatting>
  <conditionalFormatting sqref="D47">
    <cfRule type="colorScale" priority="152">
      <colorScale>
        <cfvo type="min"/>
        <cfvo type="max"/>
        <color rgb="FFFCFCFF"/>
        <color rgb="FF63BE7B"/>
      </colorScale>
    </cfRule>
    <cfRule type="colorScale" priority="153">
      <colorScale>
        <cfvo type="min"/>
        <cfvo type="percentile" val="50"/>
        <cfvo type="max"/>
        <color rgb="FFF8696B"/>
        <color rgb="FFFFEB84"/>
        <color rgb="FF63BE7B"/>
      </colorScale>
    </cfRule>
  </conditionalFormatting>
  <conditionalFormatting sqref="D48">
    <cfRule type="colorScale" priority="150">
      <colorScale>
        <cfvo type="min"/>
        <cfvo type="max"/>
        <color rgb="FFFCFCFF"/>
        <color rgb="FF63BE7B"/>
      </colorScale>
    </cfRule>
    <cfRule type="colorScale" priority="151">
      <colorScale>
        <cfvo type="min"/>
        <cfvo type="percentile" val="50"/>
        <cfvo type="max"/>
        <color rgb="FFF8696B"/>
        <color rgb="FFFFEB84"/>
        <color rgb="FF63BE7B"/>
      </colorScale>
    </cfRule>
  </conditionalFormatting>
  <conditionalFormatting sqref="D49">
    <cfRule type="colorScale" priority="148">
      <colorScale>
        <cfvo type="min"/>
        <cfvo type="max"/>
        <color rgb="FFFCFCFF"/>
        <color rgb="FF63BE7B"/>
      </colorScale>
    </cfRule>
    <cfRule type="colorScale" priority="149">
      <colorScale>
        <cfvo type="min"/>
        <cfvo type="percentile" val="50"/>
        <cfvo type="max"/>
        <color rgb="FFF8696B"/>
        <color rgb="FFFFEB84"/>
        <color rgb="FF63BE7B"/>
      </colorScale>
    </cfRule>
  </conditionalFormatting>
  <conditionalFormatting sqref="D50">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E2">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E2:E26">
    <cfRule type="colorScale" priority="6267">
      <colorScale>
        <cfvo type="min"/>
        <cfvo type="max"/>
        <color rgb="FFFCFCFF"/>
        <color rgb="FF63BE7B"/>
      </colorScale>
    </cfRule>
  </conditionalFormatting>
  <conditionalFormatting sqref="E2:E29">
    <cfRule type="colorScale" priority="8">
      <colorScale>
        <cfvo type="min"/>
        <cfvo type="max"/>
        <color rgb="FFFCFCFF"/>
        <color rgb="FF63BE7B"/>
      </colorScale>
    </cfRule>
  </conditionalFormatting>
  <conditionalFormatting sqref="E2:E50">
    <cfRule type="colorScale" priority="6271">
      <colorScale>
        <cfvo type="min"/>
        <cfvo type="max"/>
        <color rgb="FFFFEF9C"/>
        <color rgb="FF63BE7B"/>
      </colorScale>
    </cfRule>
  </conditionalFormatting>
  <conditionalFormatting sqref="E3:E5">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E6">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onditionalFormatting>
  <conditionalFormatting sqref="E7">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E8">
    <cfRule type="colorScale" priority="128">
      <colorScale>
        <cfvo type="min"/>
        <cfvo type="max"/>
        <color rgb="FFFCFCFF"/>
        <color rgb="FF63BE7B"/>
      </colorScale>
    </cfRule>
    <cfRule type="colorScale" priority="129">
      <colorScale>
        <cfvo type="min"/>
        <cfvo type="percentile" val="50"/>
        <cfvo type="max"/>
        <color rgb="FFF8696B"/>
        <color rgb="FFFFEB84"/>
        <color rgb="FF63BE7B"/>
      </colorScale>
    </cfRule>
  </conditionalFormatting>
  <conditionalFormatting sqref="E9">
    <cfRule type="colorScale" priority="126">
      <colorScale>
        <cfvo type="min"/>
        <cfvo type="max"/>
        <color rgb="FFFCFCFF"/>
        <color rgb="FF63BE7B"/>
      </colorScale>
    </cfRule>
    <cfRule type="colorScale" priority="127">
      <colorScale>
        <cfvo type="min"/>
        <cfvo type="percentile" val="50"/>
        <cfvo type="max"/>
        <color rgb="FFF8696B"/>
        <color rgb="FFFFEB84"/>
        <color rgb="FF63BE7B"/>
      </colorScale>
    </cfRule>
  </conditionalFormatting>
  <conditionalFormatting sqref="E10">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onditionalFormatting>
  <conditionalFormatting sqref="E11">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E12:E14">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E1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E16">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E17">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E1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E19">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E20:E2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E2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E2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5:E26">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27">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E28:E29">
    <cfRule type="colorScale" priority="4893">
      <colorScale>
        <cfvo type="min"/>
        <cfvo type="max"/>
        <color rgb="FFFCFCFF"/>
        <color rgb="FF63BE7B"/>
      </colorScale>
    </cfRule>
    <cfRule type="colorScale" priority="4894">
      <colorScale>
        <cfvo type="min"/>
        <cfvo type="percentile" val="50"/>
        <cfvo type="max"/>
        <color rgb="FFF8696B"/>
        <color rgb="FFFFEB84"/>
        <color rgb="FF63BE7B"/>
      </colorScale>
    </cfRule>
  </conditionalFormatting>
  <conditionalFormatting sqref="E30">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31">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32">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33">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34:E36">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3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E38">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9">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E40">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E41">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E42">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43:E45">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46">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7">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48">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9">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50">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F2:F29">
    <cfRule type="colorScale" priority="7">
      <colorScale>
        <cfvo type="min"/>
        <cfvo type="percentile" val="50"/>
        <cfvo type="max"/>
        <color rgb="FFF8696B"/>
        <color rgb="FFFCFCFF"/>
        <color rgb="FF63BE7B"/>
      </colorScale>
    </cfRule>
  </conditionalFormatting>
  <conditionalFormatting sqref="F1:G1048576">
    <cfRule type="colorScale" priority="138">
      <colorScale>
        <cfvo type="min"/>
        <cfvo type="percentile" val="50"/>
        <cfvo type="max"/>
        <color rgb="FFF8696B"/>
        <color rgb="FFFCFCFF"/>
        <color rgb="FF63BE7B"/>
      </colorScale>
    </cfRule>
  </conditionalFormatting>
  <conditionalFormatting sqref="F2:G26">
    <cfRule type="colorScale" priority="6276">
      <colorScale>
        <cfvo type="min"/>
        <cfvo type="max"/>
        <color rgb="FFFCFCFF"/>
        <color rgb="FF63BE7B"/>
      </colorScale>
    </cfRule>
  </conditionalFormatting>
  <conditionalFormatting sqref="F2:G29">
    <cfRule type="colorScale" priority="6278">
      <colorScale>
        <cfvo type="min"/>
        <cfvo type="percentile" val="50"/>
        <cfvo type="max"/>
        <color rgb="FFF8696B"/>
        <color rgb="FFFCFCFF"/>
        <color rgb="FF63BE7B"/>
      </colorScale>
    </cfRule>
    <cfRule type="colorScale" priority="6279">
      <colorScale>
        <cfvo type="min"/>
        <cfvo type="max"/>
        <color rgb="FFFCFCFF"/>
        <color rgb="FF63BE7B"/>
      </colorScale>
    </cfRule>
  </conditionalFormatting>
  <conditionalFormatting sqref="G2:G29">
    <cfRule type="colorScale" priority="6">
      <colorScale>
        <cfvo type="min"/>
        <cfvo type="percentile" val="50"/>
        <cfvo type="max"/>
        <color rgb="FFF8696B"/>
        <color rgb="FFFCFCFF"/>
        <color rgb="FF63BE7B"/>
      </colorScale>
    </cfRule>
  </conditionalFormatting>
  <conditionalFormatting sqref="H2:H26">
    <cfRule type="colorScale" priority="6282">
      <colorScale>
        <cfvo type="min"/>
        <cfvo type="percentile" val="50"/>
        <cfvo type="max"/>
        <color rgb="FF63BE7B"/>
        <color rgb="FFFCFCFF"/>
        <color rgb="FFF8696B"/>
      </colorScale>
    </cfRule>
  </conditionalFormatting>
  <conditionalFormatting sqref="H2:H29">
    <cfRule type="colorScale" priority="5">
      <colorScale>
        <cfvo type="min"/>
        <cfvo type="percentile" val="50"/>
        <cfvo type="max"/>
        <color rgb="FF63BE7B"/>
        <color rgb="FFFCFCFF"/>
        <color rgb="FFF8696B"/>
      </colorScale>
    </cfRule>
  </conditionalFormatting>
  <conditionalFormatting sqref="H2:H50">
    <cfRule type="colorScale" priority="6286">
      <colorScale>
        <cfvo type="min"/>
        <cfvo type="percentile" val="50"/>
        <cfvo type="max"/>
        <color rgb="FF63BE7B"/>
        <color rgb="FFFCFCFF"/>
        <color rgb="FFF8696B"/>
      </colorScale>
    </cfRule>
  </conditionalFormatting>
  <conditionalFormatting sqref="I2:I26">
    <cfRule type="colorScale" priority="6288">
      <colorScale>
        <cfvo type="min"/>
        <cfvo type="percentile" val="50"/>
        <cfvo type="max"/>
        <color rgb="FF63BE7B"/>
        <color rgb="FFFCFCFF"/>
        <color rgb="FFF8696B"/>
      </colorScale>
    </cfRule>
  </conditionalFormatting>
  <conditionalFormatting sqref="I2:I29">
    <cfRule type="colorScale" priority="4">
      <colorScale>
        <cfvo type="min"/>
        <cfvo type="percentile" val="50"/>
        <cfvo type="max"/>
        <color rgb="FF63BE7B"/>
        <color rgb="FFFCFCFF"/>
        <color rgb="FFF8696B"/>
      </colorScale>
    </cfRule>
  </conditionalFormatting>
  <conditionalFormatting sqref="J2:J26">
    <cfRule type="colorScale" priority="6292">
      <colorScale>
        <cfvo type="min"/>
        <cfvo type="max"/>
        <color rgb="FFFFEF9C"/>
        <color rgb="FF63BE7B"/>
      </colorScale>
    </cfRule>
  </conditionalFormatting>
  <conditionalFormatting sqref="J2:J29">
    <cfRule type="colorScale" priority="3">
      <colorScale>
        <cfvo type="min"/>
        <cfvo type="max"/>
        <color rgb="FFFFEF9C"/>
        <color rgb="FF63BE7B"/>
      </colorScale>
    </cfRule>
  </conditionalFormatting>
  <conditionalFormatting sqref="J2:J50">
    <cfRule type="colorScale" priority="6296">
      <colorScale>
        <cfvo type="min"/>
        <cfvo type="max"/>
        <color rgb="FFFFEF9C"/>
        <color rgb="FF63BE7B"/>
      </colorScale>
    </cfRule>
  </conditionalFormatting>
  <conditionalFormatting sqref="K2:K29">
    <cfRule type="colorScale" priority="2">
      <colorScale>
        <cfvo type="min"/>
        <cfvo type="max"/>
        <color rgb="FFFFEF9C"/>
        <color rgb="FF63BE7B"/>
      </colorScale>
    </cfRule>
  </conditionalFormatting>
  <conditionalFormatting sqref="K2:K50">
    <cfRule type="colorScale" priority="6300">
      <colorScale>
        <cfvo type="min"/>
        <cfvo type="max"/>
        <color rgb="FFFFEF9C"/>
        <color rgb="FF63BE7B"/>
      </colorScale>
    </cfRule>
  </conditionalFormatting>
  <conditionalFormatting sqref="L2:L29">
    <cfRule type="colorScale" priority="1">
      <colorScale>
        <cfvo type="min"/>
        <cfvo type="max"/>
        <color rgb="FFFFEF9C"/>
        <color rgb="FF63BE7B"/>
      </colorScale>
    </cfRule>
  </conditionalFormatting>
  <conditionalFormatting sqref="L2:L50">
    <cfRule type="colorScale" priority="6304">
      <colorScale>
        <cfvo type="min"/>
        <cfvo type="percentile" val="50"/>
        <cfvo type="max"/>
        <color rgb="FFF8696B"/>
        <color rgb="FFFFEB84"/>
        <color rgb="FF63BE7B"/>
      </colorScale>
    </cfRule>
  </conditionalFormatting>
  <hyperlinks>
    <hyperlink ref="A23" r:id="rId1" display="Technology/Hardware/AMD.xlsx" xr:uid="{E7A16D0F-B6B7-144C-97C2-CC04B99D6C54}"/>
    <hyperlink ref="A20" r:id="rId2" display="Technology/Hardware/Analog Devices.xlsx" xr:uid="{5738D6FB-4C0D-744C-96BB-535D3FCFA19B}"/>
    <hyperlink ref="A18" r:id="rId3" display="Technology/Hardware/Apple.xlsx" xr:uid="{35343E66-C971-7F42-9B7E-9C074514A9CA}"/>
    <hyperlink ref="A14" r:id="rId4" display="Technology/Hardware/Applied Materials.xlsx" xr:uid="{A380160E-CB80-0D42-880D-D7644CEEA1CD}"/>
    <hyperlink ref="A15" r:id="rId5" display="Technology/Hardware/Arista Networks.xlsx" xr:uid="{EE2214C7-0AF5-CE46-B776-35F95D2E8596}"/>
    <hyperlink ref="A25" r:id="rId6" display="Technology/Hardware/ASML.xlsx" xr:uid="{456A6208-F5FA-B94B-AFBC-EDBB1A4125F9}"/>
    <hyperlink ref="A28" r:id="rId7" display="Technology/Hardware/Axon Enterprise.xlsx" xr:uid="{F5A70D05-4144-8344-8921-BA5F80D94222}"/>
    <hyperlink ref="A9" r:id="rId8" display="Technology/Hardware/Broadcom.xlsx" xr:uid="{06FEB492-8DB6-0F43-860D-5C23AAB36109}"/>
    <hyperlink ref="A24" r:id="rId9" display="Technology/Hardware/Enphase Energy.xlsx" xr:uid="{DB69F97D-7320-914D-8A6D-160476ED6DA8}"/>
    <hyperlink ref="A16" r:id="rId10" display="Technology/Hardware/KLA Corporation.xlsx" xr:uid="{0143A77E-EB61-3B49-8AFD-2FD7224A2F93}"/>
    <hyperlink ref="A12" r:id="rId11" display="Technology/Hardware/Lam Research.xlsx" xr:uid="{706E6BEF-0C4E-6744-9B00-7DDAA8D66477}"/>
    <hyperlink ref="A21" r:id="rId12" display="Technology/Hardware/Microchip Technology.xlsx" xr:uid="{9F0E5CDD-5FC2-1D4A-B7B3-E1882F8C6651}"/>
    <hyperlink ref="A7" r:id="rId13" display="Technology/Hardware/Mobileye.xlsx" xr:uid="{809BE7D6-9C0F-A14E-A02B-18576D6D4ED5}"/>
    <hyperlink ref="A26" r:id="rId14" display="Technology/Hardware/Monolithic Power Systems.xlsx" xr:uid="{C0FA6DAA-8E86-0C44-9C6F-DD286A7E7381}"/>
    <hyperlink ref="A22" r:id="rId15" display="Technology/Hardware/ON Semiconductor.xlsx" xr:uid="{0624DD06-35B0-4C4D-B2E9-011DB55AD406}"/>
    <hyperlink ref="A5" r:id="rId16" display="Technology/Hardware/Pure Storage.xlsx" xr:uid="{E71F3991-3AB3-4846-8F6B-B41D321352ED}"/>
    <hyperlink ref="A11" r:id="rId17" display="Technology/Hardware/Rambus.xlsx" xr:uid="{1D18762D-A04B-ED43-99A7-0D004131B06D}"/>
    <hyperlink ref="A17" r:id="rId18" display="Technology/Hardware/SolarEdge.xlsx" xr:uid="{AE891F8E-3D0C-054A-9FE3-7DEB800CDD44}"/>
    <hyperlink ref="A2" r:id="rId19" display="Technology/Hardware/Super Micro Computer.xlsx" xr:uid="{3EA9F40D-823B-564B-B224-ED5294F73CC0}"/>
    <hyperlink ref="A29" r:id="rId20" display="Technology/Hardware/Tesla.xlsx" xr:uid="{1F2CC891-7CCD-9B46-950C-AF8A297C24AF}"/>
    <hyperlink ref="A8" r:id="rId21" display="Technology/Hardware/Texas Instruments.xlsx" xr:uid="{DA02810C-1F81-994A-8333-CA1CA59DE653}"/>
    <hyperlink ref="A19" r:id="rId22" display="Technology/Hardware/Micron Technology.xlsx" xr:uid="{050B4F10-2AD1-E94D-84BF-486B98738064}"/>
    <hyperlink ref="A6" r:id="rId23" display="Technology/Hardware/NXP Semiconductors.xlsx" xr:uid="{10E83EAA-FCD7-9148-A16A-66E93EC29D7B}"/>
    <hyperlink ref="A13" r:id="rId24" display="Technology/Hardware/Taiwan Semiconductor.xlsx" xr:uid="{BC809C37-88FD-A845-BA8C-9DD85B659F00}"/>
    <hyperlink ref="A3" r:id="rId25" display="Technology/Hardware/Qualcomm.xlsx" xr:uid="{7556B47D-86D7-E94F-B1EA-3C631EC58BEF}"/>
    <hyperlink ref="A10" r:id="rId26" display="Technology/Hardware/STMicroelectronics.xlsx" xr:uid="{F180C522-17CD-2A42-9161-1BFEE56DA34D}"/>
    <hyperlink ref="A4" r:id="rId27" display="Technology/Hardware/Cisco Systems.xlsx" xr:uid="{2AFB99F6-174B-3B40-B78B-CAB855617129}"/>
    <hyperlink ref="A27" r:id="rId28" display="Technology/Hardware/Nvidia.xlsx" xr:uid="{BCDCC30E-EBB7-D040-80D8-CA944E7725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S51"/>
  <sheetViews>
    <sheetView tabSelected="1" zoomScale="80" zoomScaleNormal="80" workbookViewId="0">
      <pane ySplit="1" topLeftCell="A2" activePane="bottomLeft" state="frozen"/>
      <selection pane="bottomLeft" activeCell="E5" sqref="E5"/>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5" width="10.7109375" customWidth="1"/>
    <col min="6" max="6" width="10.7109375" hidden="1" customWidth="1"/>
    <col min="7" max="8" width="10.7109375" customWidth="1"/>
    <col min="9" max="9" width="10.7109375" hidden="1" customWidth="1"/>
    <col min="10" max="11" width="10.7109375" customWidth="1"/>
    <col min="12" max="12" width="11.7109375" customWidth="1"/>
    <col min="13" max="13" width="13.85546875" customWidth="1"/>
    <col min="14" max="14" width="24.7109375" style="17" customWidth="1"/>
    <col min="15" max="15" width="13.5703125" customWidth="1"/>
    <col min="16" max="16" width="109.5703125" customWidth="1"/>
  </cols>
  <sheetData>
    <row r="1" spans="1:19" s="20" customFormat="1" ht="60" customHeight="1">
      <c r="A1" s="20" t="s">
        <v>13</v>
      </c>
      <c r="B1" s="20" t="s">
        <v>8</v>
      </c>
      <c r="C1" s="20" t="s">
        <v>2</v>
      </c>
      <c r="D1" s="20" t="s">
        <v>15</v>
      </c>
      <c r="E1" s="21" t="s">
        <v>14</v>
      </c>
      <c r="F1" s="20" t="s">
        <v>39</v>
      </c>
      <c r="G1" s="20" t="s">
        <v>40</v>
      </c>
      <c r="H1" s="20" t="s">
        <v>37</v>
      </c>
      <c r="I1" s="20" t="s">
        <v>38</v>
      </c>
      <c r="J1" s="20" t="s">
        <v>5</v>
      </c>
      <c r="K1" s="20" t="s">
        <v>4</v>
      </c>
      <c r="L1" s="20" t="s">
        <v>6</v>
      </c>
      <c r="M1" s="20" t="s">
        <v>3</v>
      </c>
      <c r="N1" s="20" t="s">
        <v>11</v>
      </c>
      <c r="O1" s="20" t="s">
        <v>19</v>
      </c>
      <c r="P1" s="20" t="s">
        <v>10</v>
      </c>
    </row>
    <row r="2" spans="1:19" ht="50" customHeight="1">
      <c r="A2" s="22" t="e" vm="38">
        <v>#VALUE!</v>
      </c>
      <c r="B2" s="19">
        <f>'[29]Sheet 1'!$N$115</f>
        <v>53.741436070901472</v>
      </c>
      <c r="C2" s="6" cm="1">
        <f t="array" ref="C2">(B2/_FV(A2,"Price"))-1</f>
        <v>0.73836118618474766</v>
      </c>
      <c r="D2" s="6">
        <f>'[29]Sheet 1'!$L$4</f>
        <v>0.13329261653468016</v>
      </c>
      <c r="E2" s="6">
        <f>'[29]Sheet 1'!$M$4</f>
        <v>6.1688973572825656E-2</v>
      </c>
      <c r="F2" s="6">
        <f>'[29]Sheet 1'!$L$29</f>
        <v>-1.2066378832099183</v>
      </c>
      <c r="G2" s="6">
        <f>'[29]Sheet 1'!$M$20</f>
        <v>2.8008793078995886</v>
      </c>
      <c r="H2" s="7">
        <f>'[29]Sheet 1'!$S$19</f>
        <v>3.9091558935361217</v>
      </c>
      <c r="I2" s="7">
        <f>'[29]Sheet 1'!$T$19</f>
        <v>18.391914132379249</v>
      </c>
      <c r="J2" s="6">
        <f>'[29]Sheet 1'!$R$7</f>
        <v>0.74509999999999998</v>
      </c>
      <c r="K2" s="6">
        <f>'[29]Sheet 1'!$U$7</f>
        <v>0.28855131934029959</v>
      </c>
      <c r="L2" s="6">
        <f>'[29]Sheet 1'!$T$13</f>
        <v>0.90803776096226374</v>
      </c>
      <c r="M2" s="8" cm="1">
        <f t="array" ref="M2">_FV(A2,"Market cap",TRUE)</f>
        <v>4487606000</v>
      </c>
      <c r="N2" s="16" t="str" cm="1">
        <f t="array" ref="N2">_FV(A2,"Industry")</f>
        <v>Software &amp; IT Services</v>
      </c>
      <c r="O2" s="25" cm="1">
        <f t="array" ref="O2">_FV(A2,"Year incorporated",TRUE)</f>
        <v>2008</v>
      </c>
      <c r="P2" s="14" t="str" cm="1">
        <f t="array" ref="P2">_FV(A2,"Description")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Q2" s="10"/>
      <c r="R2" s="10"/>
      <c r="S2" s="10"/>
    </row>
    <row r="3" spans="1:19" ht="50" customHeight="1">
      <c r="A3" s="22" t="e" vm="39">
        <v>#VALUE!</v>
      </c>
      <c r="B3" s="19">
        <f>'[30]Sheet 1'!$G$115</f>
        <v>18.01420539880521</v>
      </c>
      <c r="C3" s="6">
        <f>'[30]Sheet 1'!$G$117</f>
        <v>0.42856505938185641</v>
      </c>
      <c r="D3" s="6">
        <f>'[30]Sheet 1'!$E$4</f>
        <v>0.71606177289857453</v>
      </c>
      <c r="E3" s="6">
        <f>'[30]Sheet 1'!$F$4</f>
        <v>0.51339738616697494</v>
      </c>
      <c r="F3" s="6">
        <f>'[31]Sheet 1'!$E$29</f>
        <v>0.39559042580512616</v>
      </c>
      <c r="G3" s="6">
        <f>'[31]Sheet 1'!$F$29</f>
        <v>0.63319010332802739</v>
      </c>
      <c r="H3" s="7">
        <f>'[31]Sheet 1'!$L$19</f>
        <v>7.1039340899053629</v>
      </c>
      <c r="I3" s="7">
        <f>'[31]Sheet 1'!$M$19</f>
        <v>25.374051904225354</v>
      </c>
      <c r="J3" s="6">
        <f>'[30]Sheet 1'!$K$7</f>
        <v>0.48259999999999997</v>
      </c>
      <c r="K3" s="6">
        <f>'[30]Sheet 1'!$N$7</f>
        <v>0.33919914065763562</v>
      </c>
      <c r="L3" s="6">
        <f>'[30]Sheet 1'!$M$13</f>
        <v>0.31683791255065541</v>
      </c>
      <c r="M3" s="8" cm="1">
        <f t="array" ref="M3">_FV(A3,"Market cap",TRUE)</f>
        <v>4330554514</v>
      </c>
      <c r="N3" s="16" t="str" cm="1">
        <f t="array" ref="N3">_FV(A3,"Industry")</f>
        <v>Professional &amp; Commercial Services</v>
      </c>
      <c r="O3" s="25" cm="1">
        <f t="array" ref="O3">_FV(A3,"Year incorporated",TRUE)</f>
        <v>2021</v>
      </c>
      <c r="P3" s="14" t="str" cm="1">
        <f t="array" ref="P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Q3" s="10"/>
      <c r="R3" s="10"/>
      <c r="S3" s="10"/>
    </row>
    <row r="4" spans="1:19" ht="50" customHeight="1">
      <c r="A4" s="22" t="e" vm="40">
        <v>#VALUE!</v>
      </c>
      <c r="B4" s="19">
        <f>'[32]Sheet 1'!$L$115</f>
        <v>93.325212912832001</v>
      </c>
      <c r="C4" s="6" cm="1">
        <f t="array" ref="C4">(B4/_FV(A4,"Price"))-1</f>
        <v>0.33188544188428737</v>
      </c>
      <c r="D4" s="6">
        <f>'[32]Sheet 1'!$J$4</f>
        <v>0.42900982232747098</v>
      </c>
      <c r="E4" s="6">
        <f>'[32]Sheet 1'!$K$4</f>
        <v>0.17330462863293872</v>
      </c>
      <c r="F4" s="6">
        <f>'[32]Sheet 1'!$J$29</f>
        <v>-3.9380677525397534E-2</v>
      </c>
      <c r="G4" s="6">
        <f>'[32]Sheet 1'!$K$29</f>
        <v>-1.2004907975460122</v>
      </c>
      <c r="H4" s="7">
        <f>'[32]Sheet 1'!$Q$19</f>
        <v>5.1039174311926603</v>
      </c>
      <c r="I4" s="7">
        <f>'[32]Sheet 1'!$R$19</f>
        <v>68.093880048959605</v>
      </c>
      <c r="J4" s="6">
        <f>'[32]Sheet 1'!$P$7</f>
        <v>0.70609999999999995</v>
      </c>
      <c r="K4" s="6">
        <f>'[32]Sheet 1'!$S$7</f>
        <v>3.4983853606027987E-2</v>
      </c>
      <c r="L4" s="6">
        <f>'[32]Sheet 1'!$R$13</f>
        <v>-0.10408921933085502</v>
      </c>
      <c r="M4" s="8" cm="1">
        <f t="array" ref="M4">_FV(A4,"Market cap",TRUE)</f>
        <v>11594130000</v>
      </c>
      <c r="N4" s="16" t="str" cm="1">
        <f t="array" ref="N4">_FV(A4,"Industry")</f>
        <v>Software &amp; IT Services</v>
      </c>
      <c r="O4" s="25" cm="1">
        <f t="array" ref="O4">_FV(A4,"Year incorporated",TRUE)</f>
        <v>2010</v>
      </c>
      <c r="P4" s="14" t="str" cm="1">
        <f t="array" ref="P4">_FV(A4,"Description")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Q4" s="10"/>
      <c r="R4" s="10"/>
      <c r="S4" s="10"/>
    </row>
    <row r="5" spans="1:19" ht="50" customHeight="1">
      <c r="A5" s="22" t="e" vm="41">
        <v>#VALUE!</v>
      </c>
      <c r="B5" s="19">
        <f>'[36]Sheet 1'!$J$115</f>
        <v>84.082785773559593</v>
      </c>
      <c r="C5" s="6">
        <f>'[36]Sheet 1'!$J$117</f>
        <v>0.30725724150434708</v>
      </c>
      <c r="D5" s="6">
        <f>'[36]Sheet 1'!$G$4</f>
        <v>0.41723843816404238</v>
      </c>
      <c r="E5" s="6">
        <f>'[36]Sheet 1'!$I$4</f>
        <v>0.1637043966323668</v>
      </c>
      <c r="F5" s="6">
        <f>'[36]Sheet 1'!$H$29</f>
        <v>0.15772536399670334</v>
      </c>
      <c r="G5" s="6">
        <f>'[36]Sheet 1'!$I$29</f>
        <v>-1.4351694915254236</v>
      </c>
      <c r="H5" s="7">
        <f>'[36]Sheet 1'!$O$19</f>
        <v>5.0355160771704179</v>
      </c>
      <c r="I5" s="7">
        <f>'[36]Sheet 1'!$P$19</f>
        <v>60.994956183057447</v>
      </c>
      <c r="J5" s="6">
        <f>'[36]Sheet 1'!$N$7</f>
        <v>0.72217025257249767</v>
      </c>
      <c r="K5" s="6">
        <f>'[36]Sheet 1'!$Q$7</f>
        <v>3.0849391955098223E-2</v>
      </c>
      <c r="L5" s="6">
        <f>'[36]Sheet 1'!$P$13</f>
        <v>-0.18932527693856999</v>
      </c>
      <c r="M5" s="8" cm="1">
        <f t="array" ref="M5">_FV(A5,"Market cap",TRUE)</f>
        <v>6136599978</v>
      </c>
      <c r="N5" s="16" t="str" cm="1">
        <f t="array" ref="N5">_FV(A5,"Industry")</f>
        <v>Software &amp; IT Services</v>
      </c>
      <c r="O5" s="25" cm="1">
        <f t="array" ref="O5">_FV(A5,"Year incorporated",TRUE)</f>
        <v>2012</v>
      </c>
      <c r="P5" s="14" t="str" cm="1">
        <f t="array" ref="P5">_FV(A5,"Description")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Q5" s="10"/>
      <c r="R5" s="10"/>
      <c r="S5" s="10"/>
    </row>
    <row r="6" spans="1:19" ht="50" customHeight="1">
      <c r="A6" s="22" t="e" vm="42">
        <v>#VALUE!</v>
      </c>
      <c r="B6" s="19">
        <f>'[66]Sheet 1'!$P$115</f>
        <v>387.59076361790409</v>
      </c>
      <c r="C6" s="6" cm="1">
        <f t="array" ref="C6">(B6/_FV(A6,"Price"))-1</f>
        <v>0.2423577268347461</v>
      </c>
      <c r="D6" s="6">
        <f>'[66]Sheet 1'!$N$4</f>
        <v>-1.1193175554782941E-2</v>
      </c>
      <c r="E6" s="6">
        <f>'[66]Sheet 1'!$O$4</f>
        <v>0.13970619763483083</v>
      </c>
      <c r="F6" s="6">
        <f>'[66]Sheet 1'!$N$29</f>
        <v>-0.41071882143764282</v>
      </c>
      <c r="G6" s="6">
        <f>'[66]Sheet 1'!$O$29</f>
        <v>0.50556034482758627</v>
      </c>
      <c r="H6" s="7">
        <f>'[66]Sheet 1'!$U$19</f>
        <v>5.6711774356659141</v>
      </c>
      <c r="I6" s="7">
        <f>'[66]Sheet 1'!$V$19</f>
        <v>21.578043493944861</v>
      </c>
      <c r="J6" s="6">
        <f>'[66]Sheet 1'!$T$7</f>
        <v>0.78349999999999997</v>
      </c>
      <c r="K6" s="6">
        <f>'[66]Sheet 1'!$W$7</f>
        <v>0.16331500999065252</v>
      </c>
      <c r="L6" s="6">
        <f>'[66]Sheet 1'!$V$13</f>
        <v>0.19004097069019854</v>
      </c>
      <c r="M6" s="8" cm="1">
        <f t="array" ref="M6">_FV(A6,"Market cap",TRUE)</f>
        <v>799521129360</v>
      </c>
      <c r="N6" s="16" t="str" cm="1">
        <f t="array" ref="N6">_FV(A6,"Industry")</f>
        <v>Software &amp; IT Services</v>
      </c>
      <c r="O6" s="25" cm="1">
        <f t="array" ref="O6">_FV(A6,"Year incorporated",TRUE)</f>
        <v>2004</v>
      </c>
      <c r="P6" s="14" t="str" cm="1">
        <f t="array" ref="P6">_FV(A6,"Description")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Q6" s="10"/>
      <c r="R6" s="10"/>
      <c r="S6" s="10"/>
    </row>
    <row r="7" spans="1:19" ht="50" customHeight="1">
      <c r="A7" s="22" t="e" vm="43">
        <v>#VALUE!</v>
      </c>
      <c r="B7" s="19">
        <f>'[33]Sheet 1'!$N$115</f>
        <v>74.24671905639299</v>
      </c>
      <c r="C7" s="6" cm="1">
        <f t="array" ref="C7">(B7/_FV(A7,"Price"))-1</f>
        <v>0.22277205297089897</v>
      </c>
      <c r="D7" s="6">
        <f>'[33]Sheet 1'!$L$4</f>
        <v>6.8911886901281916E-2</v>
      </c>
      <c r="E7" s="6">
        <f>'[33]Sheet 1'!$M$4</f>
        <v>0.10782396088019564</v>
      </c>
      <c r="F7" s="6">
        <f>'[33]Sheet 1'!$L$29</f>
        <v>-1.2116793841475308</v>
      </c>
      <c r="G7" s="6">
        <f>'[33]Sheet 1'!$M$29</f>
        <v>0.29672809326814598</v>
      </c>
      <c r="H7" s="7">
        <f>'[33]Sheet 1'!$S$19</f>
        <v>2.4518800794526596</v>
      </c>
      <c r="I7" s="7">
        <f>'[33]Sheet 1'!$T$19</f>
        <v>32.220036658932713</v>
      </c>
      <c r="J7" s="6">
        <f>'[33]Sheet 1'!$R$7</f>
        <v>0.47399999999999998</v>
      </c>
      <c r="K7" s="6">
        <f>'[33]Sheet 1'!$U$7</f>
        <v>0.12982885085574572</v>
      </c>
      <c r="L7" s="6">
        <f>'[33]Sheet 1'!$T$13</f>
        <v>-0.10226185291681907</v>
      </c>
      <c r="M7" s="8" cm="1">
        <f t="array" ref="M7">_FV(A7,"Market cap",TRUE)</f>
        <v>11168326752</v>
      </c>
      <c r="N7" s="16" t="str" cm="1">
        <f t="array" ref="N7">_FV(A7,"Industry")</f>
        <v>Software &amp; IT Services</v>
      </c>
      <c r="O7" s="25" cm="1">
        <f t="array" ref="O7">_FV(A7,"Year incorporated",TRUE)</f>
        <v>2008</v>
      </c>
      <c r="P7" s="14" t="str" cm="1">
        <f t="array" ref="P7">_FV(A7,"Description")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7" s="10"/>
      <c r="R7" s="10"/>
      <c r="S7" s="10"/>
    </row>
    <row r="8" spans="1:19" ht="50" customHeight="1">
      <c r="A8" s="22" t="e" vm="44">
        <v>#VALUE!</v>
      </c>
      <c r="B8" s="19">
        <f>[34]Model!$Z$115</f>
        <v>149.1792430720341</v>
      </c>
      <c r="C8" s="6" cm="1">
        <f t="array" ref="C8">(B8/_FV(A8,"Price"))-1</f>
        <v>0.15781941924043696</v>
      </c>
      <c r="D8" s="6">
        <f>[34]Model!$X$4</f>
        <v>9.7808156437157789E-2</v>
      </c>
      <c r="E8" s="6">
        <f>[34]Model!$Y$4</f>
        <v>6.2099591282580802E-2</v>
      </c>
      <c r="F8" s="6">
        <f>[34]Model!$X$29</f>
        <v>-0.21123722594136751</v>
      </c>
      <c r="G8" s="6">
        <f>[34]Model!$Y$29</f>
        <v>0.13267858333889149</v>
      </c>
      <c r="H8" s="7">
        <f>[34]Model!$AE$19</f>
        <v>5.1435486018641807</v>
      </c>
      <c r="I8" s="7">
        <f>[34]Model!$AF$19</f>
        <v>22.746131990755053</v>
      </c>
      <c r="J8" s="6">
        <f>[34]Model!$AD$7</f>
        <v>0.55379999999999996</v>
      </c>
      <c r="K8" s="6">
        <f>[34]Model!$AG$7</f>
        <v>0.21217242500954617</v>
      </c>
      <c r="L8" s="6">
        <f>[34]Model!$AF$13</f>
        <v>0.26184736707682726</v>
      </c>
      <c r="M8" s="8" cm="1">
        <f t="array" ref="M8">_FV(A8,"Market cap",TRUE)</f>
        <v>1663331000000</v>
      </c>
      <c r="N8" s="16" t="str" cm="1">
        <f t="array" ref="N8">_FV(A8,"Industry")</f>
        <v>Software &amp; IT Services</v>
      </c>
      <c r="O8" s="25" cm="1">
        <f t="array" ref="O8">_FV(A8,"Year incorporated",TRUE)</f>
        <v>2015</v>
      </c>
      <c r="P8" s="14" t="str" cm="1">
        <f t="array" ref="P8">_FV(A8,"Description")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Q8" s="10"/>
      <c r="R8" s="10"/>
      <c r="S8" s="10"/>
    </row>
    <row r="9" spans="1:19" ht="50" customHeight="1">
      <c r="A9" s="2" t="e" vm="45">
        <v>#VALUE!</v>
      </c>
      <c r="B9" s="19">
        <f>'[35]Sheet 1'!$AN$115</f>
        <v>240.48235167602584</v>
      </c>
      <c r="C9" s="6">
        <f>'[35]Sheet 1'!$AN$117</f>
        <v>6.8857956691523281E-2</v>
      </c>
      <c r="D9" s="6">
        <f>'[35]Sheet 1'!$AL$4</f>
        <v>6.9381689258533497E-2</v>
      </c>
      <c r="E9" s="6">
        <f>'[35]Sheet 1'!$AM$4</f>
        <v>0.11706602685943968</v>
      </c>
      <c r="F9" s="6">
        <f>'[35]Sheet 1'!$AL$29</f>
        <v>0.13484702713103713</v>
      </c>
      <c r="G9" s="6">
        <f>'[35]Sheet 1'!$AM$29</f>
        <v>0.14958119976940565</v>
      </c>
      <c r="H9" s="7">
        <f>'[35]Sheet 1'!$AS$19</f>
        <v>5.1854113680334732</v>
      </c>
      <c r="I9" s="7">
        <f>'[35]Sheet 1'!$AT$19</f>
        <v>27.418436215929205</v>
      </c>
      <c r="J9" s="6">
        <f>'[35]Sheet 1'!$AR$7</f>
        <v>0.4103</v>
      </c>
      <c r="K9" s="6">
        <f>'[35]Sheet 1'!$AU$7</f>
        <v>0.15867011497834418</v>
      </c>
      <c r="L9" s="6">
        <f>'[35]Sheet 1'!$AT$13</f>
        <v>0.4987425033855678</v>
      </c>
      <c r="M9" s="8" cm="1">
        <f t="array" ref="M9">_FV(A9,"Market cap",TRUE)</f>
        <v>103392243156</v>
      </c>
      <c r="N9" s="16" t="str" cm="1">
        <f t="array" ref="N9">_FV(A9,"Industry")</f>
        <v>Software &amp; IT Services</v>
      </c>
      <c r="O9" s="25" cm="1">
        <f t="array" ref="O9">_FV(A9,"Year incorporated",TRUE)</f>
        <v>1961</v>
      </c>
      <c r="P9" s="14" t="str" cm="1">
        <f t="array" ref="P9">_FV(A9,"Description")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Q9" s="10"/>
      <c r="R9" s="10"/>
      <c r="S9" s="10"/>
    </row>
    <row r="10" spans="1:19" ht="50" customHeight="1">
      <c r="A10" s="22" t="e" vm="46">
        <v>#VALUE!</v>
      </c>
      <c r="B10" s="19">
        <f>'[64]Sheet 1'!$R$115</f>
        <v>218.31552723232227</v>
      </c>
      <c r="C10" s="6" cm="1">
        <f t="array" ref="C10">(B10/_FV(A10,"Price"))-1</f>
        <v>-4.3692114274290317E-2</v>
      </c>
      <c r="D10" s="6">
        <f>'[64]Sheet 1'!$P$4</f>
        <v>0.20958597710982207</v>
      </c>
      <c r="E10" s="6">
        <f>'[64]Sheet 1'!$Q$4</f>
        <v>0.15962211248784963</v>
      </c>
      <c r="F10" s="6">
        <f>'[64]Sheet 1'!$P$29</f>
        <v>-13.485922445783542</v>
      </c>
      <c r="G10" s="6">
        <f>'[64]Sheet 1'!$Q$29</f>
        <v>-4.8582245623028282</v>
      </c>
      <c r="H10" s="7">
        <f>'[64]Sheet 1'!$W$19</f>
        <v>7.9841891509433962</v>
      </c>
      <c r="I10" s="7">
        <f>'[64]Sheet 1'!$X$19</f>
        <v>40.671403109540634</v>
      </c>
      <c r="J10" s="6">
        <f>'[64]Sheet 1'!$V$7</f>
        <v>0.72409999999999997</v>
      </c>
      <c r="K10" s="6">
        <f>'[64]Sheet 1'!$Y$7</f>
        <v>0.20876463886169125</v>
      </c>
      <c r="L10" s="6">
        <f>'[64]Sheet 1'!$X$13</f>
        <v>-2.5150985144392915E-2</v>
      </c>
      <c r="M10" s="8" cm="1">
        <f t="array" ref="M10">_FV(A10,"Market cap",TRUE)</f>
        <v>59448405346</v>
      </c>
      <c r="N10" s="16" t="str" cm="1">
        <f t="array" ref="N10">_FV(A10,"Industry")</f>
        <v>Software &amp; IT Services</v>
      </c>
      <c r="O10" s="25" cm="1">
        <f t="array" ref="O10">_FV(A10,"Year incorporated",TRUE)</f>
        <v>2012</v>
      </c>
      <c r="P10" s="14" t="str" cm="1">
        <f t="array" ref="P10">_FV(A10,"Description")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Q10" s="10"/>
      <c r="R10" s="10"/>
      <c r="S10" s="10"/>
    </row>
    <row r="11" spans="1:19" ht="50" customHeight="1">
      <c r="A11" s="22" t="e" vm="47">
        <v>#VALUE!</v>
      </c>
      <c r="B11" s="19">
        <f>'[37]Sheet 1'!$AN$115</f>
        <v>304.74509390369286</v>
      </c>
      <c r="C11" s="6" cm="1">
        <f t="array" ref="C11">(B11/_FV(A11,"Price"))-1</f>
        <v>-7.4145241064278E-2</v>
      </c>
      <c r="D11" s="6">
        <f>'[37]Sheet 1'!$AL$4</f>
        <v>0.17956070629670173</v>
      </c>
      <c r="E11" s="6">
        <f>'[37]Sheet 1'!$AM$4</f>
        <v>6.52141019821455E-2</v>
      </c>
      <c r="F11" s="6">
        <f>'[37]Sheet 1'!$AL$29</f>
        <v>0.1871521600757291</v>
      </c>
      <c r="G11" s="6">
        <f>'[37]Sheet 1'!$AM$29</f>
        <v>-6.8877340592262692E-3</v>
      </c>
      <c r="H11" s="7">
        <f>'[37]Sheet 1'!$AS$19</f>
        <v>12.356569972727273</v>
      </c>
      <c r="I11" s="7">
        <f>'[37]Sheet 1'!$AT$19</f>
        <v>36.127020477594584</v>
      </c>
      <c r="J11" s="6">
        <f>'[37]Sheet 1'!$AR$7</f>
        <v>0.68400000000000005</v>
      </c>
      <c r="K11" s="6">
        <f>'[37]Sheet 1'!$AU$7</f>
        <v>0.32858727997175569</v>
      </c>
      <c r="L11" s="6">
        <f>'[37]Sheet 1'!$AT$13</f>
        <v>0.36601671553737292</v>
      </c>
      <c r="M11" s="8" cm="1">
        <f t="array" ref="M11">_FV(A11,"Market cap",TRUE)</f>
        <v>2446242800000</v>
      </c>
      <c r="N11" s="16" t="str" cm="1">
        <f t="array" ref="N11">_FV(A11,"Industry")</f>
        <v>Software &amp; IT Services</v>
      </c>
      <c r="O11" s="25" cm="1">
        <f t="array" ref="O11">_FV(A11,"Year incorporated",TRUE)</f>
        <v>1993</v>
      </c>
      <c r="P11" s="14" t="str" cm="1">
        <f t="array" ref="P11">_FV(A11,"Description")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Q11" s="10"/>
      <c r="R11" s="10"/>
      <c r="S11" s="10"/>
    </row>
    <row r="12" spans="1:19" ht="50" customHeight="1">
      <c r="A12" s="22" t="e" vm="48">
        <v>#VALUE!</v>
      </c>
      <c r="B12" s="19">
        <f>'[39]Sheet 1'!$AC$115</f>
        <v>190.36407542588006</v>
      </c>
      <c r="C12" s="6" cm="1">
        <f t="array" ref="C12">(B12/_FV(A12,"Price"))-1</f>
        <v>-8.8970948645018977E-2</v>
      </c>
      <c r="D12" s="6">
        <f>'[39]Sheet 1'!$AA$4</f>
        <v>7.3309550639662158E-2</v>
      </c>
      <c r="E12" s="6">
        <f>'[39]Sheet 1'!$AB$4</f>
        <v>4.8494631202189664E-2</v>
      </c>
      <c r="F12" s="6">
        <f>'[39]Sheet 1'!$AA$29</f>
        <v>-0.14147012728871222</v>
      </c>
      <c r="G12" s="6">
        <f>'[39]Sheet 1'!$AB$29</f>
        <v>2.255862273671716E-2</v>
      </c>
      <c r="H12" s="7">
        <f>'[39]Sheet 1'!$AH$19</f>
        <v>15.499497991967871</v>
      </c>
      <c r="I12" s="7">
        <f>'[39]Sheet 1'!$AI$19</f>
        <v>33.608490566037737</v>
      </c>
      <c r="J12" s="6">
        <f>'[39]Sheet 1'!$AG$7</f>
        <v>0.85909999999999997</v>
      </c>
      <c r="K12" s="6">
        <f>'[39]Sheet 1'!$AJ$7</f>
        <v>0.56403958172503332</v>
      </c>
      <c r="L12" s="6">
        <f>'[39]Sheet 1'!$AH$13</f>
        <v>0.38871581862236065</v>
      </c>
      <c r="M12" s="8" cm="1">
        <f t="array" ref="M12">_FV(A12,"Market cap",TRUE)</f>
        <v>21751463262</v>
      </c>
      <c r="N12" s="16" t="str" cm="1">
        <f t="array" ref="N12">_FV(A12,"Industry")</f>
        <v>Software &amp; IT Services</v>
      </c>
      <c r="O12" s="25" cm="1">
        <f t="array" ref="O12">_FV(A12,"Year incorporated",TRUE)</f>
        <v>1995</v>
      </c>
      <c r="P12" s="14" t="str" cm="1">
        <f t="array" ref="P12">_FV(A12,"Description")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Q12" s="10"/>
      <c r="R12" s="10"/>
      <c r="S12" s="10"/>
    </row>
    <row r="13" spans="1:19" ht="50" customHeight="1">
      <c r="A13" s="22" t="e" vm="49">
        <v>#VALUE!</v>
      </c>
      <c r="B13" s="19">
        <f>'[38]Sheet 1'!$AN$115</f>
        <v>445.15199657560402</v>
      </c>
      <c r="C13" s="6" cm="1">
        <f t="array" ref="C13">(B13/_FV(A13,"Price"))-1</f>
        <v>-0.12954243923425102</v>
      </c>
      <c r="D13" s="6">
        <f>'[38]Sheet 1'!$AL$4</f>
        <v>0.11536268609439349</v>
      </c>
      <c r="E13" s="6">
        <f>'[38]Sheet 1'!$AM$4</f>
        <v>9.7182778598205122E-2</v>
      </c>
      <c r="F13" s="6">
        <f>'[38]Sheet 1'!$AL$29</f>
        <v>-1.3687266694317746E-2</v>
      </c>
      <c r="G13" s="6">
        <f>'[38]Sheet 1'!$AM$29</f>
        <v>0.51219512195121952</v>
      </c>
      <c r="H13" s="7">
        <f>'[38]Sheet 1'!$AS$19</f>
        <v>11.450333902779935</v>
      </c>
      <c r="I13" s="7">
        <f>'[38]Sheet 1'!$AT$19</f>
        <v>30.754463292547275</v>
      </c>
      <c r="J13" s="6">
        <f>'[38]Sheet 1'!$AR$7</f>
        <v>0.877</v>
      </c>
      <c r="K13" s="6">
        <f>'[38]Sheet 1'!$AU$7</f>
        <v>0.42008406225150519</v>
      </c>
      <c r="L13" s="6">
        <f>'[38]Sheet 1'!$AT$13</f>
        <v>0.32637550845643332</v>
      </c>
      <c r="M13" s="8" cm="1">
        <f t="array" ref="M13">_FV(A13,"Market cap",TRUE)</f>
        <v>233096120000</v>
      </c>
      <c r="N13" s="16" t="str" cm="1">
        <f t="array" ref="N13">_FV(A13,"Industry")</f>
        <v>Software &amp; IT Services</v>
      </c>
      <c r="O13" s="25" cm="1">
        <f t="array" ref="O13">_FV(A13,"Year incorporated",TRUE)</f>
        <v>1997</v>
      </c>
      <c r="P13" s="14" t="str" cm="1">
        <f t="array" ref="P13">_FV(A13,"Description")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Q13" s="10"/>
      <c r="R13" s="10"/>
      <c r="S13" s="10"/>
    </row>
    <row r="14" spans="1:19" ht="50" customHeight="1">
      <c r="A14" s="22" t="e" vm="50">
        <v>#VALUE!</v>
      </c>
      <c r="B14" s="19">
        <f>'[50]Sheet 1'!$Z$115</f>
        <v>353.58831797194279</v>
      </c>
      <c r="C14" s="6" cm="1">
        <f t="array" ref="C14">(B14/_FV(A14,"Price"))-1</f>
        <v>-0.14169259643668608</v>
      </c>
      <c r="D14" s="6">
        <f>'[50]Sheet 1'!$X$4</f>
        <v>6.45739131769969E-2</v>
      </c>
      <c r="E14" s="6">
        <f>'[50]Sheet 1'!$Y$4</f>
        <v>9.6612268329983264E-2</v>
      </c>
      <c r="F14" s="6">
        <f>'[50]Sheet 1'!$X$29</f>
        <v>-0.12202427256955706</v>
      </c>
      <c r="G14" s="6">
        <f>'[50]Sheet 1'!$Y$29</f>
        <v>0.18546084038821675</v>
      </c>
      <c r="H14" s="7">
        <f>'[50]Sheet 1'!$AE$19</f>
        <v>5.417067318373233</v>
      </c>
      <c r="I14" s="7">
        <f>'[50]Sheet 1'!$AF$19</f>
        <v>35.269431723568076</v>
      </c>
      <c r="J14" s="6">
        <f>'[50]Sheet 1'!$AD$7</f>
        <v>0.39369999999999999</v>
      </c>
      <c r="K14" s="6">
        <f>'[50]Sheet 1'!$AG$7</f>
        <v>5.1194048498286446E-2</v>
      </c>
      <c r="L14" s="6">
        <f>'[50]Sheet 1'!$AF$13</f>
        <v>0.16034029369996883</v>
      </c>
      <c r="M14" s="8" cm="1">
        <f t="array" ref="M14">_FV(A14,"Market cap",TRUE)</f>
        <v>182558755728</v>
      </c>
      <c r="N14" s="16" t="str" cm="1">
        <f t="array" ref="N14">_FV(A14,"Industry")</f>
        <v>Software &amp; IT Services</v>
      </c>
      <c r="O14" s="25" cm="1">
        <f t="array" ref="O14">_FV(A14,"Year incorporated",TRUE)</f>
        <v>1997</v>
      </c>
      <c r="P14" s="14" t="str" cm="1">
        <f t="array" ref="P14">_FV(A14,"Description")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Q14" s="10"/>
      <c r="R14" s="10"/>
      <c r="S14" s="10"/>
    </row>
    <row r="15" spans="1:19" ht="50" customHeight="1">
      <c r="A15" s="22" t="e" vm="51">
        <v>#VALUE!</v>
      </c>
      <c r="B15" s="19">
        <f>'[47]Sheet 1'!$T$115</f>
        <v>64.906639190764054</v>
      </c>
      <c r="C15" s="6" cm="1">
        <f t="array" ref="C15">(B15/_FV(A15,"Price"))-1</f>
        <v>-0.14976893907828071</v>
      </c>
      <c r="D15" s="6">
        <f>'[47]Sheet 1'!$Q$4</f>
        <v>0.28823620104841186</v>
      </c>
      <c r="E15" s="6">
        <f>'[47]Sheet 1'!$S$4</f>
        <v>0.15576719576719578</v>
      </c>
      <c r="F15" s="6">
        <f>'[47]Sheet 1'!$R$29</f>
        <v>0.41232696110744893</v>
      </c>
      <c r="G15" s="6">
        <f>'[47]Sheet 1'!$S$29</f>
        <v>0.36639439906651106</v>
      </c>
      <c r="H15" s="7">
        <f>'[47]Sheet 1'!$Y$19</f>
        <v>10.796627478117561</v>
      </c>
      <c r="I15" s="7">
        <f>'[47]Sheet 1'!$Z$19</f>
        <v>50.350454874466266</v>
      </c>
      <c r="J15" s="6">
        <f>'[47]Sheet 1'!$X$7</f>
        <v>0.70539682539682536</v>
      </c>
      <c r="K15" s="6">
        <f>'[47]Sheet 1'!$AA$7</f>
        <v>0.30666666666666664</v>
      </c>
      <c r="L15" s="6">
        <f>'[47]Sheet 1'!$Z$13</f>
        <v>1.3629943502824859</v>
      </c>
      <c r="M15" s="8" cm="1">
        <f t="array" ref="M15">_FV(A15,"Market cap",TRUE)</f>
        <v>59941877908</v>
      </c>
      <c r="N15" s="16" t="str" cm="1">
        <f t="array" ref="N15">_FV(A15,"Industry")</f>
        <v>Software &amp; IT Services</v>
      </c>
      <c r="O15" s="25" cm="1">
        <f t="array" ref="O15">_FV(A15,"Year incorporated",TRUE)</f>
        <v>2000</v>
      </c>
      <c r="P15" s="14" t="str" cm="1">
        <f t="array" ref="P15">_FV(A15,"Description")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Q15" s="10"/>
      <c r="R15" s="10"/>
      <c r="S15" s="10"/>
    </row>
    <row r="16" spans="1:19" ht="50" customHeight="1">
      <c r="A16" s="22" t="e" vm="52">
        <v>#VALUE!</v>
      </c>
      <c r="B16" s="19">
        <f>'[68]Sheet 1'!$AD$115</f>
        <v>108.68524870082256</v>
      </c>
      <c r="C16" s="6" cm="1">
        <f t="array" ref="C16">(B16/_FV(A16,"Price"))-1</f>
        <v>-0.15043188696300669</v>
      </c>
      <c r="D16" s="6">
        <f>'[68]Sheet 1'!$AB$4</f>
        <v>9.399517263985091E-2</v>
      </c>
      <c r="E16" s="6">
        <f>'[68]Sheet 1'!$AC$4</f>
        <v>9.1086670181698581E-2</v>
      </c>
      <c r="F16" s="6">
        <f>'[68]Sheet 1'!$AB$29</f>
        <v>-1.0815849418534949</v>
      </c>
      <c r="G16" s="6">
        <f>'[68]Sheet 1'!$AC$29</f>
        <v>-6.9140337986774432</v>
      </c>
      <c r="H16" s="7">
        <f>'[68]Sheet 1'!$AI$19</f>
        <v>2.2838801711840229</v>
      </c>
      <c r="I16" s="7">
        <f>'[68]Sheet 1'!$AJ$19</f>
        <v>79.562678593614109</v>
      </c>
      <c r="J16" s="6">
        <f>'[68]Sheet 1'!$AH$7</f>
        <v>0.13159999999999999</v>
      </c>
      <c r="K16" s="6">
        <f>'[68]Sheet 1'!$AK$7</f>
        <v>-3.2866845790619534E-2</v>
      </c>
      <c r="L16" s="6">
        <f>'[68]Sheet 1'!$AJ$13</f>
        <v>4.280108051062164E-2</v>
      </c>
      <c r="M16" s="8" cm="1">
        <f t="array" ref="M16">_FV(A16,"Market cap",TRUE)</f>
        <v>1312606575500</v>
      </c>
      <c r="N16" s="16" t="str" cm="1">
        <f t="array" ref="N16">_FV(A16,"Industry")</f>
        <v>Diversified Retail</v>
      </c>
      <c r="O16" s="25" cm="1">
        <f t="array" ref="O16">_FV(A16,"Year incorporated",TRUE)</f>
        <v>1996</v>
      </c>
      <c r="P16" s="14" t="str" cm="1">
        <f t="array" ref="P16">_FV(A16,"Description")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Q16" s="10"/>
      <c r="R16" s="10"/>
      <c r="S16" s="10"/>
    </row>
    <row r="17" spans="1:19" ht="50" customHeight="1">
      <c r="A17" s="22" t="e" vm="53">
        <v>#VALUE!</v>
      </c>
      <c r="B17" s="19">
        <f>'[57]Sheet 1'!$T$115</f>
        <v>85.144986423744612</v>
      </c>
      <c r="C17" s="6" cm="1">
        <f t="array" ref="C17">(B17/_FV(A17,"Price"))-1</f>
        <v>-0.16171126884173848</v>
      </c>
      <c r="D17" s="6">
        <f>'[57]Sheet 1'!$R$4</f>
        <v>0.36655466057066266</v>
      </c>
      <c r="E17" s="6">
        <f>'[57]Sheet 1'!$S$4</f>
        <v>6.7682474899471989E-2</v>
      </c>
      <c r="F17" s="6">
        <f>'[57]Sheet 1'!$R$29</f>
        <v>-0.79250046859936207</v>
      </c>
      <c r="G17" s="6">
        <f>'[57]Sheet 1'!$S$29</f>
        <v>-3.2176476092448771</v>
      </c>
      <c r="H17" s="7">
        <f>'[57]Sheet 1'!$Y$19</f>
        <v>4.4343952832607023</v>
      </c>
      <c r="I17" s="7">
        <f>'[57]Sheet 1'!$Z$19</f>
        <v>28.07298928919182</v>
      </c>
      <c r="J17" s="6">
        <f>'[57]Sheet 1'!$X$7</f>
        <v>0.77669999999999995</v>
      </c>
      <c r="K17" s="6">
        <f>'[57]Sheet 1'!$AA$7</f>
        <v>0.11692997907878791</v>
      </c>
      <c r="L17" s="6">
        <f>'[57]Sheet 1'!$Z$13</f>
        <v>-5.9370761590238741E-2</v>
      </c>
      <c r="M17" s="8" cm="1">
        <f t="array" ref="M17">_FV(A17,"Market cap",TRUE)</f>
        <v>16819991999</v>
      </c>
      <c r="N17" s="16" t="str" cm="1">
        <f t="array" ref="N17">_FV(A17,"Industry")</f>
        <v>Software &amp; IT Services</v>
      </c>
      <c r="O17" s="25" cm="1">
        <f t="array" ref="O17">_FV(A17,"Year incorporated",TRUE)</f>
        <v>2006</v>
      </c>
      <c r="P17" s="14" t="str" cm="1">
        <f t="array" ref="P17">_FV(A17,"Description")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Q17" s="10"/>
      <c r="R17" s="10"/>
      <c r="S17" s="10"/>
    </row>
    <row r="18" spans="1:19" ht="50" customHeight="1">
      <c r="A18" s="22" t="e" vm="54">
        <v>#VALUE!</v>
      </c>
      <c r="B18" s="19">
        <f>'[41]Sheet 1'!$H$115</f>
        <v>2252.7289025482223</v>
      </c>
      <c r="C18" s="6" cm="1">
        <f t="array" ref="C18">(B18/_FV(A18,"Price"))-1</f>
        <v>-0.18041457074887679</v>
      </c>
      <c r="D18" s="6">
        <f>'[41]Sheet 1'!$F$4</f>
        <v>0.29690560125342724</v>
      </c>
      <c r="E18" s="6">
        <f>'[41]Sheet 1'!$G$4</f>
        <v>0.21488976140138938</v>
      </c>
      <c r="F18" s="6">
        <f>'[41]Sheet 1'!$F$29</f>
        <v>8.4985835694050937E-2</v>
      </c>
      <c r="G18" s="6">
        <f>'[41]Sheet 1'!$G$29</f>
        <v>0.15900783289817233</v>
      </c>
      <c r="H18" s="7">
        <f>'[41]Sheet 1'!$M$19</f>
        <v>7.4056556867619641</v>
      </c>
      <c r="I18" s="7">
        <f>'[41]Sheet 1'!$N$19</f>
        <v>33.554009912142376</v>
      </c>
      <c r="J18" s="6">
        <f>'[41]Sheet 1'!$L$7</f>
        <v>0.57762005436424047</v>
      </c>
      <c r="K18" s="6">
        <f>'[41]Sheet 1'!$O$7</f>
        <v>0.20084566596194503</v>
      </c>
      <c r="L18" s="6">
        <f>'[41]Sheet 1'!$N$13</f>
        <v>0.61547310900201324</v>
      </c>
      <c r="M18" s="8" cm="1">
        <f t="array" ref="M18">_FV(A18,"Market cap",TRUE)</f>
        <v>58247463188</v>
      </c>
      <c r="N18" s="16" t="str" cm="1">
        <f t="array" ref="N18">_FV(A18,"Industry")</f>
        <v>Software &amp; IT Services</v>
      </c>
      <c r="O18" s="25" cm="1">
        <f t="array" ref="O18">_FV(A18,"Year incorporated",TRUE)</f>
        <v>2002</v>
      </c>
      <c r="P18" s="14" t="str" cm="1">
        <f t="array" ref="P18">_FV(A18,"Description")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Q18" s="10"/>
      <c r="R18" s="10"/>
      <c r="S18" s="10"/>
    </row>
    <row r="19" spans="1:19" ht="50" customHeight="1">
      <c r="A19" s="2" t="e" vm="55">
        <v>#VALUE!</v>
      </c>
      <c r="B19" s="19">
        <f>'[49]Sheet 1'!$P$115</f>
        <v>156.9356800804099</v>
      </c>
      <c r="C19" s="6">
        <f>'[49]Sheet 1'!$P$117</f>
        <v>-0.21508612543558114</v>
      </c>
      <c r="D19" s="6">
        <f>'[49]Sheet 1'!$N$4</f>
        <v>0.16440824583404701</v>
      </c>
      <c r="E19" s="6">
        <f>'[49]Sheet 1'!$O$4</f>
        <v>9.7881265486807756E-2</v>
      </c>
      <c r="F19" s="6">
        <f>'[49]Sheet 1'!$N$29</f>
        <v>0.1411263716979807</v>
      </c>
      <c r="G19" s="6">
        <f>'[49]Sheet 1'!$O$29</f>
        <v>0.53330080007217462</v>
      </c>
      <c r="H19" s="7">
        <f>'[49]Sheet 1'!$U$19</f>
        <v>13.539799901098901</v>
      </c>
      <c r="I19" s="7">
        <f>'[49]Sheet 1'!$V$19</f>
        <v>42.839217124899704</v>
      </c>
      <c r="J19" s="6">
        <f>'[49]Sheet 1'!$T$7</f>
        <v>0.71719999999999995</v>
      </c>
      <c r="K19" s="6">
        <f>'[49]Sheet 1'!$W$7</f>
        <v>0.36215697010756082</v>
      </c>
      <c r="L19" s="6">
        <f>'[49]Sheet 1'!$V$13</f>
        <v>0.12154177613848038</v>
      </c>
      <c r="M19" s="8" cm="1">
        <f t="array" ref="M19">_FV(A19,"Market cap",TRUE)</f>
        <v>31868934269</v>
      </c>
      <c r="N19" s="16" t="str" cm="1">
        <f t="array" ref="N19">_FV(A19,"Industry")</f>
        <v>Healthcare Equipment &amp; Supplies</v>
      </c>
      <c r="O19" s="25" cm="1">
        <f t="array" ref="O19">_FV(A19,"Year incorporated",TRUE)</f>
        <v>2007</v>
      </c>
      <c r="P19" s="14" t="str" cm="1">
        <f t="array" ref="P19">_FV(A19,"Description")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Q19" s="10"/>
      <c r="R19" s="10"/>
      <c r="S19" s="10"/>
    </row>
    <row r="20" spans="1:19" ht="50" customHeight="1">
      <c r="A20" s="22" t="e" vm="56">
        <v>#VALUE!</v>
      </c>
      <c r="B20" s="19">
        <f>'[43]Sheet 1'!$H$115</f>
        <v>19.469027491148815</v>
      </c>
      <c r="C20" s="6" cm="1">
        <f t="array" ref="C20">(B20/_FV(A20,"Price"))-1</f>
        <v>-0.21858207942408925</v>
      </c>
      <c r="D20" s="6">
        <f>'[43]Sheet 1'!$F$4</f>
        <v>0.46948608137044978</v>
      </c>
      <c r="E20" s="6">
        <f>'[43]Sheet 1'!$G$4</f>
        <v>0.16575591985428062</v>
      </c>
      <c r="F20" s="6">
        <f>'[43]Sheet 1'!$F$29</f>
        <v>-0.45890410958904104</v>
      </c>
      <c r="G20" s="6">
        <f>'[43]Sheet 1'!$G$20</f>
        <v>0.65757575757575748</v>
      </c>
      <c r="H20" s="7">
        <f>'[43]Sheet 1'!$M$19</f>
        <v>7.6285293351562498</v>
      </c>
      <c r="I20" s="7">
        <f>'[43]Sheet 1'!$N$19</f>
        <v>23.432967480201583</v>
      </c>
      <c r="J20" s="6">
        <f>'[43]Sheet 1'!$L$7</f>
        <v>0.82840000000000003</v>
      </c>
      <c r="K20" s="6">
        <f>'[43]Sheet 1'!$O$7</f>
        <v>0.35346083788706739</v>
      </c>
      <c r="L20" s="6">
        <f>'[43]Sheet 1'!$N$13</f>
        <v>4.9028083777226207E-2</v>
      </c>
      <c r="M20" s="8" cm="1">
        <f t="array" ref="M20">_FV(A20,"Market cap",TRUE)</f>
        <v>10024019560</v>
      </c>
      <c r="N20" s="16" t="str" cm="1">
        <f t="array" ref="N20">_FV(A20,"Industry")</f>
        <v>Software &amp; IT Services</v>
      </c>
      <c r="O20" s="25" cm="1">
        <f t="array" ref="O20">_FV(A20,"Year incorporated",TRUE)</f>
        <v>2019</v>
      </c>
      <c r="P20" s="14" t="str" cm="1">
        <f t="array" ref="P20">_FV(A20,"Description")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Q20" s="10"/>
      <c r="R20" s="10"/>
      <c r="S20" s="10"/>
    </row>
    <row r="21" spans="1:19" ht="50" customHeight="1">
      <c r="A21" s="22" t="e" vm="57">
        <v>#VALUE!</v>
      </c>
      <c r="B21" s="19">
        <f>'[44]Sheet 1'!$S$115</f>
        <v>422.2749010917621</v>
      </c>
      <c r="C21" s="6" cm="1">
        <f t="array" ref="C21">(B21/_FV(A21,"Price"))-1</f>
        <v>-0.24332308764792265</v>
      </c>
      <c r="D21" s="6">
        <f>'[44]Sheet 1'!$Q$4</f>
        <v>0.22879918588873815</v>
      </c>
      <c r="E21" s="6">
        <f>'[44]Sheet 1'!$R$4</f>
        <v>0.22884748102139407</v>
      </c>
      <c r="F21" s="6">
        <f>'[44]Sheet 1'!$Q$29</f>
        <v>0.41304347826086962</v>
      </c>
      <c r="G21" s="6">
        <f>'[44]Sheet 1'!$R$20</f>
        <v>2.3830034924330619</v>
      </c>
      <c r="H21" s="7">
        <f>'[44]Sheet 1'!$X$19</f>
        <v>12.943434860159497</v>
      </c>
      <c r="I21" s="7">
        <f>'[44]Sheet 1'!$Y$19</f>
        <v>55.939514834951453</v>
      </c>
      <c r="J21" s="6">
        <f>'[44]Sheet 1'!$W$7</f>
        <v>0.78290000000000004</v>
      </c>
      <c r="K21" s="6">
        <f>'[44]Sheet 1'!$Z$7</f>
        <v>0.29993098688750863</v>
      </c>
      <c r="L21" s="6">
        <f>'[44]Sheet 1'!$Y$13</f>
        <v>4.8871145374449337E-2</v>
      </c>
      <c r="M21" s="8" cm="1">
        <f t="array" ref="M21">_FV(A21,"Market cap",TRUE)</f>
        <v>117613000000</v>
      </c>
      <c r="N21" s="16" t="str" cm="1">
        <f t="array" ref="N21">_FV(A21,"Industry")</f>
        <v>Software &amp; IT Services</v>
      </c>
      <c r="O21" s="25" cm="1">
        <f t="array" ref="O21">_FV(A21,"Year incorporated",TRUE)</f>
        <v>2012</v>
      </c>
      <c r="P21" s="14" t="str" cm="1">
        <f t="array" ref="P21">_FV(A21,"Description")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Q21" s="10"/>
      <c r="R21" s="10"/>
      <c r="S21" s="10"/>
    </row>
    <row r="22" spans="1:19" ht="50" customHeight="1">
      <c r="A22" s="22" t="e" vm="58">
        <v>#VALUE!</v>
      </c>
      <c r="B22" s="19">
        <f>'[45]Sheet 1'!$G$115</f>
        <v>110.5000051557415</v>
      </c>
      <c r="C22" s="6" cm="1">
        <f t="array" ref="C22">(B22/_FV(A22,"Price"))-1</f>
        <v>-0.24361691316488809</v>
      </c>
      <c r="D22" s="6">
        <f>'[45]Sheet 1'!$E$4</f>
        <v>0.47343004801173971</v>
      </c>
      <c r="E22" s="6">
        <f>'[45]Sheet 1'!$F$4</f>
        <v>0.36943666355431071</v>
      </c>
      <c r="F22" s="6">
        <f>'[45]Sheet 1'!$E$29</f>
        <v>0.11098362018791064</v>
      </c>
      <c r="G22" s="6">
        <f>'[45]Sheet 1'!$F$29</f>
        <v>-0.25159783861455787</v>
      </c>
      <c r="H22" s="7">
        <f>'[45]Sheet 1'!$L$19</f>
        <v>11.601847173913043</v>
      </c>
      <c r="I22" s="7">
        <f>'[45]Sheet 1'!$M$19</f>
        <v>-117.4106934</v>
      </c>
      <c r="J22" s="6">
        <f>'[45]Sheet 1'!$K$7</f>
        <v>0.73089999999999999</v>
      </c>
      <c r="K22" s="6">
        <f>'[45]Sheet 1'!$N$7</f>
        <v>0.11781485541076334</v>
      </c>
      <c r="L22" s="6">
        <f>'[45]Sheet 1'!$M$13</f>
        <v>-0.11067182269421678</v>
      </c>
      <c r="M22" s="8" cm="1">
        <f t="array" ref="M22">_FV(A22,"Market cap",TRUE)</f>
        <v>5997387482</v>
      </c>
      <c r="N22" s="16" t="str" cm="1">
        <f t="array" ref="N22">_FV(A22,"Industry")</f>
        <v>Software &amp; IT Services</v>
      </c>
      <c r="O22" s="25" cm="1">
        <f t="array" ref="O22">_FV(A22,"Year incorporated",TRUE)</f>
        <v>2011</v>
      </c>
      <c r="P22" s="14" t="str" cm="1">
        <f t="array" ref="P22">_FV(A22,"Description")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Q22" s="10"/>
      <c r="R22" s="10"/>
      <c r="S22" s="10"/>
    </row>
    <row r="23" spans="1:19" ht="50" customHeight="1">
      <c r="A23" s="22" t="e" vm="59">
        <v>#VALUE!</v>
      </c>
      <c r="B23" s="19">
        <f>'[46]Sheet 1'!$Z$115</f>
        <v>167.58324906438403</v>
      </c>
      <c r="C23" s="6" cm="1">
        <f t="array" ref="C23">(B23/_FV(A23,"Price"))-1</f>
        <v>-0.2523478042687175</v>
      </c>
      <c r="D23" s="6">
        <f>'[46]Sheet 1'!$X$4</f>
        <v>0.18345160803261362</v>
      </c>
      <c r="E23" s="6">
        <f>'[46]Sheet 1'!$Y$4</f>
        <v>0.10500127583567243</v>
      </c>
      <c r="F23" s="6">
        <f>'[46]Sheet 1'!$X$29</f>
        <v>-0.85595567867036015</v>
      </c>
      <c r="G23" s="6">
        <f>'[46]Sheet 1'!$Y$20</f>
        <v>1.5026990553306341</v>
      </c>
      <c r="H23" s="7">
        <f>'[46]Sheet 1'!$AE$19</f>
        <v>5.8925268444752339</v>
      </c>
      <c r="I23" s="7">
        <f>'[46]Sheet 1'!$AF$19</f>
        <v>27.740277211577659</v>
      </c>
      <c r="J23" s="6">
        <f>'[46]Sheet 1'!$AD$7</f>
        <v>0.73340000000000005</v>
      </c>
      <c r="K23" s="6">
        <f>'[46]Sheet 1'!$AG$7</f>
        <v>0.20135876499106914</v>
      </c>
      <c r="L23" s="6">
        <f>'[46]Sheet 1'!$AF$13</f>
        <v>1.4217289880878435E-2</v>
      </c>
      <c r="M23" s="8" cm="1">
        <f t="array" ref="M23">_FV(A23,"Market cap",TRUE)</f>
        <v>218318204000</v>
      </c>
      <c r="N23" s="16" t="str" cm="1">
        <f t="array" ref="N23">_FV(A23,"Industry")</f>
        <v>Software &amp; IT Services</v>
      </c>
      <c r="O23" s="25" cm="1">
        <f t="array" ref="O23">_FV(A23,"Year incorporated",TRUE)</f>
        <v>1999</v>
      </c>
      <c r="P23" s="14" t="str" cm="1">
        <f t="array" ref="P23">_FV(A23,"Description")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Q23" s="10"/>
      <c r="R23" s="10"/>
      <c r="S23" s="10"/>
    </row>
    <row r="24" spans="1:19" ht="50" customHeight="1">
      <c r="A24" s="22" t="e" vm="60">
        <v>#VALUE!</v>
      </c>
      <c r="B24" s="19">
        <f>'[48]Sheet 1'!$J$115</f>
        <v>113.71317623861593</v>
      </c>
      <c r="C24" s="6" cm="1">
        <f t="array" ref="C24">(B24/_FV(A24,"Price"))-1</f>
        <v>-0.25321205572339123</v>
      </c>
      <c r="D24" s="6">
        <f>'[48]Sheet 1'!$H$4</f>
        <v>0.54398268386339432</v>
      </c>
      <c r="E24" s="6">
        <f>'[48]Sheet 1'!$I$4</f>
        <v>0.34836313534139207</v>
      </c>
      <c r="F24" s="6">
        <f>'[48]Sheet 1'!$H$29</f>
        <v>-0.21143567807623787</v>
      </c>
      <c r="G24" s="6">
        <f>'[48]Sheet 1'!$I$29</f>
        <v>-4.1547927637861877</v>
      </c>
      <c r="H24" s="7">
        <f>'[48]Sheet 1'!$O$19</f>
        <v>11.842866279285241</v>
      </c>
      <c r="I24" s="7">
        <f>'[48]Sheet 1'!$P$19</f>
        <v>61.908219851236808</v>
      </c>
      <c r="J24" s="6">
        <f>'[48]Sheet 1'!$N$7</f>
        <v>0.73170000000000002</v>
      </c>
      <c r="K24" s="6">
        <f>'[48]Sheet 1'!$Q$7</f>
        <v>0.3020177259333689</v>
      </c>
      <c r="L24" s="6">
        <f>'[48]Sheet 1'!$P$13</f>
        <v>-3.6628876095473148E-2</v>
      </c>
      <c r="M24" s="8" cm="1">
        <f t="array" ref="M24">_FV(A24,"Market cap",TRUE)</f>
        <v>36104424935</v>
      </c>
      <c r="N24" s="16" t="str" cm="1">
        <f t="array" ref="N24">_FV(A24,"Industry")</f>
        <v>Software &amp; IT Services</v>
      </c>
      <c r="O24" s="25" cm="1">
        <f t="array" ref="O24">_FV(A24,"Year incorporated",TRUE)</f>
        <v>2011</v>
      </c>
      <c r="P24" s="14" t="str" cm="1">
        <f t="array" ref="P24">_FV(A24,"Description")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24" s="10"/>
      <c r="R24" s="10"/>
      <c r="S24" s="10"/>
    </row>
    <row r="25" spans="1:19" ht="50" customHeight="1">
      <c r="A25" s="22" t="e" vm="61">
        <v>#VALUE!</v>
      </c>
      <c r="B25" s="19">
        <f>'[42]Sheet 1'!$Y$115</f>
        <v>236.5287265928927</v>
      </c>
      <c r="C25" s="6" cm="1">
        <f t="array" ref="C25">(B25/_FV(A25,"Price"))-1</f>
        <v>-0.25650291832617889</v>
      </c>
      <c r="D25" s="6">
        <f>'[42]Sheet 1'!$W$4</f>
        <v>0.21888332088710705</v>
      </c>
      <c r="E25" s="6">
        <f>'[42]Sheet 1'!$X$4</f>
        <v>4.1914508167597564E-2</v>
      </c>
      <c r="F25" s="6">
        <f>'[42]Sheet 1'!$W$29</f>
        <v>0.16427820842014706</v>
      </c>
      <c r="G25" s="6">
        <f>'[42]Sheet 1'!$X$29</f>
        <v>7.6169569193370146E-2</v>
      </c>
      <c r="H25" s="7">
        <f>'[42]Sheet 1'!$AD$19</f>
        <v>3.1928905488812016</v>
      </c>
      <c r="I25" s="7">
        <f>'[42]Sheet 1'!$AE$19</f>
        <v>27.686386145791108</v>
      </c>
      <c r="J25" s="6">
        <f>'[42]Sheet 1'!$AC$7</f>
        <v>0.31990000000000002</v>
      </c>
      <c r="K25" s="6">
        <f>'[42]Sheet 1'!$AF$7</f>
        <v>0.14324588937240221</v>
      </c>
      <c r="L25" s="6">
        <f>'[42]Sheet 1'!$AE$13</f>
        <v>0.36832475400042614</v>
      </c>
      <c r="M25" s="8" cm="1">
        <f t="array" ref="M25">_FV(A25,"Market cap",TRUE)</f>
        <v>211337481121</v>
      </c>
      <c r="N25" s="16" t="str" cm="1">
        <f t="array" ref="N25">_FV(A25,"Industry")</f>
        <v>Software &amp; IT Services</v>
      </c>
      <c r="O25" s="25" cm="1">
        <f t="array" ref="O25">_FV(A25,"Year incorporated",TRUE)</f>
        <v>2009</v>
      </c>
      <c r="P25" s="14" t="str" cm="1">
        <f t="array" ref="P25">_FV(A25,"Description")</f>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c>
      <c r="Q25" s="10"/>
      <c r="R25" s="10"/>
      <c r="S25" s="10"/>
    </row>
    <row r="26" spans="1:19" ht="50" customHeight="1">
      <c r="A26" s="22" t="e" vm="62">
        <v>#VALUE!</v>
      </c>
      <c r="B26" s="19">
        <f>'[40]Sheet 1'!$AO$115</f>
        <v>152.78049101052716</v>
      </c>
      <c r="C26" s="6" cm="1">
        <f t="array" ref="C26">(B26/_FV(A26,"Price"))-1</f>
        <v>-0.2674769990025907</v>
      </c>
      <c r="D26" s="6">
        <f>'[40]Sheet 1'!$AM$4</f>
        <v>0.14102681014043417</v>
      </c>
      <c r="E26" s="6">
        <f>'[40]Sheet 1'!$AN$4</f>
        <v>8.0319680319680398E-2</v>
      </c>
      <c r="F26" s="6">
        <f>'[40]Sheet 1'!$AM$29</f>
        <v>0.65593561368209263</v>
      </c>
      <c r="G26" s="6">
        <f>'[40]Sheet 1'!$AN$29</f>
        <v>0.91616038882138517</v>
      </c>
      <c r="H26" s="7">
        <f>'[40]Sheet 1'!$AT$19</f>
        <v>8.1703804105788791</v>
      </c>
      <c r="I26" s="7">
        <f>'[40]Sheet 1'!$AU$19</f>
        <v>28.013472974001267</v>
      </c>
      <c r="J26" s="6">
        <f>'[40]Sheet 1'!$AS$7</f>
        <v>0.90410000000000001</v>
      </c>
      <c r="K26" s="6">
        <f>'[40]Sheet 1'!$AV$7</f>
        <v>0.40579420579420578</v>
      </c>
      <c r="L26" s="6">
        <f>'[40]Sheet 1'!$AU$13</f>
        <v>0.25951193912358961</v>
      </c>
      <c r="M26" s="8" cm="1">
        <f t="array" ref="M26">_FV(A26,"Market cap",TRUE)</f>
        <v>44576380932</v>
      </c>
      <c r="N26" s="16" t="str" cm="1">
        <f t="array" ref="N26">_FV(A26,"Industry")</f>
        <v>Software &amp; IT Services</v>
      </c>
      <c r="O26" s="25" cm="1">
        <f t="array" ref="O26">_FV(A26,"Year incorporated",TRUE)</f>
        <v>1994</v>
      </c>
      <c r="P26" s="14" t="str" cm="1">
        <f t="array" ref="P26">_FV(A26,"Description")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Q26" s="10"/>
      <c r="R26" s="10"/>
      <c r="S26" s="10"/>
    </row>
    <row r="27" spans="1:19" ht="50" customHeight="1">
      <c r="A27" s="22" t="e" vm="63">
        <v>#VALUE!</v>
      </c>
      <c r="B27" s="19">
        <f>'[51]Sheet 1'!$J$116</f>
        <v>102.53698744110027</v>
      </c>
      <c r="C27" s="6" cm="1">
        <f t="array" ref="C27">(B27/_FV(A27,"Price"))-1</f>
        <v>-0.30746327542144902</v>
      </c>
      <c r="D27" s="6">
        <f>'[51]Sheet 1'!$H$5</f>
        <v>0.13275389927372316</v>
      </c>
      <c r="E27" s="6">
        <f>'[51]Sheet 1'!$I$5</f>
        <v>0.13043935253310912</v>
      </c>
      <c r="F27" s="6">
        <f>'[51]Sheet 1'!$H$30</f>
        <v>0.24088748019017436</v>
      </c>
      <c r="G27" s="6">
        <f>'[51]Sheet 1'!$I$30</f>
        <v>0.1166453810131971</v>
      </c>
      <c r="H27" s="7">
        <f>'[51]Sheet 1'!$O$20</f>
        <v>8.8382106945606687</v>
      </c>
      <c r="I27" s="7">
        <f>'[51]Sheet 1'!$P$20</f>
        <v>36.239022500953105</v>
      </c>
      <c r="J27" s="6">
        <f>'[51]Sheet 1'!$N$8</f>
        <v>0.82150000000000001</v>
      </c>
      <c r="K27" s="6">
        <f>'[51]Sheet 1'!$Q$8</f>
        <v>0.35232289257935673</v>
      </c>
      <c r="L27" s="6">
        <f>'[51]Sheet 1'!$P$14</f>
        <v>0.11803217358772915</v>
      </c>
      <c r="M27" s="8" cm="1">
        <f t="array" ref="M27">_FV(A27,"Market cap",TRUE)</f>
        <v>94677677688</v>
      </c>
      <c r="N27" s="16" t="str" cm="1">
        <f t="array" ref="N27">_FV(A27,"Industry")</f>
        <v>Software &amp; IT Services</v>
      </c>
      <c r="O27" s="25" cm="1">
        <f t="array" ref="O27">_FV(A27,"Year incorporated",TRUE)</f>
        <v>2008</v>
      </c>
      <c r="P27" s="14" t="str" cm="1">
        <f t="array" ref="P27">_FV(A27,"Description")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Q27" s="10"/>
      <c r="R27" s="10"/>
      <c r="S27" s="10"/>
    </row>
    <row r="28" spans="1:19" ht="50" customHeight="1">
      <c r="A28" s="22" t="e" vm="64">
        <v>#VALUE!</v>
      </c>
      <c r="B28" s="19">
        <f>'[61]Sheet 1'!$AG$115</f>
        <v>339.85569826471192</v>
      </c>
      <c r="C28" s="6" cm="1">
        <f t="array" ref="C28">(B28/_FV(A28,"Price"))-1</f>
        <v>-0.31324247122534821</v>
      </c>
      <c r="D28" s="6">
        <f>'[61]Sheet 1'!$AE$4</f>
        <v>0.32108377452507009</v>
      </c>
      <c r="E28" s="6">
        <f>'[61]Sheet 1'!$AF$4</f>
        <v>0.12368379695112375</v>
      </c>
      <c r="F28" s="6">
        <f>'[61]Sheet 1'!$AE$29</f>
        <v>1.9398642095054264E-3</v>
      </c>
      <c r="G28" s="6">
        <f>'[61]Sheet 1'!$AF$29</f>
        <v>0.94917715392061952</v>
      </c>
      <c r="H28" s="7">
        <f>'[61]Sheet 1'!$AL$19</f>
        <v>8.8295185418181816</v>
      </c>
      <c r="I28" s="7">
        <f>'[61]Sheet 1'!$AM$19</f>
        <v>31.35389002930221</v>
      </c>
      <c r="J28" s="6">
        <f>'[61]Sheet 1'!$AK$7</f>
        <v>0.81089999999999995</v>
      </c>
      <c r="K28" s="6">
        <f>'[61]Sheet 1'!$AN$7</f>
        <v>0.28760018859028758</v>
      </c>
      <c r="L28" s="6">
        <f>'[61]Sheet 1'!$AM$13</f>
        <v>0.10720987448396647</v>
      </c>
      <c r="M28" s="8" cm="1">
        <f t="array" ref="M28">_FV(A28,"Market cap",TRUE)</f>
        <v>138593143739</v>
      </c>
      <c r="N28" s="16" t="str" cm="1">
        <f t="array" ref="N28">_FV(A28,"Industry")</f>
        <v>Financial Technology (Fintech) &amp; Infrastructure</v>
      </c>
      <c r="O28" s="25" cm="1">
        <f t="array" ref="O28">_FV(A28,"Year incorporated",TRUE)</f>
        <v>1993</v>
      </c>
      <c r="P28" s="14" t="str" cm="1">
        <f t="array" ref="P28">_FV(A28,"Description")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Q28" s="10"/>
      <c r="R28" s="10"/>
      <c r="S28" s="10"/>
    </row>
    <row r="29" spans="1:19" ht="50" customHeight="1">
      <c r="A29" s="22" t="e" vm="65">
        <v>#VALUE!</v>
      </c>
      <c r="B29" s="19">
        <f>'[52]Sheet 1'!$G$115</f>
        <v>10.095234392550031</v>
      </c>
      <c r="C29" s="6" cm="1">
        <f t="array" ref="C29">(B29/_FV(A29,"Price"))-1</f>
        <v>-0.31580925838359675</v>
      </c>
      <c r="D29" s="6">
        <f>'[52]Sheet 1'!$E$4</f>
        <v>1.061430964018379</v>
      </c>
      <c r="E29" s="6">
        <f>'[52]Sheet 1'!$F$4</f>
        <v>0.40935479974134203</v>
      </c>
      <c r="F29" s="6">
        <f>'[52]Sheet 1'!$E$29</f>
        <v>0.39573443107919193</v>
      </c>
      <c r="G29" s="6">
        <f>'[52]Sheet 1'!$F$29</f>
        <v>-0.66251304887878748</v>
      </c>
      <c r="H29" s="7">
        <f>'[52]Sheet 1'!$L$19</f>
        <v>7.241781277310924</v>
      </c>
      <c r="I29" s="7">
        <f>'[52]Sheet 1'!$M$19</f>
        <v>-33.742050587314019</v>
      </c>
      <c r="J29" s="6">
        <f>'[52]Sheet 1'!$K$7</f>
        <v>0.6584931983826765</v>
      </c>
      <c r="K29" s="6">
        <f>'[52]Sheet 1'!$N$7</f>
        <v>-0.49276017992368165</v>
      </c>
      <c r="L29" s="6">
        <f>'[52]Sheet 1'!$M$13</f>
        <v>-0.24299799904026365</v>
      </c>
      <c r="M29" s="8" cm="1">
        <f t="array" ref="M29">_FV(A29,"Market cap",TRUE)</f>
        <v>4308859860</v>
      </c>
      <c r="N29" s="16" t="str" cm="1">
        <f t="array" ref="N29">_FV(A29,"Industry")</f>
        <v>Software &amp; IT Services</v>
      </c>
      <c r="O29" s="25" cm="1">
        <f t="array" ref="O29">_FV(A29,"Year incorporated",TRUE)</f>
        <v>2013</v>
      </c>
      <c r="P29" s="14" t="str" cm="1">
        <f t="array" ref="P29">_FV(A29,"Description")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29" s="10"/>
      <c r="R29" s="10"/>
      <c r="S29" s="10"/>
    </row>
    <row r="30" spans="1:19" ht="50" customHeight="1">
      <c r="A30" s="22" t="e" vm="66">
        <v>#VALUE!</v>
      </c>
      <c r="B30" s="19">
        <f>'[65]Sheet 1'!$AJ$115</f>
        <v>301.19246143133427</v>
      </c>
      <c r="C30" s="6" cm="1">
        <f t="array" ref="C30">(B30/_FV(A30,"Price"))-1</f>
        <v>-0.32701189504667849</v>
      </c>
      <c r="D30" s="6">
        <f>'[65]Sheet 1'!$AH$4</f>
        <v>0.20868428257218441</v>
      </c>
      <c r="E30" s="6">
        <f>'[65]Sheet 1'!$AI$4</f>
        <v>0.14335373002919183</v>
      </c>
      <c r="F30" s="6">
        <f>'[65]Sheet 1'!$AH$29</f>
        <v>0.29976660558984891</v>
      </c>
      <c r="G30" s="6">
        <f>'[65]Sheet 1'!$AI$29</f>
        <v>0.71034964665638833</v>
      </c>
      <c r="H30" s="7">
        <f>'[65]Sheet 1'!$AO$19</f>
        <v>11.160029319793459</v>
      </c>
      <c r="I30" s="7">
        <f>'[65]Sheet 1'!$AP$19</f>
        <v>38.503426572446557</v>
      </c>
      <c r="J30" s="6">
        <f>'[65]Sheet 1'!$AN$7</f>
        <v>0.79069999999999996</v>
      </c>
      <c r="K30" s="6">
        <f>'[65]Sheet 1'!$AQ$7</f>
        <v>0.31482923884128083</v>
      </c>
      <c r="L30" s="6">
        <f>'[65]Sheet 1'!$AP$13</f>
        <v>0.18827283308619958</v>
      </c>
      <c r="M30" s="8" cm="1">
        <f t="array" ref="M30">_FV(A30,"Market cap",TRUE)</f>
        <v>68098268182</v>
      </c>
      <c r="N30" s="16" t="str" cm="1">
        <f t="array" ref="N30">_FV(A30,"Industry")</f>
        <v>Software &amp; IT Services</v>
      </c>
      <c r="O30" s="25" cm="1">
        <f t="array" ref="O30">_FV(A30,"Year incorporated",TRUE)</f>
        <v>1987</v>
      </c>
      <c r="P30" s="14" t="str" cm="1">
        <f t="array" ref="P30">_FV(A30,"Description")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Q30" s="10"/>
      <c r="R30" s="10"/>
      <c r="S30" s="10"/>
    </row>
    <row r="31" spans="1:19" ht="50" customHeight="1">
      <c r="A31" s="22" t="e" vm="67">
        <v>#VALUE!</v>
      </c>
      <c r="B31" s="19">
        <f>'[53]Sheet 1'!$H$115</f>
        <v>27.894917622970315</v>
      </c>
      <c r="C31" s="6" cm="1">
        <f t="array" ref="C31">(B31/_FV(A31,"Price"))-1</f>
        <v>-0.33081641782486959</v>
      </c>
      <c r="D31" s="6">
        <f>'[53]Sheet 1'!$F$4</f>
        <v>0.66772262857049669</v>
      </c>
      <c r="E31" s="6">
        <f>'[53]Sheet 1'!$G$4</f>
        <v>0.41303364633576911</v>
      </c>
      <c r="F31" s="6">
        <f>'[53]Sheet 1'!$F$29</f>
        <v>1.607729571750764</v>
      </c>
      <c r="G31" s="6">
        <f>'[53]Sheet 1'!$G$29</f>
        <v>-1.3121721552672654</v>
      </c>
      <c r="H31" s="7">
        <f>'[53]Sheet 1'!$M$19</f>
        <v>12.003581314878893</v>
      </c>
      <c r="I31" s="7">
        <f>'[53]Sheet 1'!$N$19</f>
        <v>114.16216216216218</v>
      </c>
      <c r="J31" s="6">
        <f>'[53]Sheet 1'!$L$7</f>
        <v>0.38669999999999999</v>
      </c>
      <c r="K31" s="6">
        <f>'[53]Sheet 1'!$O$7</f>
        <v>0.17878787137971244</v>
      </c>
      <c r="L31" s="6">
        <f>'[53]Sheet 1'!$N$13</f>
        <v>-0.19972044791628207</v>
      </c>
      <c r="M31" s="8" cm="1">
        <f t="array" ref="M31">_FV(A31,"Market cap",TRUE)</f>
        <v>6846911316</v>
      </c>
      <c r="N31" s="16" t="str" cm="1">
        <f t="array" ref="N31">_FV(A31,"Industry")</f>
        <v>Software &amp; IT Services</v>
      </c>
      <c r="O31" s="25" cm="1">
        <f t="array" ref="O31">_FV(A31,"Year incorporated",TRUE)</f>
        <v>2013</v>
      </c>
      <c r="P31" s="14" t="str" cm="1">
        <f t="array" ref="P31">_FV(A31,"Description")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Q31" s="10"/>
      <c r="R31" s="10"/>
      <c r="S31" s="10"/>
    </row>
    <row r="32" spans="1:19" ht="50" customHeight="1">
      <c r="A32" s="22" t="e" vm="68">
        <v>#VALUE!</v>
      </c>
      <c r="B32" s="19">
        <f>'[54]Sheet 1'!$K$115</f>
        <v>101.10689879567956</v>
      </c>
      <c r="C32" s="6" cm="1">
        <f t="array" ref="C32">(B32/_FV(A32,"Price"))-1</f>
        <v>-0.34596740542286331</v>
      </c>
      <c r="D32" s="6">
        <f>'[54]Sheet 1'!$I$4</f>
        <v>0.6207784875947111</v>
      </c>
      <c r="E32" s="6">
        <f>'[54]Sheet 1'!$J$4</f>
        <v>0.45928396089265644</v>
      </c>
      <c r="F32" s="6">
        <f>'[54]Sheet 1'!$I$29</f>
        <v>0.48944582469879294</v>
      </c>
      <c r="G32" s="6">
        <f>'[54]Sheet 1'!$J$29</f>
        <v>-1.6492807690928006</v>
      </c>
      <c r="H32" s="7">
        <f>'[54]Sheet 1'!$P$19</f>
        <v>14.22347559798995</v>
      </c>
      <c r="I32" s="7">
        <f>'[54]Sheet 1'!$Q$19</f>
        <v>89.359799337016568</v>
      </c>
      <c r="J32" s="6">
        <f>'[54]Sheet 1'!$O$7</f>
        <v>0.77790000000000004</v>
      </c>
      <c r="K32" s="6">
        <f>'[54]Sheet 1'!$R$7</f>
        <v>0.2120471590711181</v>
      </c>
      <c r="L32" s="6">
        <f>'[54]Sheet 1'!$Q$13</f>
        <v>-0.20223875895447993</v>
      </c>
      <c r="M32" s="8" cm="1">
        <f t="array" ref="M32">_FV(A32,"Market cap",TRUE)</f>
        <v>22849470000</v>
      </c>
      <c r="N32" s="16" t="str" cm="1">
        <f t="array" ref="N32">_FV(A32,"Industry")</f>
        <v>Software &amp; IT Services</v>
      </c>
      <c r="O32" s="25" cm="1">
        <f t="array" ref="O32">_FV(A32,"Year incorporated",TRUE)</f>
        <v>2007</v>
      </c>
      <c r="P32" s="14" t="str" cm="1">
        <f t="array" ref="P32">_FV(A32,"Description")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32" s="10"/>
      <c r="R32" s="10"/>
      <c r="S32" s="10"/>
    </row>
    <row r="33" spans="1:19" ht="50" customHeight="1">
      <c r="A33" s="22" t="e" vm="69">
        <v>#VALUE!</v>
      </c>
      <c r="B33" s="19">
        <f>'[55]Sheet 1'!$G$115</f>
        <v>13.530642820106493</v>
      </c>
      <c r="C33" s="6" cm="1">
        <f t="array" ref="C33">(B33/_FV(A33,"Price"))-1</f>
        <v>-0.35767183384255907</v>
      </c>
      <c r="D33" s="6">
        <f>'[55]Sheet 1'!$E$4</f>
        <v>0.6017595307917889</v>
      </c>
      <c r="E33" s="6">
        <f>'[55]Sheet 1'!$F$4</f>
        <v>0.37971439033321119</v>
      </c>
      <c r="F33" s="6">
        <f>'[55]Sheet 1'!$E$29</f>
        <v>-0.43531827515400412</v>
      </c>
      <c r="G33" s="6">
        <f>'[55]Sheet 1'!$F$29</f>
        <v>-0.90909090909090906</v>
      </c>
      <c r="H33" s="7">
        <f>'[55]Sheet 1'!$L$19</f>
        <v>3.2211949256900212</v>
      </c>
      <c r="I33" s="7">
        <f>'[55]Sheet 1'!$M$19</f>
        <v>-485.49849920000003</v>
      </c>
      <c r="J33" s="6">
        <f>'[55]Sheet 1'!$K$7</f>
        <v>0.18709999999999999</v>
      </c>
      <c r="K33" s="6">
        <f>'[55]Sheet 1'!$N$7</f>
        <v>-6.9205419260344195E-2</v>
      </c>
      <c r="L33" s="6">
        <f>'[55]Sheet 1'!$M$13</f>
        <v>-0.32214765100671139</v>
      </c>
      <c r="M33" s="8" cm="1">
        <f t="array" ref="M33">_FV(A33,"Market cap",TRUE)</f>
        <v>11174634927</v>
      </c>
      <c r="N33" s="16" t="str" cm="1">
        <f t="array" ref="N33">_FV(A33,"Industry")</f>
        <v>Software &amp; IT Services</v>
      </c>
      <c r="O33" s="25" cm="1">
        <f t="array" ref="O33">_FV(A33,"Year incorporated",TRUE)</f>
        <v>2011</v>
      </c>
      <c r="P33" s="14" t="str" cm="1">
        <f t="array" ref="P33">_FV(A33,"Description")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Q33" s="10"/>
      <c r="R33" s="10"/>
      <c r="S33" s="10"/>
    </row>
    <row r="34" spans="1:19" ht="50" customHeight="1">
      <c r="A34" s="22" t="e" vm="70">
        <v>#VALUE!</v>
      </c>
      <c r="B34" s="19">
        <f>'[56]Sheet 1'!$M$115</f>
        <v>105.65463759223209</v>
      </c>
      <c r="C34" s="6" cm="1">
        <f t="array" ref="C34">(B34/_FV(A34,"Price"))-1</f>
        <v>-0.37941475716750606</v>
      </c>
      <c r="D34" s="6">
        <f>'[56]Sheet 1'!$K$4</f>
        <v>0.34164906765106284</v>
      </c>
      <c r="E34" s="6">
        <f>'[56]Sheet 1'!$L$4</f>
        <v>0.25228247211263266</v>
      </c>
      <c r="F34" s="6">
        <f>'[56]Sheet 1'!$K$29</f>
        <v>-0.11803709528015338</v>
      </c>
      <c r="G34" s="6">
        <f>'[56]Sheet 1'!$L$29</f>
        <v>-1.7469175606229361</v>
      </c>
      <c r="H34" s="7">
        <f>'[56]Sheet 1'!$R$19</f>
        <v>12.703184936752137</v>
      </c>
      <c r="I34" s="7">
        <f>'[56]Sheet 1'!$S$19</f>
        <v>97.205535487246564</v>
      </c>
      <c r="J34" s="6">
        <f>'[56]Sheet 1'!$Q$7</f>
        <v>0.83379999999999999</v>
      </c>
      <c r="K34" s="6">
        <f>'[56]Sheet 1'!$T$7</f>
        <v>0.28859402572066895</v>
      </c>
      <c r="L34" s="6">
        <f>'[56]Sheet 1'!$S$13</f>
        <v>-6.45157184984613E-2</v>
      </c>
      <c r="M34" s="8" cm="1">
        <f t="array" ref="M34">_FV(A34,"Market cap",TRUE)</f>
        <v>43755475800</v>
      </c>
      <c r="N34" s="16" t="str" cm="1">
        <f t="array" ref="N34">_FV(A34,"Industry")</f>
        <v>Software &amp; IT Services</v>
      </c>
      <c r="O34" s="25" cm="1">
        <f t="array" ref="O34">_FV(A34,"Year incorporated",TRUE)</f>
        <v>2022</v>
      </c>
      <c r="P34" s="14" t="str" cm="1">
        <f t="array" ref="P34">_FV(A34,"Description")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Q34" s="10"/>
      <c r="R34" s="10"/>
      <c r="S34" s="10"/>
    </row>
    <row r="35" spans="1:19" ht="50" customHeight="1">
      <c r="A35" s="2" t="e" vm="71">
        <v>#VALUE!</v>
      </c>
      <c r="B35" s="19">
        <f>'[58]Sheet 1'!$Q$115</f>
        <v>149.47472666926839</v>
      </c>
      <c r="C35" s="6" cm="1">
        <f t="array" ref="C35">(B35/_FV(A35,"Price"))-1</f>
        <v>-0.38748652173143849</v>
      </c>
      <c r="D35" s="6">
        <f>'[58]Sheet 1'!$O$4</f>
        <v>0.29261530509151568</v>
      </c>
      <c r="E35" s="6">
        <f>'[58]Sheet 1'!$P$4</f>
        <v>0.2538398618558575</v>
      </c>
      <c r="F35" s="6">
        <f>'[58]Sheet 1'!$O$29</f>
        <v>-0.46482260974143119</v>
      </c>
      <c r="G35" s="6">
        <f>'[58]Sheet 1'!$P$29</f>
        <v>-6.1685393258426968</v>
      </c>
      <c r="H35" s="7">
        <f>'[58]Sheet 1'!$V$19</f>
        <v>11.236106823427081</v>
      </c>
      <c r="I35" s="7">
        <f>'[58]Sheet 1'!$W$19</f>
        <v>56.164249904347827</v>
      </c>
      <c r="J35" s="6">
        <f>'[58]Sheet 1'!$U$7</f>
        <v>0.68759999999999999</v>
      </c>
      <c r="K35" s="6">
        <f>'[58]Sheet 1'!$X$7</f>
        <v>0.32571116968099612</v>
      </c>
      <c r="L35" s="6">
        <f>'[58]Sheet 1'!$W$13</f>
        <v>-4.5352999111196522E-2</v>
      </c>
      <c r="M35" s="8" cm="1">
        <f t="array" ref="M35">_FV(A35,"Market cap",TRUE)</f>
        <v>74639276118</v>
      </c>
      <c r="N35" s="16" t="str" cm="1">
        <f t="array" ref="N35">_FV(A35,"Industry")</f>
        <v>Software &amp; IT Services</v>
      </c>
      <c r="O35" s="25" cm="1">
        <f t="array" ref="O35">_FV(A35,"Year incorporated",TRUE)</f>
        <v>2005</v>
      </c>
      <c r="P35" s="14" t="str" cm="1">
        <f t="array" ref="P35">_FV(A35,"Description")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Q35" s="10"/>
      <c r="R35" s="10"/>
      <c r="S35" s="10"/>
    </row>
    <row r="36" spans="1:19" ht="50" customHeight="1">
      <c r="A36" s="22" t="e" vm="72">
        <v>#VALUE!</v>
      </c>
      <c r="B36" s="19">
        <f>'[59]Sheet 1'!$AM$115</f>
        <v>138.65303977325496</v>
      </c>
      <c r="C36" s="6">
        <f>'[59]Sheet 1'!$AM$117</f>
        <v>-0.39275154481121644</v>
      </c>
      <c r="D36" s="6">
        <f>'[59]Sheet 1'!$AK$4</f>
        <v>0.327567165419691</v>
      </c>
      <c r="E36" s="6">
        <f>'[59]Sheet 1'!$AL$4</f>
        <v>0.13793399702053888</v>
      </c>
      <c r="F36" s="6">
        <f>'[179]Sheet 1'!$AK$29</f>
        <v>0.43733280961120413</v>
      </c>
      <c r="G36" s="6">
        <f>'[179]Sheet 1'!$AL$29</f>
        <v>0.6125764471960724</v>
      </c>
      <c r="H36" s="7">
        <f>'[179]Sheet 1'!$AR$19</f>
        <v>15.27245694547249</v>
      </c>
      <c r="I36" s="7">
        <f>'[179]Sheet 1'!$AS$19</f>
        <v>45.214951059167277</v>
      </c>
      <c r="J36" s="6">
        <f>'[59]Sheet 1'!$AQ$7</f>
        <v>0.89566832635261973</v>
      </c>
      <c r="K36" s="6">
        <f>'[59]Sheet 1'!$AT$7</f>
        <v>0.31408410211027377</v>
      </c>
      <c r="L36" s="6">
        <f>'[59]Sheet 1'!$AS$13</f>
        <v>0.30736538597517282</v>
      </c>
      <c r="M36" s="8" cm="1">
        <f t="array" ref="M36">_FV(A36,"Market cap",TRUE)</f>
        <v>63827143880</v>
      </c>
      <c r="N36" s="16" t="str" cm="1">
        <f t="array" ref="N36">_FV(A36,"Industry")</f>
        <v>Software &amp; IT Services</v>
      </c>
      <c r="O36" s="25" cm="1">
        <f t="array" ref="O36">_FV(A36,"Year incorporated",TRUE)</f>
        <v>1987</v>
      </c>
      <c r="P36" s="14" t="str" cm="1">
        <f t="array" ref="P36">_FV(A36,"Description")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Q36" s="10"/>
      <c r="R36" s="10"/>
      <c r="S36" s="10"/>
    </row>
    <row r="37" spans="1:19" ht="50" customHeight="1">
      <c r="A37" s="22" t="e" vm="73">
        <v>#VALUE!</v>
      </c>
      <c r="B37" s="19">
        <f>'[63]Sheet 1'!$AD$115</f>
        <v>78.598940807314065</v>
      </c>
      <c r="C37" s="6" cm="1">
        <f t="array" ref="C37">(B37/_FV(A37,"Price"))-1</f>
        <v>-0.41359390601474189</v>
      </c>
      <c r="D37" s="6">
        <f>'[63]Sheet 1'!$AB$4</f>
        <v>0.10882838876517487</v>
      </c>
      <c r="E37" s="6">
        <f>'[63]Sheet 1'!$AC$4</f>
        <v>0.11537963202902302</v>
      </c>
      <c r="F37" s="6">
        <f>'[180]Sheet 1'!$AB$29</f>
        <v>-0.56430745814307459</v>
      </c>
      <c r="G37" s="6">
        <f>'[180]Sheet 1'!$AC$29</f>
        <v>1.9113537117903929</v>
      </c>
      <c r="H37" s="7">
        <f>'[180]Sheet 1'!$AI$19</f>
        <v>4.8230029239766079</v>
      </c>
      <c r="I37" s="7">
        <f>'[180]Sheet 1'!$AJ$19</f>
        <v>24.740767961601922</v>
      </c>
      <c r="J37" s="6">
        <f>'[63]Sheet 1'!$AH$7</f>
        <v>0.71050000000000002</v>
      </c>
      <c r="K37" s="6">
        <f>'[63]Sheet 1'!$AK$7</f>
        <v>0.15457372376263281</v>
      </c>
      <c r="L37" s="6">
        <f>'[63]Sheet 1'!$AJ$13</f>
        <v>8.5715334091659628E-2</v>
      </c>
      <c r="M37" s="8" cm="1">
        <f t="array" ref="M37">_FV(A37,"Market cap",TRUE)</f>
        <v>162048000000</v>
      </c>
      <c r="N37" s="16" t="str" cm="1">
        <f t="array" ref="N37">_FV(A37,"Industry")</f>
        <v>Software &amp; IT Services</v>
      </c>
      <c r="O37" s="25" cm="1">
        <f t="array" ref="O37">_FV(A37,"Year incorporated",TRUE)</f>
        <v>2014</v>
      </c>
      <c r="P37" s="14" t="str" cm="1">
        <f t="array" ref="P37">_FV(A37,"Description")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Q37" s="10"/>
      <c r="R37" s="10"/>
      <c r="S37" s="10"/>
    </row>
    <row r="38" spans="1:19" ht="50" customHeight="1">
      <c r="A38" s="22" t="e" vm="74">
        <v>#VALUE!</v>
      </c>
      <c r="B38" s="19">
        <f>'[62]Sheet 1'!$H$115</f>
        <v>24.72044161283025</v>
      </c>
      <c r="C38" s="6" cm="1">
        <f t="array" ref="C38">(B38/_FV(A38,"Price"))-1</f>
        <v>-0.46341563679552311</v>
      </c>
      <c r="D38" s="6">
        <f>'[62]Sheet 1'!$F$4</f>
        <v>0.34478405641203946</v>
      </c>
      <c r="E38" s="6">
        <f>'[62]Sheet 1'!$G$4</f>
        <v>0.2267447711522379</v>
      </c>
      <c r="F38" s="6">
        <f>'[62]Sheet 1'!$F$29</f>
        <v>0.24509049889760548</v>
      </c>
      <c r="G38" s="6">
        <f>'[62]Sheet 1'!$G$29</f>
        <v>-8.3343491331384101</v>
      </c>
      <c r="H38" s="7">
        <f>'[62]Sheet 1'!$M$19</f>
        <v>4.9041595190947662</v>
      </c>
      <c r="I38" s="7">
        <f>'[62]Sheet 1'!$N$19</f>
        <v>19.467943739472208</v>
      </c>
      <c r="J38" s="6">
        <f>'[62]Sheet 1'!$L$7</f>
        <v>0.63229999999999997</v>
      </c>
      <c r="K38" s="6">
        <f>'[62]Sheet 1'!$O$7</f>
        <v>0.13002279975430403</v>
      </c>
      <c r="L38" s="6">
        <f>'[62]Sheet 1'!$N$13</f>
        <v>-1.5539164989909825E-2</v>
      </c>
      <c r="M38" s="8" cm="1">
        <f t="array" ref="M38">_FV(A38,"Market cap",TRUE)</f>
        <v>4091592796</v>
      </c>
      <c r="N38" s="16" t="str" cm="1">
        <f t="array" ref="N38">_FV(A38,"Industry")</f>
        <v>Software &amp; IT Services</v>
      </c>
      <c r="O38" s="25" cm="1">
        <f t="array" ref="O38">_FV(A38,"Year incorporated",TRUE)</f>
        <v>2016</v>
      </c>
      <c r="P38" s="14" t="str" cm="1">
        <f t="array" ref="P38">_FV(A38,"Description")</f>
        <v>DigitalOcean Holdings, Inc. provides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c>
      <c r="Q38" s="10"/>
      <c r="R38" s="10"/>
      <c r="S38" s="10"/>
    </row>
    <row r="39" spans="1:19" ht="50" customHeight="1">
      <c r="A39" s="22" t="e" vm="75">
        <v>#VALUE!</v>
      </c>
      <c r="B39" s="19">
        <f>'[67]Sheet 1'!$F$115</f>
        <v>22.216994926840048</v>
      </c>
      <c r="C39" s="6" cm="1">
        <f t="array" ref="C39">(B39/_FV(A39,"Price"))-1</f>
        <v>-0.48030421223765973</v>
      </c>
      <c r="D39" s="6">
        <f>'[67]Sheet 1'!$D$4</f>
        <v>0.58488191702565406</v>
      </c>
      <c r="E39" s="6">
        <f>'[67]Sheet 1'!$E$4</f>
        <v>0.86947297666309575</v>
      </c>
      <c r="F39" s="6">
        <f>'[67]Sheet 1'!$D$29</f>
        <v>1.4161942554799696</v>
      </c>
      <c r="G39" s="6">
        <f>'[67]Sheet 1'!$E$29</f>
        <v>-0.34827096286447945</v>
      </c>
      <c r="H39" s="7">
        <f>'[67]Sheet 1'!$K$19</f>
        <v>9.5207582786516856</v>
      </c>
      <c r="I39" s="7">
        <f>'[67]Sheet 1'!$L$19</f>
        <v>-84.734748679999996</v>
      </c>
      <c r="J39" s="6">
        <f>'[67]Sheet 1'!$J$7</f>
        <v>0.67020000000000002</v>
      </c>
      <c r="K39" s="6">
        <f>'[67]Sheet 1'!$M$7</f>
        <v>-0.16708887348499171</v>
      </c>
      <c r="L39" s="6">
        <f>'[67]Sheet 1'!$L$13</f>
        <v>-0.15592833090435682</v>
      </c>
      <c r="M39" s="8" cm="1">
        <f t="array" ref="M39">_FV(A39,"Market cap",TRUE)</f>
        <v>4171842112</v>
      </c>
      <c r="N39" s="16" t="str" cm="1">
        <f t="array" ref="N39">_FV(A39,"Industry")</f>
        <v>Software &amp; IT Services</v>
      </c>
      <c r="O39" s="25" cm="1">
        <f t="array" ref="O39">_FV(A39,"Year incorporated",TRUE)</f>
        <v>2011</v>
      </c>
      <c r="P39" s="14" t="str" cm="1">
        <f t="array" ref="P39">_FV(A39,"Description")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Q39" s="10"/>
      <c r="R39" s="10"/>
      <c r="S39" s="10"/>
    </row>
    <row r="40" spans="1:19" ht="50" customHeight="1">
      <c r="A40" s="22" t="e" vm="76">
        <v>#VALUE!</v>
      </c>
      <c r="B40" s="19">
        <f>'[69]Sheet 1'!$H$115</f>
        <v>82.233924478734366</v>
      </c>
      <c r="C40" s="6" cm="1">
        <f t="array" ref="C40">(B40/_FV(A40,"Price"))-1</f>
        <v>-0.50893392763206524</v>
      </c>
      <c r="D40" s="6">
        <f>'[69]Sheet 1'!$F$4</f>
        <v>0.69409764566847132</v>
      </c>
      <c r="E40" s="6">
        <f>'[69]Sheet 1'!$G$4</f>
        <v>0.3327465956384863</v>
      </c>
      <c r="F40" s="6">
        <f>'[69]Sheet 1'!$F$29</f>
        <v>0.17171460170483632</v>
      </c>
      <c r="G40" s="6">
        <f>'[69]Sheet 1'!$G$29</f>
        <v>-1.2741290691033695</v>
      </c>
      <c r="H40" s="7">
        <f>'[69]Sheet 1'!$M$19</f>
        <v>21.232368968398109</v>
      </c>
      <c r="I40" s="7">
        <f>'[69]Sheet 1'!$N$19</f>
        <v>267.64062165750914</v>
      </c>
      <c r="J40" s="6">
        <f>'[69]Sheet 1'!$L$7</f>
        <v>0.65259999999999996</v>
      </c>
      <c r="K40" s="6">
        <f>'[69]Sheet 1'!$O$7</f>
        <v>0.24035864583651029</v>
      </c>
      <c r="L40" s="6">
        <f>'[69]Sheet 1'!$N$13</f>
        <v>-0.14755660996472728</v>
      </c>
      <c r="M40" s="8" cm="1">
        <f t="array" ref="M40">_FV(A40,"Market cap",TRUE)</f>
        <v>54577591932</v>
      </c>
      <c r="N40" s="16" t="str" cm="1">
        <f t="array" ref="N40">_FV(A40,"Industry")</f>
        <v>Software &amp; IT Services</v>
      </c>
      <c r="O40" s="25" cm="1">
        <f t="array" ref="O40">_FV(A40,"Year incorporated",TRUE)</f>
        <v>2012</v>
      </c>
      <c r="P40" s="14" t="str" cm="1">
        <f t="array" ref="P40">_FV(A40,"Description")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40" s="10"/>
      <c r="R40" s="10"/>
      <c r="S40" s="10"/>
    </row>
    <row r="41" spans="1:19" ht="50" customHeight="1">
      <c r="A41" s="22" t="e" vm="77">
        <v>#VALUE!</v>
      </c>
      <c r="B41" s="19">
        <f>'[70]Sheet 1'!$G$115</f>
        <v>13.211913555986055</v>
      </c>
      <c r="C41" s="6" cm="1">
        <f t="array" ref="C41">(B41/_FV(A41,"Price"))-1</f>
        <v>-0.53511915707297486</v>
      </c>
      <c r="D41" s="6">
        <f>'[70]Sheet 1'!$E$4</f>
        <v>0.48358787788096724</v>
      </c>
      <c r="E41" s="6">
        <f>'[70]Sheet 1'!$F$4</f>
        <v>0.19166444275871064</v>
      </c>
      <c r="F41" s="6">
        <f>'[70]Sheet 1'!$E$29</f>
        <v>-5.4594710103468058E-2</v>
      </c>
      <c r="G41" s="6">
        <f>'[70]Sheet 1'!$F$29</f>
        <v>-0.81771649811518854</v>
      </c>
      <c r="H41" s="7">
        <f>'[70]Sheet 1'!$L$19</f>
        <v>9.1086485417034027</v>
      </c>
      <c r="I41" s="7">
        <f>'[70]Sheet 1'!$M$19</f>
        <v>-103.31029176</v>
      </c>
      <c r="J41" s="6">
        <f>'[70]Sheet 1'!$K$7</f>
        <v>0.81720000000000004</v>
      </c>
      <c r="K41" s="6">
        <f>'[70]Sheet 1'!$N$7</f>
        <v>-0.1963903347209118</v>
      </c>
      <c r="L41" s="6">
        <f>'[70]Sheet 1'!$M$13</f>
        <v>-0.24351359697515529</v>
      </c>
      <c r="M41" s="8" cm="1">
        <f t="array" ref="M41">_FV(A41,"Market cap",TRUE)</f>
        <v>5453340438</v>
      </c>
      <c r="N41" s="16" t="str" cm="1">
        <f t="array" ref="N41">_FV(A41,"Industry")</f>
        <v>Software &amp; IT Services</v>
      </c>
      <c r="O41" s="25" cm="1">
        <f t="array" ref="O41">_FV(A41,"Year incorporated",TRUE)</f>
        <v>2013</v>
      </c>
      <c r="P41" s="14" t="str" cm="1">
        <f t="array" ref="P41">_FV(A41,"Description")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Q41" s="10"/>
      <c r="R41" s="10"/>
      <c r="S41" s="10"/>
    </row>
    <row r="42" spans="1:19" ht="50" customHeight="1">
      <c r="A42" s="22" t="e" vm="78">
        <v>#VALUE!</v>
      </c>
      <c r="B42" s="19">
        <f>'[60]Sheet 1'!$G$115</f>
        <v>4.8940801936312157</v>
      </c>
      <c r="C42" s="6" cm="1">
        <f t="array" ref="C42">(B42/_FV(A42,"Price"))-1</f>
        <v>-0.54976263168066097</v>
      </c>
      <c r="D42" s="6">
        <f>'[60]Sheet 1'!$E$4</f>
        <v>0.42332641799343551</v>
      </c>
      <c r="E42" s="6">
        <f>'[60]Sheet 1'!$F$4</f>
        <v>0.12573351199452265</v>
      </c>
      <c r="F42" s="6">
        <f>'[60]Sheet 1'!$E$29</f>
        <v>0.2453089366923169</v>
      </c>
      <c r="G42" s="6">
        <f>'[60]Sheet 1'!$F$29</f>
        <v>-1.0428371012133608</v>
      </c>
      <c r="H42" s="7">
        <f>'[60]Sheet 1'!$L$19</f>
        <v>4.6504720970149256</v>
      </c>
      <c r="I42" s="7">
        <f>'[60]Sheet 1'!$M$19</f>
        <v>311.58163050000002</v>
      </c>
      <c r="J42" s="6">
        <f>'[60]Sheet 1'!$K$7</f>
        <v>0.70409999999999995</v>
      </c>
      <c r="K42" s="6">
        <f>'[60]Sheet 1'!$N$7</f>
        <v>-4.701617611848765E-2</v>
      </c>
      <c r="L42" s="6">
        <f>'[60]Sheet 1'!$M$13</f>
        <v>-0.31967609298753236</v>
      </c>
      <c r="M42" s="8" cm="1">
        <f t="array" ref="M42">_FV(A42,"Market cap",TRUE)</f>
        <v>1312473000</v>
      </c>
      <c r="N42" s="16" t="str" cm="1">
        <f t="array" ref="N42">_FV(A42,"Industry")</f>
        <v>Software &amp; IT Services</v>
      </c>
      <c r="O42" s="25" cm="1">
        <f t="array" ref="O42">_FV(A42,"Year incorporated",TRUE)</f>
        <v>2011</v>
      </c>
      <c r="P42" s="14" t="str" cm="1">
        <f t="array" ref="P42">_FV(A42,"Description")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Q42" s="10"/>
      <c r="R42" s="10"/>
      <c r="S42" s="10"/>
    </row>
    <row r="43" spans="1:19" ht="50" customHeight="1">
      <c r="A43" s="22" t="e" vm="79">
        <v>#VALUE!</v>
      </c>
      <c r="B43" s="19">
        <f>'[71]Sheet 1'!$I$115</f>
        <v>48.257460871774391</v>
      </c>
      <c r="C43" s="6" cm="1">
        <f t="array" ref="C43">(B43/_FV(A43,"Price"))-1</f>
        <v>-0.55592655864751639</v>
      </c>
      <c r="D43" s="6">
        <f>'[71]Sheet 1'!$G$4</f>
        <v>0.62823294296956411</v>
      </c>
      <c r="E43" s="6">
        <f>'[71]Sheet 1'!$H$4</f>
        <v>0.2482836845561458</v>
      </c>
      <c r="F43" s="6">
        <f>'[71]Sheet 1'!$G$29</f>
        <v>1.4179320318148951</v>
      </c>
      <c r="G43" s="6">
        <f>'[71]Sheet 1'!$H$29</f>
        <v>-9.187799043062201</v>
      </c>
      <c r="H43" s="7">
        <f>'[71]Sheet 1'!$N$19</f>
        <v>17.748540903873746</v>
      </c>
      <c r="I43" s="7">
        <f>'[71]Sheet 1'!$O$19</f>
        <v>90.363279839298755</v>
      </c>
      <c r="J43" s="6">
        <f>'[71]Sheet 1'!$M$7</f>
        <v>0.79300000000000004</v>
      </c>
      <c r="K43" s="6">
        <f>'[71]Sheet 1'!$P$7</f>
        <v>0.21104292281057846</v>
      </c>
      <c r="L43" s="6">
        <f>'[71]Sheet 1'!$O$13</f>
        <v>-2.6109573465787319E-2</v>
      </c>
      <c r="M43" s="8" cm="1">
        <f t="array" ref="M43">_FV(A43,"Market cap",TRUE)</f>
        <v>34978167117</v>
      </c>
      <c r="N43" s="16" t="str" cm="1">
        <f t="array" ref="N43">_FV(A43,"Industry")</f>
        <v>Software &amp; IT Services</v>
      </c>
      <c r="O43" s="25" cm="1">
        <f t="array" ref="O43">_FV(A43,"Year incorporated",TRUE)</f>
        <v>2010</v>
      </c>
      <c r="P43" s="14" t="str" cm="1">
        <f t="array" ref="P43">_FV(A43,"Description")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43" s="10"/>
      <c r="R43" s="10"/>
      <c r="S43" s="10"/>
    </row>
    <row r="44" spans="1:19" ht="50" customHeight="1">
      <c r="A44" s="22" t="e" vm="80">
        <v>#VALUE!</v>
      </c>
      <c r="B44" s="19">
        <f>'[78]Sheet 1'!$O$115</f>
        <v>228.41517361806976</v>
      </c>
      <c r="C44" s="6" cm="1">
        <f t="array" ref="C44">(B44/_FV(A44,"Price"))-1</f>
        <v>-0.58192518785015146</v>
      </c>
      <c r="D44" s="6">
        <f>'[78]Sheet 1'!$M$4</f>
        <v>0.33084100509126912</v>
      </c>
      <c r="E44" s="6">
        <f>'[78]Sheet 1'!$N$4</f>
        <v>0.20568305960418698</v>
      </c>
      <c r="F44" s="6">
        <f>'[78]Sheet 1'!$M$29</f>
        <v>0.44852705011755334</v>
      </c>
      <c r="G44" s="6">
        <f>'[78]Sheet 1'!$N$29</f>
        <v>-3.2439223407746409</v>
      </c>
      <c r="H44" s="7">
        <f>'[78]Sheet 1'!$T$19</f>
        <v>12.282662147580259</v>
      </c>
      <c r="I44" s="7">
        <f>'[78]Sheet 1'!$U$19</f>
        <v>101.31982569960475</v>
      </c>
      <c r="J44" s="6">
        <f>'[78]Sheet 1'!$S$7</f>
        <v>0.81840000000000002</v>
      </c>
      <c r="K44" s="6">
        <f>'[78]Sheet 1'!$V$7</f>
        <v>0.11057563711424064</v>
      </c>
      <c r="L44" s="6">
        <f>'[78]Sheet 1'!$U$13</f>
        <v>-6.0660093641423739E-2</v>
      </c>
      <c r="M44" s="8" cm="1">
        <f t="array" ref="M44">_FV(A44,"Market cap",TRUE)</f>
        <v>27120098281</v>
      </c>
      <c r="N44" s="16" t="str" cm="1">
        <f t="array" ref="N44">_FV(A44,"Industry")</f>
        <v>Software &amp; IT Services</v>
      </c>
      <c r="O44" s="25" cm="1">
        <f t="array" ref="O44">_FV(A44,"Year incorporated",TRUE)</f>
        <v>2005</v>
      </c>
      <c r="P44" s="14" t="str" cm="1">
        <f t="array" ref="P44">_FV(A44,"Description")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Q44" s="10"/>
      <c r="R44" s="10"/>
      <c r="S44" s="10"/>
    </row>
    <row r="45" spans="1:19" ht="50" customHeight="1">
      <c r="A45" s="22" t="e" vm="81">
        <v>#VALUE!</v>
      </c>
      <c r="B45" s="19">
        <f>'[72]Sheet 1'!$G$115</f>
        <v>14.939302227010012</v>
      </c>
      <c r="C45" s="6" cm="1">
        <f t="array" ref="C45">(B45/_FV(A45,"Price"))-1</f>
        <v>-0.67824031387012673</v>
      </c>
      <c r="D45" s="6">
        <f>'[72]Sheet 1'!$E$4</f>
        <v>0.67937843603677761</v>
      </c>
      <c r="E45" s="6">
        <f>'[72]Sheet 1'!$F$4</f>
        <v>0.27763374970539711</v>
      </c>
      <c r="F45" s="6">
        <f>'[72]Sheet 1'!$E$29</f>
        <v>5.6646340677332541E-2</v>
      </c>
      <c r="G45" s="6">
        <f>'[72]Sheet 1'!$F$29</f>
        <v>-0.85969278820931394</v>
      </c>
      <c r="H45" s="7">
        <f>'[72]Sheet 1'!$L$19</f>
        <v>13.774831211953513</v>
      </c>
      <c r="I45" s="7">
        <f>'[72]Sheet 1'!$M$19</f>
        <v>-324.66678260869566</v>
      </c>
      <c r="J45" s="6">
        <f>'[72]Sheet 1'!$K$7</f>
        <v>0.87819938722601931</v>
      </c>
      <c r="K45" s="6">
        <f>'[72]Sheet 1'!$N$7</f>
        <v>-0.19674287061041715</v>
      </c>
      <c r="L45" s="6">
        <f>'[72]Sheet 1'!$M$13</f>
        <v>-0.25634120464397225</v>
      </c>
      <c r="M45" s="8" cm="1">
        <f t="array" ref="M45">_FV(A45,"Market cap",TRUE)</f>
        <v>7094504000</v>
      </c>
      <c r="N45" s="16" t="str" cm="1">
        <f t="array" ref="N45">_FV(A45,"Industry")</f>
        <v>Software &amp; IT Services</v>
      </c>
      <c r="O45" s="25" cm="1">
        <f t="array" ref="O45">_FV(A45,"Year incorporated",TRUE)</f>
        <v>2014</v>
      </c>
      <c r="P45" s="14" t="str" cm="1">
        <f t="array" ref="P45">_FV(A45,"Description")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45" s="10"/>
      <c r="R45" s="10"/>
      <c r="S45" s="10"/>
    </row>
    <row r="46" spans="1:19" ht="50" customHeight="1">
      <c r="A46" s="22" t="e" vm="82">
        <v>#VALUE!</v>
      </c>
      <c r="B46" s="19">
        <f>'[74]Sheet 1'!$H$115</f>
        <v>35.043482841978999</v>
      </c>
      <c r="C46" s="6" cm="1">
        <f t="array" ref="C46">(B46/_FV(A46,"Price"))-1</f>
        <v>-0.70630671436490955</v>
      </c>
      <c r="D46" s="6">
        <f>'[74]Sheet 1'!$F$4</f>
        <v>1.6943067592806331</v>
      </c>
      <c r="E46" s="6">
        <f>'[74]Sheet 1'!$G$4</f>
        <v>0.62315661903641817</v>
      </c>
      <c r="F46" s="6">
        <f>'[74]Sheet 1'!$F$29</f>
        <v>2.30592585089141</v>
      </c>
      <c r="G46" s="6">
        <f>'[74]Sheet 1'!$G$29</f>
        <v>-1.5300878475062891</v>
      </c>
      <c r="H46" s="7">
        <f>'[74]Sheet 1'!$M$19</f>
        <v>12.107867700575817</v>
      </c>
      <c r="I46" s="7">
        <f>'[74]Sheet 1'!$N$19</f>
        <v>72.927156901734108</v>
      </c>
      <c r="J46" s="6">
        <f>'[74]Sheet 1'!$L$7</f>
        <v>0.77410000000000001</v>
      </c>
      <c r="K46" s="6">
        <f>'[74]Sheet 1'!$O$7</f>
        <v>-3.2874373597067727E-2</v>
      </c>
      <c r="L46" s="6">
        <f>'[74]Sheet 1'!$N$13</f>
        <v>-5.4394893763433774E-2</v>
      </c>
      <c r="M46" s="8" cm="1">
        <f t="array" ref="M46">_FV(A46,"Market cap",TRUE)</f>
        <v>12680160264</v>
      </c>
      <c r="N46" s="16" t="str" cm="1">
        <f t="array" ref="N46">_FV(A46,"Industry")</f>
        <v>Software &amp; IT Services</v>
      </c>
      <c r="O46" s="25" cm="1">
        <f t="array" ref="O46">_FV(A46,"Year incorporated",TRUE)</f>
        <v>2018</v>
      </c>
      <c r="P46" s="14" t="str" cm="1">
        <f t="array" ref="P46">_FV(A46,"Description")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Q46" s="10"/>
      <c r="R46" s="10"/>
      <c r="S46" s="10"/>
    </row>
    <row r="47" spans="1:19" ht="50" customHeight="1">
      <c r="A47" s="22" t="e" vm="83">
        <v>#VALUE!</v>
      </c>
      <c r="B47" s="19">
        <f>'[75]Sheet 1'!$G$115</f>
        <v>9.5326001666865245</v>
      </c>
      <c r="C47" s="6" cm="1">
        <f t="array" ref="C47">(B47/_FV(A47,"Price"))-1</f>
        <v>-0.71871938133117363</v>
      </c>
      <c r="D47" s="6">
        <f>'[75]Sheet 1'!$E$4</f>
        <v>0.51069447022667736</v>
      </c>
      <c r="E47" s="6">
        <f>'[75]Sheet 1'!$F$4</f>
        <v>0.30200155646273363</v>
      </c>
      <c r="F47" s="6">
        <f>'[75]Sheet 1'!$E$29</f>
        <v>0.32015659230865712</v>
      </c>
      <c r="G47" s="6">
        <f>'[75]Sheet 1'!$F$29</f>
        <v>-0.89172491056256642</v>
      </c>
      <c r="H47" s="7">
        <f>'[75]Sheet 1'!$L$19</f>
        <v>14.292279774544502</v>
      </c>
      <c r="I47" s="7">
        <f>'[75]Sheet 1'!$M$19</f>
        <v>-222.52204571428572</v>
      </c>
      <c r="J47" s="6">
        <f>'[75]Sheet 1'!$K$7</f>
        <v>0.65449999999999997</v>
      </c>
      <c r="K47" s="6">
        <f>'[75]Sheet 1'!$N$7</f>
        <v>-0.29318160097210655</v>
      </c>
      <c r="L47" s="6">
        <f>'[75]Sheet 1'!$M$13</f>
        <v>-0.24525679463638253</v>
      </c>
      <c r="M47" s="8" cm="1">
        <f t="array" ref="M47">_FV(A47,"Market cap",TRUE)</f>
        <v>10035913480</v>
      </c>
      <c r="N47" s="16" t="str" cm="1">
        <f t="array" ref="N47">_FV(A47,"Industry")</f>
        <v>Software &amp; IT Services</v>
      </c>
      <c r="O47" s="25" cm="1">
        <f t="array" ref="O47">_FV(A47,"Year incorporated",TRUE)</f>
        <v>2014</v>
      </c>
      <c r="P47" s="14" t="str" cm="1">
        <f t="array" ref="P47">_FV(A47,"Description")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47" s="10"/>
      <c r="R47" s="10"/>
      <c r="S47" s="10"/>
    </row>
    <row r="48" spans="1:19" ht="50" customHeight="1">
      <c r="A48" s="22" t="e" vm="84">
        <v>#VALUE!</v>
      </c>
      <c r="B48" s="19">
        <f>'[73]Sheet 1'!$L$115</f>
        <v>23.06777067533277</v>
      </c>
      <c r="C48" s="6" cm="1">
        <f t="array" ref="C48">(B48/_FV(A48,"Price"))-1</f>
        <v>-0.72875806131656451</v>
      </c>
      <c r="D48" s="6">
        <f>'[73]Sheet 1'!$J$4</f>
        <v>0.31871167361908026</v>
      </c>
      <c r="E48" s="6">
        <f>'[73]Sheet 1'!$K$4</f>
        <v>0.22005710501047338</v>
      </c>
      <c r="F48" s="6">
        <f>'[73]Sheet 1'!$J$29</f>
        <v>-0.61248384895689667</v>
      </c>
      <c r="G48" s="6">
        <f>'[29]Sheet 1'!$M$20</f>
        <v>2.8008793078995886</v>
      </c>
      <c r="H48" s="7">
        <f>'[73]Sheet 1'!$Q$19</f>
        <v>19.647940683116882</v>
      </c>
      <c r="I48" s="7">
        <f>'[73]Sheet 1'!$R$19</f>
        <v>61.023371757018396</v>
      </c>
      <c r="J48" s="6">
        <f>'[73]Sheet 1'!$P$7</f>
        <v>0.82179999999999997</v>
      </c>
      <c r="K48" s="6">
        <f>'[73]Sheet 1'!$S$7</f>
        <v>0.28954902252827525</v>
      </c>
      <c r="L48" s="6">
        <f>'[73]Sheet 1'!$R$13</f>
        <v>4.782821668681006E-2</v>
      </c>
      <c r="M48" s="8" cm="1">
        <f t="array" ref="M48">_FV(A48,"Market cap",TRUE)</f>
        <v>41574205727</v>
      </c>
      <c r="N48" s="16" t="str" cm="1">
        <f t="array" ref="N48">_FV(A48,"Industry")</f>
        <v>Software &amp; IT Services</v>
      </c>
      <c r="O48" s="25" cm="1">
        <f t="array" ref="O48">_FV(A48,"Year incorporated",TRUE)</f>
        <v>2009</v>
      </c>
      <c r="P48" s="14" t="str" cm="1">
        <f t="array" ref="P48">_FV(A48,"Description")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Q48" s="10"/>
      <c r="R48" s="10"/>
      <c r="S48" s="10"/>
    </row>
    <row r="49" spans="1:19" ht="50" customHeight="1">
      <c r="A49" s="22" t="e" vm="85">
        <v>#VALUE!</v>
      </c>
      <c r="B49" s="19">
        <f>'[76]Sheet 1'!$J$115</f>
        <v>17.350101386476172</v>
      </c>
      <c r="C49" s="6" cm="1">
        <f t="array" ref="C49">(B49/_FV(A49,"Price"))-1</f>
        <v>-0.73016949632229899</v>
      </c>
      <c r="D49" s="6">
        <f>'[76]Sheet 1'!$H$4</f>
        <v>0.48568307775743191</v>
      </c>
      <c r="E49" s="6">
        <f>'[76]Sheet 1'!$I$4</f>
        <v>0.31454686585162017</v>
      </c>
      <c r="F49" s="6">
        <f>'[76]Sheet 1'!$H$29</f>
        <v>-0.25710981948376732</v>
      </c>
      <c r="G49" s="6">
        <f>'[76]Sheet 1'!$I$29</f>
        <v>-1.6070916998050482</v>
      </c>
      <c r="H49" s="7">
        <f>'[76]Sheet 1'!$O$19</f>
        <v>17.369705664586583</v>
      </c>
      <c r="I49" s="7">
        <f>'[76]Sheet 1'!$P$19</f>
        <v>189.67600223168654</v>
      </c>
      <c r="J49" s="6">
        <f>'[76]Sheet 1'!$N$7</f>
        <v>0.76149999999999995</v>
      </c>
      <c r="K49" s="6">
        <f>'[76]Sheet 1'!$Q$7</f>
        <v>-4.0778638305813637E-2</v>
      </c>
      <c r="L49" s="6">
        <f>'[76]Sheet 1'!$P$13</f>
        <v>-9.1412072846884795E-2</v>
      </c>
      <c r="M49" s="8" cm="1">
        <f t="array" ref="M49">_FV(A49,"Market cap",TRUE)</f>
        <v>21341928740</v>
      </c>
      <c r="N49" s="16" t="str" cm="1">
        <f t="array" ref="N49">_FV(A49,"Industry")</f>
        <v>Software &amp; IT Services</v>
      </c>
      <c r="O49" s="25" cm="1">
        <f t="array" ref="O49">_FV(A49,"Year incorporated",TRUE)</f>
        <v>2009</v>
      </c>
      <c r="P49" s="14" t="str" cm="1">
        <f t="array" ref="P49">_FV(A49,"Description")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49" s="10"/>
      <c r="R49" s="10"/>
      <c r="S49" s="10"/>
    </row>
    <row r="50" spans="1:19" ht="50" customHeight="1">
      <c r="A50" s="22" t="e" vm="86">
        <v>#VALUE!</v>
      </c>
      <c r="B50" s="19">
        <f>'[77]Sheet 1'!$K$115</f>
        <v>102.16944061184233</v>
      </c>
      <c r="C50" s="6" cm="1">
        <f t="array" ref="C50">(B50/_FV(A50,"Price"))-1</f>
        <v>-0.74329286278431572</v>
      </c>
      <c r="D50" s="6">
        <f>'[77]Sheet 1'!$I$4</f>
        <v>0.46947407934702245</v>
      </c>
      <c r="E50" s="6">
        <f>'[77]Sheet 1'!$J$4</f>
        <v>0.19781931464174463</v>
      </c>
      <c r="F50" s="6">
        <f>'[77]Sheet 1'!$I$29</f>
        <v>0.12556620805172281</v>
      </c>
      <c r="G50" s="6">
        <f>'[77]Sheet 1'!$J$29</f>
        <v>-1.3653755956896103</v>
      </c>
      <c r="H50" s="7">
        <f>'[77]Sheet 1'!$P$19</f>
        <v>17.834414824447336</v>
      </c>
      <c r="I50" s="7">
        <f>'[77]Sheet 1'!$Q$19</f>
        <v>217.34809825673534</v>
      </c>
      <c r="J50" s="6">
        <f>'[77]Sheet 1'!$O$7</f>
        <v>0.72795950155763245</v>
      </c>
      <c r="K50" s="6">
        <f>'[77]Sheet 1'!$R$7</f>
        <v>-1.5742990654205608E-2</v>
      </c>
      <c r="L50" s="6">
        <f>'[77]Sheet 1'!$Q$13</f>
        <v>-0.17721860019518559</v>
      </c>
      <c r="M50" s="8" cm="1">
        <f t="array" ref="M50">_FV(A50,"Market cap",TRUE)</f>
        <v>28091389240</v>
      </c>
      <c r="N50" s="16" t="str" cm="1">
        <f t="array" ref="N50">_FV(A50,"Industry")</f>
        <v>Software &amp; IT Services</v>
      </c>
      <c r="O50" s="25" cm="1">
        <f t="array" ref="O50">_FV(A50,"Year incorporated",TRUE)</f>
        <v>2007</v>
      </c>
      <c r="P50" s="14" t="str" cm="1">
        <f t="array" ref="P50">_FV(A50,"Description")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Q50" s="10"/>
      <c r="R50" s="10"/>
      <c r="S50" s="10"/>
    </row>
    <row r="51" spans="1:19" ht="50" customHeight="1">
      <c r="A51" s="22" t="e" vm="87">
        <v>#VALUE!</v>
      </c>
      <c r="B51" s="19">
        <f>'[79]Sheet 1'!$G$115</f>
        <v>5.2890562150905298</v>
      </c>
      <c r="C51" s="6" cm="1">
        <f t="array" ref="C51">(B51/_FV(A51,"Price"))-1</f>
        <v>-0.79483878141619357</v>
      </c>
      <c r="D51" s="6">
        <f>'[79]Sheet 1'!$E$4</f>
        <v>0.52340986821370628</v>
      </c>
      <c r="E51" s="6">
        <f>'[79]Sheet 1'!$F$4</f>
        <v>0.33691929292232725</v>
      </c>
      <c r="F51" s="6">
        <f>'[79]Sheet 1'!$E$29</f>
        <v>-0.30308373518410026</v>
      </c>
      <c r="G51" s="6">
        <f>'[79]Sheet 1'!$F$29</f>
        <v>-0.96402906774660302</v>
      </c>
      <c r="H51" s="7">
        <f>'[79]Sheet 1'!$L$19</f>
        <v>15.909255575424117</v>
      </c>
      <c r="I51" s="7">
        <f>'[79]Sheet 1'!$M$19</f>
        <v>-1559.464557752809</v>
      </c>
      <c r="J51" s="6">
        <f>'[79]Sheet 1'!$K$7</f>
        <v>0.72009999999999996</v>
      </c>
      <c r="K51" s="6">
        <f>'[79]Sheet 1'!$N$7</f>
        <v>-0.20881471775892851</v>
      </c>
      <c r="L51" s="6">
        <f>'[79]Sheet 1'!$M$13</f>
        <v>-0.24455223156090972</v>
      </c>
      <c r="M51" s="8" cm="1">
        <f t="array" ref="M51">_FV(A51,"Market cap",TRUE)</f>
        <v>13625539492</v>
      </c>
      <c r="N51" s="16" t="str" cm="1">
        <f t="array" ref="N51">_FV(A51,"Industry")</f>
        <v>Software &amp; IT Services</v>
      </c>
      <c r="O51" s="25" cm="1">
        <f t="array" ref="O51">_FV(A51,"Year incorporated",TRUE)</f>
        <v>2015</v>
      </c>
      <c r="P51" s="14" t="str" cm="1">
        <f t="array" ref="P51">_FV(A51,"Description")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Q51" s="10"/>
      <c r="R51" s="10"/>
      <c r="S51" s="10"/>
    </row>
  </sheetData>
  <autoFilter ref="A1:M1" xr:uid="{FAB1ACF9-D4B9-FB4D-8299-9FC1FBDA430F}">
    <sortState xmlns:xlrd2="http://schemas.microsoft.com/office/spreadsheetml/2017/richdata2" ref="A2:M51">
      <sortCondition descending="1" ref="C1:C51"/>
    </sortState>
  </autoFilter>
  <conditionalFormatting sqref="C2:C51">
    <cfRule type="colorScale" priority="47">
      <colorScale>
        <cfvo type="min"/>
        <cfvo type="percentile" val="50"/>
        <cfvo type="max"/>
        <color rgb="FFF8696B"/>
        <color rgb="FFFCFCFF"/>
        <color rgb="FF63BE7B"/>
      </colorScale>
    </cfRule>
  </conditionalFormatting>
  <conditionalFormatting sqref="D2:D42">
    <cfRule type="colorScale" priority="6409">
      <colorScale>
        <cfvo type="min"/>
        <cfvo type="max"/>
        <color rgb="FFFCFCFF"/>
        <color rgb="FF63BE7B"/>
      </colorScale>
    </cfRule>
  </conditionalFormatting>
  <conditionalFormatting sqref="D2:D51">
    <cfRule type="colorScale" priority="46">
      <colorScale>
        <cfvo type="min"/>
        <cfvo type="max"/>
        <color rgb="FFFCFCFF"/>
        <color rgb="FF63BE7B"/>
      </colorScale>
    </cfRule>
  </conditionalFormatting>
  <conditionalFormatting sqref="D2:E25">
    <cfRule type="colorScale" priority="4530">
      <colorScale>
        <cfvo type="min"/>
        <cfvo type="max"/>
        <color rgb="FFFCFCFF"/>
        <color rgb="FF63BE7B"/>
      </colorScale>
    </cfRule>
  </conditionalFormatting>
  <conditionalFormatting sqref="D2:E46">
    <cfRule type="colorScale" priority="6411">
      <colorScale>
        <cfvo type="min"/>
        <cfvo type="max"/>
        <color rgb="FFFFEF9C"/>
        <color rgb="FF63BE7B"/>
      </colorScale>
    </cfRule>
  </conditionalFormatting>
  <conditionalFormatting sqref="D3:E4">
    <cfRule type="colorScale" priority="354">
      <colorScale>
        <cfvo type="min"/>
        <cfvo type="max"/>
        <color rgb="FFFCFCFF"/>
        <color rgb="FF63BE7B"/>
      </colorScale>
    </cfRule>
    <cfRule type="colorScale" priority="355">
      <colorScale>
        <cfvo type="min"/>
        <cfvo type="percentile" val="50"/>
        <cfvo type="max"/>
        <color rgb="FFF8696B"/>
        <color rgb="FFFFEB84"/>
        <color rgb="FF63BE7B"/>
      </colorScale>
    </cfRule>
  </conditionalFormatting>
  <conditionalFormatting sqref="D11:E12">
    <cfRule type="colorScale" priority="4534">
      <colorScale>
        <cfvo type="min"/>
        <cfvo type="max"/>
        <color rgb="FFFCFCFF"/>
        <color rgb="FF63BE7B"/>
      </colorScale>
    </cfRule>
    <cfRule type="colorScale" priority="4535">
      <colorScale>
        <cfvo type="min"/>
        <cfvo type="percentile" val="50"/>
        <cfvo type="max"/>
        <color rgb="FFF8696B"/>
        <color rgb="FFFFEB84"/>
        <color rgb="FF63BE7B"/>
      </colorScale>
    </cfRule>
  </conditionalFormatting>
  <conditionalFormatting sqref="D18:E20">
    <cfRule type="colorScale" priority="319">
      <colorScale>
        <cfvo type="min"/>
        <cfvo type="max"/>
        <color rgb="FFFCFCFF"/>
        <color rgb="FF63BE7B"/>
      </colorScale>
    </cfRule>
    <cfRule type="colorScale" priority="320">
      <colorScale>
        <cfvo type="min"/>
        <cfvo type="percentile" val="50"/>
        <cfvo type="max"/>
        <color rgb="FFF8696B"/>
        <color rgb="FFFFEB84"/>
        <color rgb="FF63BE7B"/>
      </colorScale>
    </cfRule>
  </conditionalFormatting>
  <conditionalFormatting sqref="D23:E25">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onditionalFormatting>
  <conditionalFormatting sqref="D27:E29">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onditionalFormatting>
  <conditionalFormatting sqref="D35:E37">
    <cfRule type="colorScale" priority="295">
      <colorScale>
        <cfvo type="min"/>
        <cfvo type="max"/>
        <color rgb="FFFCFCFF"/>
        <color rgb="FF63BE7B"/>
      </colorScale>
    </cfRule>
    <cfRule type="colorScale" priority="296">
      <colorScale>
        <cfvo type="min"/>
        <cfvo type="percentile" val="50"/>
        <cfvo type="max"/>
        <color rgb="FFF8696B"/>
        <color rgb="FFFFEB84"/>
        <color rgb="FF63BE7B"/>
      </colorScale>
    </cfRule>
  </conditionalFormatting>
  <conditionalFormatting sqref="D42:E43">
    <cfRule type="colorScale" priority="3723">
      <colorScale>
        <cfvo type="min"/>
        <cfvo type="max"/>
        <color rgb="FFFCFCFF"/>
        <color rgb="FF63BE7B"/>
      </colorScale>
    </cfRule>
    <cfRule type="colorScale" priority="3724">
      <colorScale>
        <cfvo type="min"/>
        <cfvo type="percentile" val="50"/>
        <cfvo type="max"/>
        <color rgb="FFF8696B"/>
        <color rgb="FFFFEB84"/>
        <color rgb="FF63BE7B"/>
      </colorScale>
    </cfRule>
  </conditionalFormatting>
  <conditionalFormatting sqref="D2:G2">
    <cfRule type="colorScale" priority="352">
      <colorScale>
        <cfvo type="min"/>
        <cfvo type="max"/>
        <color rgb="FFFCFCFF"/>
        <color rgb="FF63BE7B"/>
      </colorScale>
    </cfRule>
    <cfRule type="colorScale" priority="353">
      <colorScale>
        <cfvo type="min"/>
        <cfvo type="percentile" val="50"/>
        <cfvo type="max"/>
        <color rgb="FFF8696B"/>
        <color rgb="FFFFEB84"/>
        <color rgb="FF63BE7B"/>
      </colorScale>
    </cfRule>
  </conditionalFormatting>
  <conditionalFormatting sqref="D5:G5">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onditionalFormatting>
  <conditionalFormatting sqref="D6:G6">
    <cfRule type="colorScale" priority="348">
      <colorScale>
        <cfvo type="min"/>
        <cfvo type="max"/>
        <color rgb="FFFCFCFF"/>
        <color rgb="FF63BE7B"/>
      </colorScale>
    </cfRule>
    <cfRule type="colorScale" priority="349">
      <colorScale>
        <cfvo type="min"/>
        <cfvo type="percentile" val="50"/>
        <cfvo type="max"/>
        <color rgb="FFF8696B"/>
        <color rgb="FFFFEB84"/>
        <color rgb="FF63BE7B"/>
      </colorScale>
    </cfRule>
  </conditionalFormatting>
  <conditionalFormatting sqref="D7:G7">
    <cfRule type="colorScale" priority="346">
      <colorScale>
        <cfvo type="min"/>
        <cfvo type="max"/>
        <color rgb="FFFCFCFF"/>
        <color rgb="FF63BE7B"/>
      </colorScale>
    </cfRule>
    <cfRule type="colorScale" priority="347">
      <colorScale>
        <cfvo type="min"/>
        <cfvo type="percentile" val="50"/>
        <cfvo type="max"/>
        <color rgb="FFF8696B"/>
        <color rgb="FFFFEB84"/>
        <color rgb="FF63BE7B"/>
      </colorScale>
    </cfRule>
  </conditionalFormatting>
  <conditionalFormatting sqref="D8:G8">
    <cfRule type="colorScale" priority="344">
      <colorScale>
        <cfvo type="min"/>
        <cfvo type="max"/>
        <color rgb="FFFCFCFF"/>
        <color rgb="FF63BE7B"/>
      </colorScale>
    </cfRule>
    <cfRule type="colorScale" priority="345">
      <colorScale>
        <cfvo type="min"/>
        <cfvo type="percentile" val="50"/>
        <cfvo type="max"/>
        <color rgb="FFF8696B"/>
        <color rgb="FFFFEB84"/>
        <color rgb="FF63BE7B"/>
      </colorScale>
    </cfRule>
  </conditionalFormatting>
  <conditionalFormatting sqref="D9:G9">
    <cfRule type="colorScale" priority="342">
      <colorScale>
        <cfvo type="min"/>
        <cfvo type="max"/>
        <color rgb="FFFCFCFF"/>
        <color rgb="FF63BE7B"/>
      </colorScale>
    </cfRule>
    <cfRule type="colorScale" priority="343">
      <colorScale>
        <cfvo type="min"/>
        <cfvo type="percentile" val="50"/>
        <cfvo type="max"/>
        <color rgb="FFF8696B"/>
        <color rgb="FFFFEB84"/>
        <color rgb="FF63BE7B"/>
      </colorScale>
    </cfRule>
  </conditionalFormatting>
  <conditionalFormatting sqref="D10:G10">
    <cfRule type="colorScale" priority="331">
      <colorScale>
        <cfvo type="min"/>
        <cfvo type="max"/>
        <color rgb="FFFCFCFF"/>
        <color rgb="FF63BE7B"/>
      </colorScale>
    </cfRule>
    <cfRule type="colorScale" priority="332">
      <colorScale>
        <cfvo type="min"/>
        <cfvo type="percentile" val="50"/>
        <cfvo type="max"/>
        <color rgb="FFF8696B"/>
        <color rgb="FFFFEB84"/>
        <color rgb="FF63BE7B"/>
      </colorScale>
    </cfRule>
  </conditionalFormatting>
  <conditionalFormatting sqref="D13:G13">
    <cfRule type="colorScale" priority="329">
      <colorScale>
        <cfvo type="min"/>
        <cfvo type="max"/>
        <color rgb="FFFCFCFF"/>
        <color rgb="FF63BE7B"/>
      </colorScale>
    </cfRule>
    <cfRule type="colorScale" priority="330">
      <colorScale>
        <cfvo type="min"/>
        <cfvo type="percentile" val="50"/>
        <cfvo type="max"/>
        <color rgb="FFF8696B"/>
        <color rgb="FFFFEB84"/>
        <color rgb="FF63BE7B"/>
      </colorScale>
    </cfRule>
  </conditionalFormatting>
  <conditionalFormatting sqref="D14:G14">
    <cfRule type="colorScale" priority="325">
      <colorScale>
        <cfvo type="min"/>
        <cfvo type="max"/>
        <color rgb="FFFCFCFF"/>
        <color rgb="FF63BE7B"/>
      </colorScale>
    </cfRule>
    <cfRule type="colorScale" priority="326">
      <colorScale>
        <cfvo type="min"/>
        <cfvo type="percentile" val="50"/>
        <cfvo type="max"/>
        <color rgb="FFF8696B"/>
        <color rgb="FFFFEB84"/>
        <color rgb="FF63BE7B"/>
      </colorScale>
    </cfRule>
  </conditionalFormatting>
  <conditionalFormatting sqref="D15:G15">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onditionalFormatting>
  <conditionalFormatting sqref="D16:G16">
    <cfRule type="colorScale" priority="321">
      <colorScale>
        <cfvo type="min"/>
        <cfvo type="max"/>
        <color rgb="FFFCFCFF"/>
        <color rgb="FF63BE7B"/>
      </colorScale>
    </cfRule>
    <cfRule type="colorScale" priority="322">
      <colorScale>
        <cfvo type="min"/>
        <cfvo type="percentile" val="50"/>
        <cfvo type="max"/>
        <color rgb="FFF8696B"/>
        <color rgb="FFFFEB84"/>
        <color rgb="FF63BE7B"/>
      </colorScale>
    </cfRule>
  </conditionalFormatting>
  <conditionalFormatting sqref="D17:G17">
    <cfRule type="colorScale" priority="317">
      <colorScale>
        <cfvo type="min"/>
        <cfvo type="max"/>
        <color rgb="FFFCFCFF"/>
        <color rgb="FF63BE7B"/>
      </colorScale>
    </cfRule>
    <cfRule type="colorScale" priority="318">
      <colorScale>
        <cfvo type="min"/>
        <cfvo type="percentile" val="50"/>
        <cfvo type="max"/>
        <color rgb="FFF8696B"/>
        <color rgb="FFFFEB84"/>
        <color rgb="FF63BE7B"/>
      </colorScale>
    </cfRule>
  </conditionalFormatting>
  <conditionalFormatting sqref="D21:G21">
    <cfRule type="colorScale" priority="315">
      <colorScale>
        <cfvo type="min"/>
        <cfvo type="max"/>
        <color rgb="FFFCFCFF"/>
        <color rgb="FF63BE7B"/>
      </colorScale>
    </cfRule>
    <cfRule type="colorScale" priority="316">
      <colorScale>
        <cfvo type="min"/>
        <cfvo type="percentile" val="50"/>
        <cfvo type="max"/>
        <color rgb="FFF8696B"/>
        <color rgb="FFFFEB84"/>
        <color rgb="FF63BE7B"/>
      </colorScale>
    </cfRule>
  </conditionalFormatting>
  <conditionalFormatting sqref="D22:G22">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onditionalFormatting>
  <conditionalFormatting sqref="D26:G26">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onditionalFormatting>
  <conditionalFormatting sqref="D30:G30">
    <cfRule type="colorScale" priority="305">
      <colorScale>
        <cfvo type="min"/>
        <cfvo type="max"/>
        <color rgb="FFFCFCFF"/>
        <color rgb="FF63BE7B"/>
      </colorScale>
    </cfRule>
    <cfRule type="colorScale" priority="306">
      <colorScale>
        <cfvo type="min"/>
        <cfvo type="percentile" val="50"/>
        <cfvo type="max"/>
        <color rgb="FFF8696B"/>
        <color rgb="FFFFEB84"/>
        <color rgb="FF63BE7B"/>
      </colorScale>
    </cfRule>
  </conditionalFormatting>
  <conditionalFormatting sqref="D31:G31">
    <cfRule type="colorScale" priority="303">
      <colorScale>
        <cfvo type="min"/>
        <cfvo type="max"/>
        <color rgb="FFFCFCFF"/>
        <color rgb="FF63BE7B"/>
      </colorScale>
    </cfRule>
    <cfRule type="colorScale" priority="304">
      <colorScale>
        <cfvo type="min"/>
        <cfvo type="percentile" val="50"/>
        <cfvo type="max"/>
        <color rgb="FFF8696B"/>
        <color rgb="FFFFEB84"/>
        <color rgb="FF63BE7B"/>
      </colorScale>
    </cfRule>
  </conditionalFormatting>
  <conditionalFormatting sqref="D32:G32">
    <cfRule type="colorScale" priority="301">
      <colorScale>
        <cfvo type="min"/>
        <cfvo type="max"/>
        <color rgb="FFFCFCFF"/>
        <color rgb="FF63BE7B"/>
      </colorScale>
    </cfRule>
    <cfRule type="colorScale" priority="302">
      <colorScale>
        <cfvo type="min"/>
        <cfvo type="percentile" val="50"/>
        <cfvo type="max"/>
        <color rgb="FFF8696B"/>
        <color rgb="FFFFEB84"/>
        <color rgb="FF63BE7B"/>
      </colorScale>
    </cfRule>
  </conditionalFormatting>
  <conditionalFormatting sqref="D33:G33">
    <cfRule type="colorScale" priority="299">
      <colorScale>
        <cfvo type="min"/>
        <cfvo type="max"/>
        <color rgb="FFFCFCFF"/>
        <color rgb="FF63BE7B"/>
      </colorScale>
    </cfRule>
    <cfRule type="colorScale" priority="300">
      <colorScale>
        <cfvo type="min"/>
        <cfvo type="percentile" val="50"/>
        <cfvo type="max"/>
        <color rgb="FFF8696B"/>
        <color rgb="FFFFEB84"/>
        <color rgb="FF63BE7B"/>
      </colorScale>
    </cfRule>
  </conditionalFormatting>
  <conditionalFormatting sqref="D34:G34">
    <cfRule type="colorScale" priority="297">
      <colorScale>
        <cfvo type="min"/>
        <cfvo type="max"/>
        <color rgb="FFFCFCFF"/>
        <color rgb="FF63BE7B"/>
      </colorScale>
    </cfRule>
    <cfRule type="colorScale" priority="298">
      <colorScale>
        <cfvo type="min"/>
        <cfvo type="percentile" val="50"/>
        <cfvo type="max"/>
        <color rgb="FFF8696B"/>
        <color rgb="FFFFEB84"/>
        <color rgb="FF63BE7B"/>
      </colorScale>
    </cfRule>
  </conditionalFormatting>
  <conditionalFormatting sqref="D38:G38">
    <cfRule type="colorScale" priority="289">
      <colorScale>
        <cfvo type="min"/>
        <cfvo type="max"/>
        <color rgb="FFFCFCFF"/>
        <color rgb="FF63BE7B"/>
      </colorScale>
    </cfRule>
    <cfRule type="colorScale" priority="290">
      <colorScale>
        <cfvo type="min"/>
        <cfvo type="percentile" val="50"/>
        <cfvo type="max"/>
        <color rgb="FFF8696B"/>
        <color rgb="FFFFEB84"/>
        <color rgb="FF63BE7B"/>
      </colorScale>
    </cfRule>
  </conditionalFormatting>
  <conditionalFormatting sqref="D39:G39">
    <cfRule type="colorScale" priority="287">
      <colorScale>
        <cfvo type="min"/>
        <cfvo type="max"/>
        <color rgb="FFFCFCFF"/>
        <color rgb="FF63BE7B"/>
      </colorScale>
    </cfRule>
    <cfRule type="colorScale" priority="288">
      <colorScale>
        <cfvo type="min"/>
        <cfvo type="percentile" val="50"/>
        <cfvo type="max"/>
        <color rgb="FFF8696B"/>
        <color rgb="FFFFEB84"/>
        <color rgb="FF63BE7B"/>
      </colorScale>
    </cfRule>
  </conditionalFormatting>
  <conditionalFormatting sqref="D40:G40">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onditionalFormatting>
  <conditionalFormatting sqref="D41:G41">
    <cfRule type="colorScale" priority="279">
      <colorScale>
        <cfvo type="min"/>
        <cfvo type="max"/>
        <color rgb="FFFCFCFF"/>
        <color rgb="FF63BE7B"/>
      </colorScale>
    </cfRule>
    <cfRule type="colorScale" priority="280">
      <colorScale>
        <cfvo type="min"/>
        <cfvo type="percentile" val="50"/>
        <cfvo type="max"/>
        <color rgb="FFF8696B"/>
        <color rgb="FFFFEB84"/>
        <color rgb="FF63BE7B"/>
      </colorScale>
    </cfRule>
  </conditionalFormatting>
  <conditionalFormatting sqref="D44:G44">
    <cfRule type="colorScale" priority="252">
      <colorScale>
        <cfvo type="min"/>
        <cfvo type="max"/>
        <color rgb="FFFCFCFF"/>
        <color rgb="FF63BE7B"/>
      </colorScale>
    </cfRule>
    <cfRule type="colorScale" priority="253">
      <colorScale>
        <cfvo type="min"/>
        <cfvo type="percentile" val="50"/>
        <cfvo type="max"/>
        <color rgb="FFF8696B"/>
        <color rgb="FFFFEB84"/>
        <color rgb="FF63BE7B"/>
      </colorScale>
    </cfRule>
  </conditionalFormatting>
  <conditionalFormatting sqref="D45:G45">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onditionalFormatting>
  <conditionalFormatting sqref="D46:G46">
    <cfRule type="colorScale" priority="248">
      <colorScale>
        <cfvo type="min"/>
        <cfvo type="max"/>
        <color rgb="FFFCFCFF"/>
        <color rgb="FF63BE7B"/>
      </colorScale>
    </cfRule>
    <cfRule type="colorScale" priority="249">
      <colorScale>
        <cfvo type="min"/>
        <cfvo type="percentile" val="50"/>
        <cfvo type="max"/>
        <color rgb="FFF8696B"/>
        <color rgb="FFFFEB84"/>
        <color rgb="FF63BE7B"/>
      </colorScale>
    </cfRule>
  </conditionalFormatting>
  <conditionalFormatting sqref="D47:G47">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fRule type="colorScale" priority="222">
      <colorScale>
        <cfvo type="min"/>
        <cfvo type="max"/>
        <color rgb="FFFFEF9C"/>
        <color rgb="FF63BE7B"/>
      </colorScale>
    </cfRule>
  </conditionalFormatting>
  <conditionalFormatting sqref="D48:G48">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fRule type="colorScale" priority="179">
      <colorScale>
        <cfvo type="min"/>
        <cfvo type="max"/>
        <color rgb="FFFFEF9C"/>
        <color rgb="FF63BE7B"/>
      </colorScale>
    </cfRule>
  </conditionalFormatting>
  <conditionalFormatting sqref="D49:G4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onditionalFormatting>
  <conditionalFormatting sqref="D50:G50">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onditionalFormatting>
  <conditionalFormatting sqref="D51:G51">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F52:G1048576 F1:G1">
    <cfRule type="colorScale" priority="261">
      <colorScale>
        <cfvo type="min"/>
        <cfvo type="percentile" val="50"/>
        <cfvo type="max"/>
        <color rgb="FFF8696B"/>
        <color rgb="FFFCFCFF"/>
        <color rgb="FF63BE7B"/>
      </colorScale>
    </cfRule>
  </conditionalFormatting>
  <conditionalFormatting sqref="H2:H25">
    <cfRule type="colorScale" priority="4557">
      <colorScale>
        <cfvo type="min"/>
        <cfvo type="percentile" val="50"/>
        <cfvo type="max"/>
        <color rgb="FF63BE7B"/>
        <color rgb="FFFCFCFF"/>
        <color rgb="FFF8696B"/>
      </colorScale>
    </cfRule>
  </conditionalFormatting>
  <conditionalFormatting sqref="H2:H51">
    <cfRule type="colorScale" priority="6428">
      <colorScale>
        <cfvo type="min"/>
        <cfvo type="percentile" val="50"/>
        <cfvo type="max"/>
        <color rgb="FF63BE7B"/>
        <color rgb="FFFCFCFF"/>
        <color rgb="FFF8696B"/>
      </colorScale>
    </cfRule>
  </conditionalFormatting>
  <conditionalFormatting sqref="J2:J25">
    <cfRule type="colorScale" priority="4561">
      <colorScale>
        <cfvo type="min"/>
        <cfvo type="max"/>
        <color rgb="FFFFEF9C"/>
        <color rgb="FF63BE7B"/>
      </colorScale>
    </cfRule>
  </conditionalFormatting>
  <conditionalFormatting sqref="J2:J51">
    <cfRule type="colorScale" priority="5">
      <colorScale>
        <cfvo type="min"/>
        <cfvo type="max"/>
        <color rgb="FFFFEF9C"/>
        <color rgb="FF63BE7B"/>
      </colorScale>
    </cfRule>
  </conditionalFormatting>
  <conditionalFormatting sqref="I2:I51">
    <cfRule type="colorScale" priority="6444">
      <colorScale>
        <cfvo type="min"/>
        <cfvo type="percentile" val="50"/>
        <cfvo type="max"/>
        <color rgb="FF63BE7B"/>
        <color rgb="FFFCFCFF"/>
        <color rgb="FFF8696B"/>
      </colorScale>
    </cfRule>
  </conditionalFormatting>
  <conditionalFormatting sqref="E2:E42">
    <cfRule type="colorScale" priority="45">
      <colorScale>
        <cfvo type="min"/>
        <cfvo type="max"/>
        <color rgb="FFFCFCFF"/>
        <color rgb="FF63BE7B"/>
      </colorScale>
    </cfRule>
  </conditionalFormatting>
  <conditionalFormatting sqref="E2:E51">
    <cfRule type="colorScale" priority="44">
      <colorScale>
        <cfvo type="min"/>
        <cfvo type="max"/>
        <color rgb="FFFCFCFF"/>
        <color rgb="FF63BE7B"/>
      </colorScale>
    </cfRule>
  </conditionalFormatting>
  <conditionalFormatting sqref="F2:F25">
    <cfRule type="colorScale" priority="40">
      <colorScale>
        <cfvo type="min"/>
        <cfvo type="max"/>
        <color rgb="FFFCFCFF"/>
        <color rgb="FF63BE7B"/>
      </colorScale>
    </cfRule>
  </conditionalFormatting>
  <conditionalFormatting sqref="F2:F46">
    <cfRule type="colorScale" priority="43">
      <colorScale>
        <cfvo type="min"/>
        <cfvo type="max"/>
        <color rgb="FFFFEF9C"/>
        <color rgb="FF63BE7B"/>
      </colorScale>
    </cfRule>
  </conditionalFormatting>
  <conditionalFormatting sqref="F3:F4">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F11:F12">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F18:F2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F23:F25">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F27:F29">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F35:F37">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F42:F43">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F2:F42">
    <cfRule type="colorScale" priority="27">
      <colorScale>
        <cfvo type="min"/>
        <cfvo type="max"/>
        <color rgb="FFFCFCFF"/>
        <color rgb="FF63BE7B"/>
      </colorScale>
    </cfRule>
  </conditionalFormatting>
  <conditionalFormatting sqref="F2:F51">
    <cfRule type="colorScale" priority="26">
      <colorScale>
        <cfvo type="min"/>
        <cfvo type="max"/>
        <color rgb="FFFCFCFF"/>
        <color rgb="FF63BE7B"/>
      </colorScale>
    </cfRule>
    <cfRule type="colorScale" priority="25">
      <colorScale>
        <cfvo type="min"/>
        <cfvo type="percentile" val="50"/>
        <cfvo type="max"/>
        <color rgb="FFF8696B"/>
        <color rgb="FFFCFCFF"/>
        <color rgb="FF63BE7B"/>
      </colorScale>
    </cfRule>
  </conditionalFormatting>
  <conditionalFormatting sqref="G2:G25">
    <cfRule type="colorScale" priority="21">
      <colorScale>
        <cfvo type="min"/>
        <cfvo type="max"/>
        <color rgb="FFFCFCFF"/>
        <color rgb="FF63BE7B"/>
      </colorScale>
    </cfRule>
  </conditionalFormatting>
  <conditionalFormatting sqref="G2:G46">
    <cfRule type="colorScale" priority="24">
      <colorScale>
        <cfvo type="min"/>
        <cfvo type="max"/>
        <color rgb="FFFFEF9C"/>
        <color rgb="FF63BE7B"/>
      </colorScale>
    </cfRule>
  </conditionalFormatting>
  <conditionalFormatting sqref="G3:G4">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G11:G12">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G18:G20">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onditionalFormatting>
  <conditionalFormatting sqref="G23:G25">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G27:G29">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G35:G37">
    <cfRule type="colorScale" priority="9">
      <colorScale>
        <cfvo type="min"/>
        <cfvo type="max"/>
        <color rgb="FFFCFCFF"/>
        <color rgb="FF63BE7B"/>
      </colorScale>
    </cfRule>
    <cfRule type="colorScale" priority="10">
      <colorScale>
        <cfvo type="min"/>
        <cfvo type="percentile" val="50"/>
        <cfvo type="max"/>
        <color rgb="FFF8696B"/>
        <color rgb="FFFFEB84"/>
        <color rgb="FF63BE7B"/>
      </colorScale>
    </cfRule>
  </conditionalFormatting>
  <conditionalFormatting sqref="G42:G43">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onditionalFormatting>
  <conditionalFormatting sqref="G2:G42">
    <cfRule type="colorScale" priority="8">
      <colorScale>
        <cfvo type="min"/>
        <cfvo type="max"/>
        <color rgb="FFFCFCFF"/>
        <color rgb="FF63BE7B"/>
      </colorScale>
    </cfRule>
  </conditionalFormatting>
  <conditionalFormatting sqref="G2:G51">
    <cfRule type="colorScale" priority="6">
      <colorScale>
        <cfvo type="min"/>
        <cfvo type="percentile" val="50"/>
        <cfvo type="max"/>
        <color rgb="FFF8696B"/>
        <color rgb="FFFCFCFF"/>
        <color rgb="FF63BE7B"/>
      </colorScale>
    </cfRule>
    <cfRule type="colorScale" priority="7">
      <colorScale>
        <cfvo type="min"/>
        <cfvo type="max"/>
        <color rgb="FFFCFCFF"/>
        <color rgb="FF63BE7B"/>
      </colorScale>
    </cfRule>
  </conditionalFormatting>
  <conditionalFormatting sqref="K2:K25">
    <cfRule type="colorScale" priority="4">
      <colorScale>
        <cfvo type="min"/>
        <cfvo type="max"/>
        <color rgb="FFFFEF9C"/>
        <color rgb="FF63BE7B"/>
      </colorScale>
    </cfRule>
  </conditionalFormatting>
  <conditionalFormatting sqref="K2:K51">
    <cfRule type="colorScale" priority="3">
      <colorScale>
        <cfvo type="min"/>
        <cfvo type="max"/>
        <color rgb="FFFFEF9C"/>
        <color rgb="FF63BE7B"/>
      </colorScale>
    </cfRule>
  </conditionalFormatting>
  <conditionalFormatting sqref="L2:L25">
    <cfRule type="colorScale" priority="2">
      <colorScale>
        <cfvo type="min"/>
        <cfvo type="max"/>
        <color rgb="FFFFEF9C"/>
        <color rgb="FF63BE7B"/>
      </colorScale>
    </cfRule>
  </conditionalFormatting>
  <conditionalFormatting sqref="L2:L51">
    <cfRule type="colorScale" priority="1">
      <colorScale>
        <cfvo type="min"/>
        <cfvo type="max"/>
        <color rgb="FFFFEF9C"/>
        <color rgb="FF63BE7B"/>
      </colorScale>
    </cfRule>
  </conditionalFormatting>
  <hyperlinks>
    <hyperlink ref="A25" r:id="rId1" display="Technology/Software/Accenture.xlsx" xr:uid="{3077EE9E-0F21-6745-9E7D-1F3DE15EB950}"/>
    <hyperlink ref="A13" r:id="rId2" display="Technology/Software/Adobe.xlsx" xr:uid="{2187B2F1-A453-0F4B-B773-945BCF5B1C72}"/>
    <hyperlink ref="A27" r:id="rId3" display="Technology/Software/Airbnb.xlsx" xr:uid="{6562D40C-83D0-154E-A909-2FFAD0FD1628}"/>
    <hyperlink ref="A8" r:id="rId4" display="Technology/Software/Alphabet.xlsx" xr:uid="{72584371-9A1E-174E-9330-482E5E66AB71}"/>
    <hyperlink ref="A42" r:id="rId5" display="Technology/Software/Amplitude.xlsx" xr:uid="{C78E1795-730F-E541-9A4D-E73A3C8C7754}"/>
    <hyperlink ref="A34" r:id="rId6" display="Technology/Software/Atlassian.xlsx" xr:uid="{1F9EF3CF-3FFD-714C-9604-BC760A8081CC}"/>
    <hyperlink ref="A26" r:id="rId7" display="Technology/Software/Autodesk.xlsx" xr:uid="{9AEDF55B-422A-7C4B-93EF-4F13C1E1A51D}"/>
    <hyperlink ref="A46" r:id="rId8" display="Technology/Software/Bill.xlsx" xr:uid="{36A73785-8F64-FC40-B1FC-2A0B6C6A1491}"/>
    <hyperlink ref="A2" r:id="rId9" display="Technology/Software/Box.xlsx" xr:uid="{2B60855E-F4F4-FB4A-A97C-BF8895F8A3EE}"/>
    <hyperlink ref="A39" r:id="rId10" display="Technology/Software/Braze.xlsx" xr:uid="{01F10ADE-F5F3-0943-8B00-DFB7094079C7}"/>
    <hyperlink ref="A49" r:id="rId11" display="Technology/Software/Cloudflare.xlsx" xr:uid="{DD8AA5B6-531B-C341-A7CC-B1FECB32E61A}"/>
    <hyperlink ref="A47" r:id="rId12" display="Technology/Software/Confluent.xlsx" xr:uid="{324217CB-FFB8-AD4A-8CD6-0759D73AD697}"/>
    <hyperlink ref="A24" r:id="rId13" display="Technology/Software/Crowdstrike.xlsx" xr:uid="{3A75211C-3133-DD49-A558-CA543EF27F58}"/>
    <hyperlink ref="A43" r:id="rId14" display="Technology/Software/Datadog.xlsx" xr:uid="{E9424F08-1AD2-D544-ABF6-160EC7ACCBA3}"/>
    <hyperlink ref="A38" r:id="rId15" display="Technology/Software/DigitalOcean.xlsx" xr:uid="{CF2237FA-4738-4A4D-9900-D8B575D8A868}"/>
    <hyperlink ref="A22" r:id="rId16" display="Technology/Software/Duolingo.xlsx" xr:uid="{2EB38CF9-471A-5D4D-8100-1822A9A892C4}"/>
    <hyperlink ref="A5" r:id="rId17" display="Technology/Software/Elastic N.V.xlsx" xr:uid="{844060F1-C2E1-9E48-BD0C-CB7740CECEA9}"/>
    <hyperlink ref="A15" r:id="rId18" display="Technology/Software/Fortinet.xlsx" xr:uid="{6C82F2A5-6847-F248-BD10-E89E0A82077D}"/>
    <hyperlink ref="A45" r:id="rId19" display="Technology/Software/GitLab.xlsx" xr:uid="{FB75AF33-6563-1642-9240-F16354829126}"/>
    <hyperlink ref="A31" r:id="rId20" display="Technology/Software/Global-E.xlsx" xr:uid="{D0854EA7-1946-FD47-88CE-D59A49BC2FF9}"/>
    <hyperlink ref="A41" r:id="rId21" display="Technology/Software/HashiCorp.xlsx" xr:uid="{0800EA36-E8F9-E549-B1D5-592937E1F325}"/>
    <hyperlink ref="A44" r:id="rId22" display="Technology/Software/Hubspot.xlsx" xr:uid="{3371AC30-95A3-E244-96E9-3A7081B689A9}"/>
    <hyperlink ref="A28" r:id="rId23" display="Technology/Software/Intuit.xlsx" xr:uid="{F90BBED3-FCC1-1C41-B459-A34CE606716B}"/>
    <hyperlink ref="A6" r:id="rId24" display="Technology/Software/Meta Platforms.xlsx" xr:uid="{DD325705-BAC9-FA4B-8FA4-990431D2453D}"/>
    <hyperlink ref="A50" r:id="rId25" display="Technology/Software/MongoDB.xlsx" xr:uid="{0DD100AE-DC26-7C4B-B9B3-4F5470A68CE1}"/>
    <hyperlink ref="A14" r:id="rId26" display="Technology/Software/Netflix.xlsx" xr:uid="{2420DFA3-22B1-5740-A747-797BBF8689EC}"/>
    <hyperlink ref="A4" r:id="rId27" display="Technology/Software/Okta.xlsx" xr:uid="{BA19A1C3-1848-1E4D-8AB6-C59F8A759188}"/>
    <hyperlink ref="A23" r:id="rId28" display="Technology/Software/Salesforce.xlsx" xr:uid="{3D1F9F12-6CA2-DC46-9CBE-D6FF3E54B5C7}"/>
    <hyperlink ref="A51" r:id="rId29" display="Technology/Software/Samsara.xlsx" xr:uid="{43BEAF15-F7BE-2142-847E-29F5A9EE3444}"/>
    <hyperlink ref="A29" r:id="rId30" display="Technology/Software/SentinelOne.xlsx" xr:uid="{29072D6A-9887-0340-AA56-D5C347C3DA41}"/>
    <hyperlink ref="A21" r:id="rId31" display="Technology/Software/ServiceNow.xlsx" xr:uid="{FBA75BAF-4582-B044-9487-804E6D7D1764}"/>
    <hyperlink ref="A40" r:id="rId32" display="Technology/Software/Snowflake.xlsx" xr:uid="{EDA8E71F-B3BA-684A-8EA5-A10CC126E87D}"/>
    <hyperlink ref="A17" r:id="rId33" display="Technology/Software/Splunk.xlsx" xr:uid="{379931FE-EC7C-2C47-BB50-0810E4ACC895}"/>
    <hyperlink ref="A30" r:id="rId34" display="Technology/Software/Synopsys.xlsx" xr:uid="{9AC41F25-A56E-F147-A83A-280B93ED17D8}"/>
    <hyperlink ref="A48" r:id="rId35" display="Technology/Software/The Trade Desk.xlsx" xr:uid="{5115950E-D78A-3A40-AD5D-4FDFED3E2C18}"/>
    <hyperlink ref="A33" r:id="rId36" display="Technology/Software/Toast.xlsx" xr:uid="{30DC93FD-D3C6-2846-9C70-51FE65184B38}"/>
    <hyperlink ref="A7" r:id="rId37" display="Technology/Software/Twilio.xlsx" xr:uid="{D063543A-AAAA-8F4D-A807-8886C93620C5}"/>
    <hyperlink ref="A10" r:id="rId38" display="Technology/Software/Workday.xlsx" xr:uid="{A17B96EC-E334-454F-AE89-61DCDCB952CE}"/>
    <hyperlink ref="A20" r:id="rId39" display="Technology/Software/ZoomInfo.xlsx" xr:uid="{1F1D5A9D-08FC-944B-B7CB-CBE2B64D92AF}"/>
    <hyperlink ref="A32" r:id="rId40" display="Technology/Software/ZScaler.xlsx" xr:uid="{5029364F-CDCC-C543-90CF-91567D0C64BD}"/>
    <hyperlink ref="A18" r:id="rId41" display="Technology/Software/Constellation Software.xlsx" xr:uid="{ACAFB033-36C1-0D43-8E7A-285E5E19B2FE}"/>
    <hyperlink ref="A37" r:id="rId42" display="Technology/Software/SAP.xlsx" xr:uid="{ECF602B8-779D-CC49-9BA6-275EB13751ED}"/>
    <hyperlink ref="A16" r:id="rId43" display="Technology/Software/Amazon.xlsx" xr:uid="{B5B04D79-6986-7246-8A68-66C9D235BFE1}"/>
    <hyperlink ref="A12" r:id="rId44" display="Technology/Software/VeriSign.xlsx" xr:uid="{E47F653B-20C3-754B-85B0-F5AA90652335}"/>
    <hyperlink ref="A11" r:id="rId45" display="Technology/Software/Microsoft.xlsx" xr:uid="{E88CDFEE-5B81-934F-99D8-42C5FEF06817}"/>
    <hyperlink ref="A36" r:id="rId46" display="Technology/Software/Cadence Design Systems.xlsx" xr:uid="{FE78D624-8ED4-3E4E-B381-1EAA98946185}"/>
    <hyperlink ref="A9" r:id="rId47" display="Technology/Software/Automatic Data Processing.xlsx" xr:uid="{4B3700FE-DF57-D643-8D14-03ADE88EA90E}"/>
    <hyperlink ref="A19" r:id="rId48" display="Technology/Software/Veeva Systems.xlsx" xr:uid="{245BBDE5-A403-5C47-A713-32C4B42781E4}"/>
    <hyperlink ref="A3" r:id="rId49" display="Technology/Software/dLocal.xlsx" xr:uid="{5837B02E-4F7D-6145-8F90-0ABD6D6DCC6C}"/>
    <hyperlink ref="A35" r:id="rId50" display="Technology/Hardware/Palo Alto Networks.xlsx" xr:uid="{0C0102D3-8E92-374F-AF41-DC7C3E86790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11" activePane="bottomLeft" state="frozen"/>
      <selection pane="bottomLeft" activeCell="F5" sqref="F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88">
        <v>#VALUE!</v>
      </c>
      <c r="B2" s="19">
        <f>'[80]Sheet 1'!$AJ$115</f>
        <v>5193.4799973068084</v>
      </c>
      <c r="C2" s="6" cm="1">
        <f t="array" ref="C2">(B2/_FV(A2,"Price"))-1</f>
        <v>1.1196147242293728</v>
      </c>
      <c r="D2" s="6">
        <f>'[80]Sheet 1'!$AH$4</f>
        <v>0.11091531304544855</v>
      </c>
      <c r="E2" s="6">
        <f>'[80]Sheet 1'!$AI$4</f>
        <v>7.6406130112605997E-2</v>
      </c>
      <c r="F2" s="6">
        <f>'[80]Sheet 1'!$AH$20</f>
        <v>0.10762750001712518</v>
      </c>
      <c r="G2" s="7">
        <f>'[80]Sheet 1'!$AO$16</f>
        <v>2.7010030442591573</v>
      </c>
      <c r="H2" s="7">
        <f>'[80]Sheet 1'!$AP$16</f>
        <v>18.067686218000958</v>
      </c>
      <c r="I2" s="6">
        <f>'[80]Sheet 1'!$AN$7</f>
        <v>0.52129999999999999</v>
      </c>
      <c r="J2" s="6">
        <f>'[80]Sheet 1'!$AQ$7</f>
        <v>0.15620896332380232</v>
      </c>
      <c r="K2" s="6">
        <f>'[80]Sheet 1'!$AP$13</f>
        <v>0.56808777379375119</v>
      </c>
      <c r="L2" s="8">
        <f>'[80]Sheet 1'!$AP$101</f>
        <v>43897322706</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89">
        <v>#VALUE!</v>
      </c>
      <c r="B3" s="19">
        <f>'[81]Sheet 1'!$AG$115</f>
        <v>1111.1979416607894</v>
      </c>
      <c r="C3" s="6" cm="1">
        <f t="array" ref="C3">(B3/_FV(A3,"Price"))-1</f>
        <v>0.20525613004988208</v>
      </c>
      <c r="D3" s="6">
        <f>'[81]Sheet 1'!$AE$4</f>
        <v>8.1207419540991754E-2</v>
      </c>
      <c r="E3" s="6">
        <f>'[81]Sheet 1'!$AF$4</f>
        <v>7.7734273615427174E-2</v>
      </c>
      <c r="F3" s="6">
        <f>'[81]Sheet 1'!$AE$20</f>
        <v>1.8252179253488432E-2</v>
      </c>
      <c r="G3" s="7">
        <f>'[81]Sheet 1'!$AL$16</f>
        <v>4.0604239350000624</v>
      </c>
      <c r="H3" s="7">
        <f>'[81]Sheet 1'!$AM$16</f>
        <v>26.930311114997814</v>
      </c>
      <c r="I3" s="6">
        <f>'[81]Sheet 1'!$AK$7</f>
        <v>0.51229999999999998</v>
      </c>
      <c r="J3" s="6">
        <f>'[81]Sheet 1'!$AN$7</f>
        <v>0.17938467132921485</v>
      </c>
      <c r="K3" s="6">
        <f>'[81]Sheet 1'!$AM$13</f>
        <v>0.53872013781941763</v>
      </c>
      <c r="L3" s="8">
        <f>'[81]Sheet 1'!$AM$101</f>
        <v>58510140444</v>
      </c>
      <c r="M3" s="16" t="str" cm="1">
        <f t="array" ref="M3">_FV(A3,"Industry")</f>
        <v>Specialty Retailers</v>
      </c>
      <c r="N3" s="25" cm="1">
        <f t="array" ref="N3">_FV(A3,"Year incorporated",TRUE)</f>
        <v>2010</v>
      </c>
      <c r="O3" s="14" t="str" cm="1">
        <f t="array" ref="O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3" s="14"/>
      <c r="Q3" s="14"/>
      <c r="R3" s="14"/>
    </row>
    <row r="4" spans="1:18" ht="50" customHeight="1">
      <c r="A4" s="2" t="e" vm="90">
        <v>#VALUE!</v>
      </c>
      <c r="B4" s="19">
        <f>'[82]Sheet 1'!$X$115</f>
        <v>457.33538456194111</v>
      </c>
      <c r="C4" s="6" cm="1">
        <f t="array" ref="C4">(B4/_FV(A4,"Price"))-1</f>
        <v>1.7001455584827685E-2</v>
      </c>
      <c r="D4" s="6">
        <f>'[82]Sheet 1'!$V$4</f>
        <v>0.18272868530692499</v>
      </c>
      <c r="E4" s="6">
        <f>'[82]Sheet 1'!$W$4</f>
        <v>8.6696708463949834E-2</v>
      </c>
      <c r="F4" s="6">
        <f>'[82]Sheet 1'!$V$20</f>
        <v>0.12058803578079469</v>
      </c>
      <c r="G4" s="7">
        <f>'[82]Sheet 1'!$AC$16</f>
        <v>2.2034081217672412</v>
      </c>
      <c r="H4" s="7">
        <f>'[82]Sheet 1'!$AD$16</f>
        <v>18.103867736685533</v>
      </c>
      <c r="I4" s="6">
        <f>'[82]Sheet 1'!$AB$7</f>
        <v>0.39620983542319749</v>
      </c>
      <c r="J4" s="6">
        <f>'[82]Sheet 1'!$AE$7</f>
        <v>0.11461598746081504</v>
      </c>
      <c r="K4" s="6">
        <f>'[82]Sheet 1'!$AD$13</f>
        <v>0.42418211606717809</v>
      </c>
      <c r="L4" s="8">
        <f>'[82]Sheet 1'!$AD$101</f>
        <v>22492390107</v>
      </c>
      <c r="M4" s="16" t="str" cm="1">
        <f t="array" ref="M4">_FV(A4,"Industry")</f>
        <v>Specialty Retailers</v>
      </c>
      <c r="N4" s="25" cm="1">
        <f t="array" ref="N4">_FV(A4,"Year incorporated",TRUE)</f>
        <v>2016</v>
      </c>
      <c r="O4" s="14" t="str" cm="1">
        <f t="array" ref="O4">_FV(A4,"Description")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4" s="14"/>
      <c r="Q4" s="14"/>
      <c r="R4" s="14"/>
    </row>
    <row r="5" spans="1:18" ht="50" customHeight="1">
      <c r="A5" s="22" t="e" vm="91">
        <v>#VALUE!</v>
      </c>
      <c r="B5" s="19">
        <f>'[83]Sheet 1'!$X$115</f>
        <v>1626.8643664212232</v>
      </c>
      <c r="C5" s="6" cm="1">
        <f t="array" ref="C5">(B5/_FV(A5,"Price"))-1</f>
        <v>0.39230306847520535</v>
      </c>
      <c r="D5" s="6">
        <f>'[83]Sheet 1'!$V$4</f>
        <v>0.49050649071230712</v>
      </c>
      <c r="E5" s="6">
        <f>'[83]Sheet 1'!$W$4</f>
        <v>0.28679889911739576</v>
      </c>
      <c r="F5" s="6">
        <f>'[83]Sheet 1'!$V$20</f>
        <v>1.2624978939514286</v>
      </c>
      <c r="G5" s="7">
        <f>'[83]Sheet 1'!$AC$16</f>
        <v>5.6313335676188672</v>
      </c>
      <c r="H5" s="7">
        <f>'[83]Sheet 1'!$AD$16</f>
        <v>123.10655975518672</v>
      </c>
      <c r="I5" s="6">
        <f>'[83]Sheet 1'!$AB$7</f>
        <v>0.48998766252253961</v>
      </c>
      <c r="J5" s="6">
        <f>'[83]Sheet 1'!$AE$7</f>
        <v>0.23593053051153079</v>
      </c>
      <c r="K5" s="6">
        <f>'[83]Sheet 1'!$AD$13</f>
        <v>0.41643173580346354</v>
      </c>
      <c r="L5" s="8">
        <f>'[83]Sheet 1'!$AD$101</f>
        <v>59337361802</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4"/>
      <c r="Q5" s="14"/>
      <c r="R5" s="14"/>
    </row>
    <row r="6" spans="1:18" ht="50" customHeight="1">
      <c r="A6" s="2" t="e" vm="92">
        <v>#VALUE!</v>
      </c>
      <c r="B6" s="19">
        <f>'[84]Sheet 1'!$W$116</f>
        <v>171.88005970647606</v>
      </c>
      <c r="C6" s="6" cm="1">
        <f t="array" ref="C6">(B6/_FV(A6,"Price"))-1</f>
        <v>-0.53636151352374828</v>
      </c>
      <c r="D6" s="6">
        <f>'[84]Sheet 1'!$T$4</f>
        <v>0.42135142742451581</v>
      </c>
      <c r="E6" s="6">
        <f>'[84]Sheet 1'!$V$4</f>
        <v>0.1709486373126845</v>
      </c>
      <c r="F6" s="6">
        <f>'[84]Sheet 1'!$T$20</f>
        <v>0.55058875747889191</v>
      </c>
      <c r="G6" s="7">
        <f>'[84]Sheet 1'!$AB$16</f>
        <v>5.5672180087634358</v>
      </c>
      <c r="H6" s="7">
        <f>'[84]Sheet 1'!$AC$16</f>
        <v>52.822908130556854</v>
      </c>
      <c r="I6" s="6">
        <f>'[84]Sheet 1'!$AA$7</f>
        <v>0.55389063929085669</v>
      </c>
      <c r="J6" s="6">
        <f>'[84]Sheet 1'!$AD$7</f>
        <v>4.0416654028756237E-2</v>
      </c>
      <c r="K6" s="6">
        <f>'[84]Sheet 1'!$AC$13</f>
        <v>0.411458941920058</v>
      </c>
      <c r="L6" s="8">
        <f>'[84]Sheet 1'!$AC$102</f>
        <v>45153021870</v>
      </c>
      <c r="M6" s="16" t="str" cm="1">
        <f t="array" ref="M6">_FV(A6,"Industry")</f>
        <v>Textiles &amp; Apparel</v>
      </c>
      <c r="N6" s="25" cm="1">
        <f t="array" ref="N6">_FV(A6,"Year incorporated",TRUE)</f>
        <v>2005</v>
      </c>
      <c r="O6" s="14" t="str" cm="1">
        <f t="array" ref="O6">_FV(A6,"Description")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6" s="14"/>
      <c r="Q6" s="14"/>
      <c r="R6" s="14"/>
    </row>
    <row r="7" spans="1:18" ht="50" customHeight="1">
      <c r="A7" s="2" t="e" vm="93">
        <v>#VALUE!</v>
      </c>
      <c r="B7" s="19">
        <f>'[85]Sheet 1'!$Y$115</f>
        <v>1726.1989284400906</v>
      </c>
      <c r="C7" s="6" cm="1">
        <f t="array" ref="C7">(B7/_FV(A7,"Price"))-1</f>
        <v>-0.10799972693256998</v>
      </c>
      <c r="D7" s="6">
        <f>'[85]Sheet 1'!$W$4</f>
        <v>0.2916945001113338</v>
      </c>
      <c r="E7" s="6">
        <f>'[85]Sheet 1'!$X$4</f>
        <v>0.17083261506636793</v>
      </c>
      <c r="F7" s="6">
        <f>'[85]Sheet 1'!$W$20</f>
        <v>0.30801479654747221</v>
      </c>
      <c r="G7" s="7">
        <f>'[85]Sheet 1'!$AD$16</f>
        <v>17.425047405619722</v>
      </c>
      <c r="H7" s="7">
        <f>'[85]Sheet 1'!$AE$16</f>
        <v>60.04318384318384</v>
      </c>
      <c r="I7" s="6">
        <f>'[85]Sheet 1'!$AC$7</f>
        <v>0.70789999999999997</v>
      </c>
      <c r="J7" s="6">
        <f>'[85]Sheet 1'!$AF$7</f>
        <v>0.36062747802103085</v>
      </c>
      <c r="K7" s="6">
        <f>'[85]Sheet 1'!$AE$13</f>
        <v>0.32674782608695652</v>
      </c>
      <c r="L7" s="8">
        <f>'[85]Sheet 1'!$AE$101</f>
        <v>202165400000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94">
        <v>#VALUE!</v>
      </c>
      <c r="B8" s="19">
        <f>'[86]Sheet 1'!$I$115</f>
        <v>20.383093179818633</v>
      </c>
      <c r="C8" s="6" cm="1">
        <f t="array" ref="C8">(B8/_FV(A8,"Price"))-1</f>
        <v>-0.15247013805327925</v>
      </c>
      <c r="D8" s="6">
        <f>'[86]Sheet 1'!$G$4</f>
        <v>0.21589840075258704</v>
      </c>
      <c r="E8" s="6">
        <f>'[86]Sheet 1'!$H$4</f>
        <v>5.058027079303673E-2</v>
      </c>
      <c r="F8" s="6">
        <f>'[86]Sheet 1'!$G$20</f>
        <v>0.17933491686460812</v>
      </c>
      <c r="G8" s="7">
        <f>'[86]Sheet 1'!$N$16</f>
        <v>3.4072804642166346</v>
      </c>
      <c r="H8" s="7">
        <f>'[86]Sheet 1'!$O$16</f>
        <v>45.052787723785165</v>
      </c>
      <c r="I8" s="6">
        <f>'[86]Sheet 1'!$M$7</f>
        <v>0.44359999999999999</v>
      </c>
      <c r="J8" s="6">
        <f>'[86]Sheet 1'!$P$7</f>
        <v>0.15851063829787235</v>
      </c>
      <c r="K8" s="6">
        <f>'[86]Sheet 1'!$O$13</f>
        <v>0.31847133757961782</v>
      </c>
      <c r="L8" s="8">
        <f>'[86]Sheet 1'!$O$101</f>
        <v>35231280000</v>
      </c>
      <c r="M8" s="16" t="str" cm="1">
        <f t="array" ref="M8">_FV(A8,"Industry")</f>
        <v>Media &amp; Publishing</v>
      </c>
      <c r="N8" s="25" cm="1">
        <f t="array" ref="N8">_FV(A8,"Year incorporated",TRUE)</f>
        <v>1999</v>
      </c>
      <c r="O8" s="14" t="str" cm="1">
        <f t="array" ref="O8">_FV(A8,"Description")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8" s="14"/>
      <c r="Q8" s="14"/>
      <c r="R8" s="14"/>
    </row>
    <row r="9" spans="1:18" ht="50" customHeight="1">
      <c r="A9" s="2" t="e" vm="95">
        <v>#VALUE!</v>
      </c>
      <c r="B9" s="19">
        <f>'[87]Sheet 1'!$AI$115</f>
        <v>71.857037096032002</v>
      </c>
      <c r="C9" s="6" cm="1">
        <f t="array" ref="C9">(B9/_FV(A9,"Price"))-1</f>
        <v>-0.28564432750738644</v>
      </c>
      <c r="D9" s="6">
        <f>'[87]Sheet 1'!$AG$4</f>
        <v>0.10976029400631782</v>
      </c>
      <c r="E9" s="6">
        <f>'[87]Sheet 1'!$AH$4</f>
        <v>0.11282685742458209</v>
      </c>
      <c r="F9" s="6">
        <f>'[87]Sheet 1'!$AG$20</f>
        <v>-0.15067076655147082</v>
      </c>
      <c r="G9" s="7">
        <f>'[87]Sheet 1'!$AN$16</f>
        <v>3.4836017029298953</v>
      </c>
      <c r="H9" s="7">
        <f>'[87]Sheet 1'!$AO$16</f>
        <v>34.235494880546078</v>
      </c>
      <c r="I9" s="6">
        <f>'[87]Sheet 1'!$AM$7</f>
        <v>0.2596</v>
      </c>
      <c r="J9" s="6">
        <f>'[87]Sheet 1'!$AP$7</f>
        <v>7.9255076696960955E-2</v>
      </c>
      <c r="K9" s="6">
        <f>'[87]Sheet 1'!$AO$13</f>
        <v>0.30585102859943569</v>
      </c>
      <c r="L9" s="8">
        <f>'[87]Sheet 1'!$AO$101</f>
        <v>112347200000</v>
      </c>
      <c r="M9" s="16" t="str" cm="1">
        <f t="array" ref="M9">_FV(A9,"Industry")</f>
        <v>Hotels &amp; Entertainment Services</v>
      </c>
      <c r="N9" s="25" cm="1">
        <f t="array" ref="N9">_FV(A9,"Year incorporated",TRUE)</f>
        <v>1985</v>
      </c>
      <c r="O9" s="14" t="str" cm="1">
        <f t="array" ref="O9">_FV(A9,"Description")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9" s="14"/>
      <c r="Q9" s="14"/>
      <c r="R9" s="14"/>
    </row>
    <row r="10" spans="1:18" ht="50" customHeight="1">
      <c r="A10" s="2" t="e" vm="96">
        <v>#VALUE!</v>
      </c>
      <c r="B10" s="19">
        <f>'[88]Sheet 1'!$AO$115</f>
        <v>329.98125574637959</v>
      </c>
      <c r="C10" s="6" cm="1">
        <f t="array" ref="C10">(B10/_FV(A10,"Price"))-1</f>
        <v>0.41150336105047303</v>
      </c>
      <c r="D10" s="6">
        <f>'[88]Sheet 1'!$AM$4</f>
        <v>0.16139812828344313</v>
      </c>
      <c r="E10" s="6">
        <f>'[88]Sheet 1'!$AN$4</f>
        <v>8.0207545731985297E-2</v>
      </c>
      <c r="F10" s="6">
        <f>'[88]Sheet 1'!$AM$20</f>
        <v>8.7994044971197338E-2</v>
      </c>
      <c r="G10" s="7">
        <f>'[88]Sheet 1'!$AT$16</f>
        <v>4.6846200366358799</v>
      </c>
      <c r="H10" s="7">
        <f>'[88]Sheet 1'!$AU$16</f>
        <v>29.675297276231944</v>
      </c>
      <c r="I10" s="6">
        <f>'[88]Sheet 1'!$AS$7</f>
        <v>0.43180000000000002</v>
      </c>
      <c r="J10" s="6">
        <f>'[88]Sheet 1'!$AV$7</f>
        <v>0.173558400406016</v>
      </c>
      <c r="K10" s="6">
        <f>'[88]Sheet 1'!$AU$13</f>
        <v>0.27942380620967611</v>
      </c>
      <c r="L10" s="8">
        <f>'[88]Sheet 1'!$AU$101</f>
        <v>48810433440</v>
      </c>
      <c r="M10" s="16" t="str" cm="1">
        <f t="array" ref="M10">_FV(A10,"Industry")</f>
        <v>Food &amp; Tobacco</v>
      </c>
      <c r="N10" s="25" cm="1">
        <f t="array" ref="N10">_FV(A10,"Year incorporated",TRUE)</f>
        <v>1927</v>
      </c>
      <c r="O10" s="14" t="str" cm="1">
        <f t="array" ref="O10">_FV(A10,"Description")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10" s="14"/>
      <c r="Q10" s="14"/>
      <c r="R10" s="14"/>
    </row>
    <row r="11" spans="1:18" ht="50" customHeight="1">
      <c r="A11" s="2" t="e" vm="97">
        <v>#VALUE!</v>
      </c>
      <c r="B11" s="19">
        <f>'[89]Sheet 1'!$AO$115</f>
        <v>327.70522943016027</v>
      </c>
      <c r="C11" s="6" cm="1">
        <f t="array" ref="C11">(B11/_FV(A11,"Price"))-1</f>
        <v>-0.41635977910334154</v>
      </c>
      <c r="D11" s="6">
        <f>'[89]Sheet 1'!$AM$4</f>
        <v>0.15834817714580285</v>
      </c>
      <c r="E11" s="6">
        <f>'[89]Sheet 1'!$AN$4</f>
        <v>6.8057844320875693E-2</v>
      </c>
      <c r="F11" s="6">
        <f>'[89]Sheet 1'!$AM$20</f>
        <v>0.14801401869158881</v>
      </c>
      <c r="G11" s="7">
        <f>'[89]Sheet 1'!$AT$16</f>
        <v>1.022303799584938</v>
      </c>
      <c r="H11" s="7">
        <f>'[89]Sheet 1'!$AU$16</f>
        <v>39.701563403661872</v>
      </c>
      <c r="I11" s="6">
        <f>'[89]Sheet 1'!$AS$7</f>
        <v>0.1215</v>
      </c>
      <c r="J11" s="6">
        <f>'[89]Sheet 1'!$AV$7</f>
        <v>1.5426033469337399E-2</v>
      </c>
      <c r="K11" s="6">
        <f>'[89]Sheet 1'!$AU$13</f>
        <v>0.26255853913277855</v>
      </c>
      <c r="L11" s="8">
        <f>'[89]Sheet 1'!$AU$101</f>
        <v>232015936531</v>
      </c>
      <c r="M11" s="16" t="str" cm="1">
        <f t="array" ref="M11">_FV(A11,"Industry")</f>
        <v>Diversified Retail</v>
      </c>
      <c r="N11" s="25" cm="1">
        <f t="array" ref="N11">_FV(A11,"Year incorporated",TRUE)</f>
        <v>1987</v>
      </c>
      <c r="O11" s="14" t="str" cm="1">
        <f t="array" ref="O11">_FV(A11,"Description")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11" s="14"/>
      <c r="Q11" s="14"/>
      <c r="R11" s="14"/>
    </row>
    <row r="12" spans="1:18" ht="50" customHeight="1">
      <c r="A12" s="2" t="e" vm="98">
        <v>#VALUE!</v>
      </c>
      <c r="B12" s="19">
        <f>'[90]Sheet 1'!$X$115</f>
        <v>200.51094748747769</v>
      </c>
      <c r="C12" s="6" cm="1">
        <f t="array" ref="C12">(B12/_FV(A12,"Price"))-1</f>
        <v>0.96060376931140801</v>
      </c>
      <c r="D12" s="6">
        <f>'[90]Sheet 1'!$V$4</f>
        <v>0.53668211856406289</v>
      </c>
      <c r="E12" s="6">
        <f>'[90]Sheet 1'!$W$4</f>
        <v>0.12461796603923792</v>
      </c>
      <c r="F12" s="6">
        <f>'[90]Sheet 1'!$V$20</f>
        <v>0.24589531020025879</v>
      </c>
      <c r="G12" s="7">
        <f>'[90]Sheet 1'!$AC$16</f>
        <v>1.8639127951313437</v>
      </c>
      <c r="H12" s="7">
        <f>'[90]Sheet 1'!$AD$16</f>
        <v>12.267095481145367</v>
      </c>
      <c r="I12" s="6">
        <f>'[90]Sheet 1'!$AB$7</f>
        <v>0.52329999999999999</v>
      </c>
      <c r="J12" s="6">
        <f>'[90]Sheet 1'!$AE$7</f>
        <v>0.1403527722339194</v>
      </c>
      <c r="K12" s="6">
        <f>'[90]Sheet 1'!$AD$13</f>
        <v>0.24927693351245789</v>
      </c>
      <c r="L12" s="8">
        <f>'[90]Sheet 1'!$AD$101</f>
        <v>6626182028</v>
      </c>
      <c r="M12" s="16" t="str" cm="1">
        <f t="array" ref="M12">_FV(A12,"Industry")</f>
        <v>Textiles &amp; Apparel</v>
      </c>
      <c r="N12" s="25" cm="1">
        <f t="array" ref="N12">_FV(A12,"Year incorporated",TRUE)</f>
        <v>2005</v>
      </c>
      <c r="O12" s="14" t="str" cm="1">
        <f t="array" ref="O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2" s="14"/>
      <c r="Q12" s="14"/>
      <c r="R12" s="14"/>
    </row>
    <row r="13" spans="1:18" ht="50" customHeight="1">
      <c r="A13" s="2" t="e" vm="99">
        <v>#VALUE!</v>
      </c>
      <c r="B13" s="19">
        <f>'[91]Sheet 1'!$AN$115</f>
        <v>70.22457896529464</v>
      </c>
      <c r="C13" s="6" cm="1">
        <f t="array" ref="C13">(B13/_FV(A13,"Price"))-1</f>
        <v>-0.18796740326902595</v>
      </c>
      <c r="D13" s="6">
        <f>'[91]Sheet 1'!$AL$4</f>
        <v>2.854827011058414E-2</v>
      </c>
      <c r="E13" s="6">
        <f>'[91]Sheet 1'!$AM$4</f>
        <v>6.4282281320089618E-2</v>
      </c>
      <c r="F13" s="6">
        <f>'[91]Sheet 1'!$AL$20</f>
        <v>2.4489324475842844E-2</v>
      </c>
      <c r="G13" s="7">
        <f>'[91]Sheet 1'!$AS$16</f>
        <v>1.8751992550464596</v>
      </c>
      <c r="H13" s="7">
        <f>'[91]Sheet 1'!$AT$16</f>
        <v>26.769568324757003</v>
      </c>
      <c r="I13" s="6">
        <f>'[91]Sheet 1'!$AR$7</f>
        <v>0.27610000000000001</v>
      </c>
      <c r="J13" s="6">
        <f>'[91]Sheet 1'!$AU$7</f>
        <v>5.2607337391861582E-2</v>
      </c>
      <c r="K13" s="6">
        <f>'[91]Sheet 1'!$AT$13</f>
        <v>0.24230688716767845</v>
      </c>
      <c r="L13" s="8">
        <f>'[91]Sheet 1'!$AT$101</f>
        <v>93639950000</v>
      </c>
      <c r="M13" s="16" t="str" cm="1">
        <f t="array" ref="M13">_FV(A13,"Industry")</f>
        <v>Diversified Retail</v>
      </c>
      <c r="N13" s="25" cm="1">
        <f t="array" ref="N13">_FV(A13,"Year incorporated",TRUE)</f>
        <v>1962</v>
      </c>
      <c r="O13" s="14" t="str" cm="1">
        <f t="array" ref="O13">_FV(A13,"Description")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13" s="14"/>
      <c r="Q13" s="14"/>
      <c r="R13" s="14"/>
    </row>
    <row r="14" spans="1:18" ht="50" customHeight="1">
      <c r="A14" s="2" t="e" vm="100">
        <v>#VALUE!</v>
      </c>
      <c r="B14" s="19">
        <f>'[92]Sheet 1'!$AO$115</f>
        <v>208.22852433949984</v>
      </c>
      <c r="C14" s="6" cm="1">
        <f t="array" ref="C14">(B14/_FV(A14,"Price"))-1</f>
        <v>-0.2946188199881441</v>
      </c>
      <c r="D14" s="6">
        <f>'[92]Sheet 1'!$AM$4</f>
        <v>-1.7353560494167697E-3</v>
      </c>
      <c r="E14" s="6">
        <f>'[92]Sheet 1'!$AN$4</f>
        <v>5.0184189866537832E-2</v>
      </c>
      <c r="F14" s="6">
        <f>'[92]Sheet 1'!$AM$20</f>
        <v>-0.22812720616000914</v>
      </c>
      <c r="G14" s="7">
        <f>'[92]Sheet 1'!$AT$16</f>
        <v>9.1267248807295118</v>
      </c>
      <c r="H14" s="7">
        <f>'[92]Sheet 1'!$AU$16</f>
        <v>34.250851850293003</v>
      </c>
      <c r="I14" s="6">
        <f>'[92]Sheet 1'!$AS$7</f>
        <v>0.56969999999999998</v>
      </c>
      <c r="J14" s="6">
        <f>'[92]Sheet 1'!$AV$7</f>
        <v>0.2367077031911865</v>
      </c>
      <c r="K14" s="6">
        <f>'[92]Sheet 1'!$AU$13</f>
        <v>0.24228726145082866</v>
      </c>
      <c r="L14" s="8">
        <f>'[92]Sheet 1'!$AU$101</f>
        <v>211581212220</v>
      </c>
      <c r="M14" s="16" t="str" cm="1">
        <f t="array" ref="M14">_FV(A14,"Industry")</f>
        <v>Hotels &amp; Entertainment Services</v>
      </c>
      <c r="N14" s="25" cm="1">
        <f t="array" ref="N14">_FV(A14,"Year incorporated",TRUE)</f>
        <v>1964</v>
      </c>
      <c r="O14" s="14" t="str" cm="1">
        <f t="array" ref="O14">_FV(A14,"Description")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14" s="14"/>
      <c r="Q14" s="14"/>
      <c r="R14" s="14"/>
    </row>
    <row r="15" spans="1:18" ht="50" customHeight="1">
      <c r="A15" s="2" t="e" vm="101">
        <v>#VALUE!</v>
      </c>
      <c r="B15" s="19">
        <f>'[93]Sheet 1'!$AE$115</f>
        <v>117.27628361763782</v>
      </c>
      <c r="C15" s="6" cm="1">
        <f t="array" ref="C15">(B15/_FV(A15,"Price"))-1</f>
        <v>-0.32292429064350903</v>
      </c>
      <c r="D15" s="6">
        <f>'[93]Sheet 1'!$AC$4</f>
        <v>9.3863706444649919E-2</v>
      </c>
      <c r="E15" s="6">
        <f>'[93]Sheet 1'!$AD$4</f>
        <v>-6.2130010712070805E-2</v>
      </c>
      <c r="F15" s="6">
        <f>'[93]Sheet 1'!$AC$20</f>
        <v>-5.7349397590361395E-2</v>
      </c>
      <c r="G15" s="7">
        <f>'[93]Sheet 1'!$AJ$16</f>
        <v>3.8620835304730226</v>
      </c>
      <c r="H15" s="7">
        <f>'[93]Sheet 1'!$AK$16</f>
        <v>28.661830786610878</v>
      </c>
      <c r="I15" s="6">
        <f>'[93]Sheet 1'!$AI$7</f>
        <v>0.75729999999999997</v>
      </c>
      <c r="J15" s="6">
        <f>'[93]Sheet 1'!$AL$7</f>
        <v>0.11275864013080002</v>
      </c>
      <c r="K15" s="6">
        <f>'[93]Sheet 1'!$AK$13</f>
        <v>0.23951643369852663</v>
      </c>
      <c r="L15" s="8">
        <f>'[93]Sheet 1'!$AK$101</f>
        <v>68501775580</v>
      </c>
      <c r="M15" s="16" t="str" cm="1">
        <f t="array" ref="M15">_FV(A15,"Industry")</f>
        <v>Personal &amp; Household Products &amp; Services</v>
      </c>
      <c r="N15" s="25" cm="1">
        <f t="array" ref="N15">_FV(A15,"Year incorporated",TRUE)</f>
        <v>1976</v>
      </c>
      <c r="O15" s="14" t="str" cm="1">
        <f t="array" ref="O15">_FV(A15,"Description")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5" s="14"/>
      <c r="Q15" s="14"/>
      <c r="R15" s="14"/>
    </row>
    <row r="16" spans="1:18" ht="50" customHeight="1">
      <c r="A16" s="24" t="e" vm="102">
        <v>#VALUE!</v>
      </c>
      <c r="B16" s="19">
        <f>'[94]Sheet 1'!$AN$115</f>
        <v>66.797623154922519</v>
      </c>
      <c r="C16" s="6" cm="1">
        <f t="array" ref="C16">(B16/_FV(A16,"Price"))-1</f>
        <v>-0.37833761605469973</v>
      </c>
      <c r="D16" s="6">
        <f>'[94]Sheet 1'!$AL$4</f>
        <v>4.8767344739323759E-2</v>
      </c>
      <c r="E16" s="6">
        <f>'[94]Sheet 1'!$AM$4</f>
        <v>9.0473132091629216E-2</v>
      </c>
      <c r="F16" s="6">
        <f>'[94]Sheet 1'!$AL$20</f>
        <v>-2.3062483239474352E-2</v>
      </c>
      <c r="G16" s="7">
        <f>'[94]Sheet 1'!$AS$16</f>
        <v>3.6116247151787624</v>
      </c>
      <c r="H16" s="7">
        <f>'[94]Sheet 1'!$AT$16</f>
        <v>27.90257863810784</v>
      </c>
      <c r="I16" s="6">
        <f>'[94]Sheet 1'!$AR$7</f>
        <v>0.45979999999999999</v>
      </c>
      <c r="J16" s="6">
        <f>'[94]Sheet 1'!$AU$7</f>
        <v>9.4840505245129519E-2</v>
      </c>
      <c r="K16" s="6">
        <f>'[94]Sheet 1'!$AT$13</f>
        <v>0.23917873011322918</v>
      </c>
      <c r="L16" s="8">
        <f>'[94]Sheet 1'!$AT$101</f>
        <v>168698990446</v>
      </c>
      <c r="M16" s="16" t="str" cm="1">
        <f t="array" ref="M16">_FV(A16,"Industry")</f>
        <v>Textiles &amp; Apparel</v>
      </c>
      <c r="N16" s="25" cm="1">
        <f t="array" ref="N16">_FV(A16,"Year incorporated",TRUE)</f>
        <v>1969</v>
      </c>
      <c r="O16" s="14" t="str" cm="1">
        <f t="array" ref="O16">_FV(A16,"Description")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P16" s="14"/>
      <c r="Q16" s="14"/>
      <c r="R16" s="14"/>
    </row>
    <row r="17" spans="1:18" ht="50" customHeight="1">
      <c r="A17" s="2" t="e" vm="103">
        <v>#VALUE!</v>
      </c>
      <c r="B17" s="19">
        <f>'[95]Sheet 1'!$Y$115</f>
        <v>778.56119742432963</v>
      </c>
      <c r="C17" s="6" cm="1">
        <f t="array" ref="C17">(B17/_FV(A17,"Price"))-1</f>
        <v>-7.3472334375425774E-2</v>
      </c>
      <c r="D17" s="6">
        <f>'[95]Sheet 1'!$W$4</f>
        <v>0.23310752939344392</v>
      </c>
      <c r="E17" s="6">
        <f>'[95]Sheet 1'!$X$4</f>
        <v>0.1158188522933925</v>
      </c>
      <c r="F17" s="6">
        <f>'[95]Sheet 1'!$W$20</f>
        <v>0.15191440445662741</v>
      </c>
      <c r="G17" s="7">
        <f>'[95]Sheet 1'!$AD$16</f>
        <v>5.5027252980400077</v>
      </c>
      <c r="H17" s="7">
        <f>'[95]Sheet 1'!$AE$16</f>
        <v>30.937787560352174</v>
      </c>
      <c r="I17" s="6">
        <f>'[95]Sheet 1'!$AC$7</f>
        <v>0.68440000000000001</v>
      </c>
      <c r="J17" s="6">
        <f>'[95]Sheet 1'!$AF$7</f>
        <v>0.16105526368963427</v>
      </c>
      <c r="K17" s="6">
        <f>'[95]Sheet 1'!$AE$13</f>
        <v>0.2326800137385466</v>
      </c>
      <c r="L17" s="8">
        <f>'[95]Sheet 1'!$AE$101</f>
        <v>435727800000</v>
      </c>
      <c r="M17" s="16" t="str" cm="1">
        <f t="array" ref="M17">_FV(A17,"Industry")</f>
        <v>Textiles &amp; Apparel</v>
      </c>
      <c r="N17" s="25" cm="1">
        <f t="array" ref="N17">_FV(A17,"Year incorporated",TRUE)</f>
        <v>1971</v>
      </c>
      <c r="O17" s="14" t="str" cm="1">
        <f t="array" ref="O17">_FV(A17,"Description")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7" s="14"/>
      <c r="Q17" s="14"/>
      <c r="R17" s="14"/>
    </row>
    <row r="18" spans="1:18" ht="50" customHeight="1">
      <c r="A18" s="2" t="e" vm="104">
        <v>#VALUE!</v>
      </c>
      <c r="B18" s="19">
        <f>'[96]Sheet 1'!$O$115</f>
        <v>213.93226543713857</v>
      </c>
      <c r="C18" s="6" cm="1">
        <f t="array" ref="C18">(B18/_FV(A18,"Price"))-1</f>
        <v>-0.26685309994126605</v>
      </c>
      <c r="D18" s="6">
        <f>'[96]Sheet 1'!$M$4</f>
        <v>0.19301813624969388</v>
      </c>
      <c r="E18" s="6">
        <f>'[96]Sheet 1'!$N$4</f>
        <v>0.25234188521318068</v>
      </c>
      <c r="F18" s="6">
        <f>'[96]Sheet 1'!$M$20</f>
        <v>0.15464188318967986</v>
      </c>
      <c r="G18" s="7">
        <f>'[96]Sheet 1'!$T$16</f>
        <v>10.968785854444155</v>
      </c>
      <c r="H18" s="7">
        <f>'[96]Sheet 1'!$U$16</f>
        <v>59.92699015884385</v>
      </c>
      <c r="I18" s="6">
        <f>'[96]Sheet 1'!$S$7</f>
        <v>0.48010000000000003</v>
      </c>
      <c r="J18" s="6">
        <f>'[96]Sheet 1'!$V$7</f>
        <v>0.11750562386094981</v>
      </c>
      <c r="K18" s="6">
        <f>'[96]Sheet 1'!$U$13</f>
        <v>0.22994240500192797</v>
      </c>
      <c r="L18" s="8">
        <f>'[96]Sheet 1'!$U$101</f>
        <v>55888750000</v>
      </c>
      <c r="M18" s="16" t="str" cm="1">
        <f t="array" ref="M18">_FV(A18,"Industry")</f>
        <v>Automobiles &amp; Auto Parts</v>
      </c>
      <c r="N18" s="25" cm="1">
        <f t="array" ref="N18">_FV(A18,"Year incorporated",TRUE)</f>
        <v>2015</v>
      </c>
      <c r="O18" s="14" t="str" cm="1">
        <f t="array" ref="O18">_FV(A18,"Description")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8" s="14"/>
      <c r="Q18" s="14"/>
      <c r="R18" s="14"/>
    </row>
    <row r="19" spans="1:18" ht="50" customHeight="1">
      <c r="A19" s="2" t="e" vm="105">
        <v>#VALUE!</v>
      </c>
      <c r="B19" s="19">
        <f>'[97]Sheet 1'!$AB$115</f>
        <v>260.81186566942603</v>
      </c>
      <c r="C19" s="6" cm="1">
        <f t="array" ref="C19">(B19/_FV(A19,"Price"))-1</f>
        <v>-0.36795864371882703</v>
      </c>
      <c r="D19" s="6">
        <f>'[97]Sheet 1'!$Z$4</f>
        <v>0.18499361984167306</v>
      </c>
      <c r="E19" s="6">
        <f>'[97]Sheet 1'!$AA$4</f>
        <v>5.5576755199866268E-2</v>
      </c>
      <c r="F19" s="6">
        <f>'[97]Sheet 1'!$Z$20</f>
        <v>0.17117231566644642</v>
      </c>
      <c r="G19" s="7">
        <f>'[97]Sheet 1'!$AG$16</f>
        <v>5.6915416904073641</v>
      </c>
      <c r="H19" s="7">
        <f>'[97]Sheet 1'!$AH$16</f>
        <v>38.159639715417235</v>
      </c>
      <c r="I19" s="6">
        <f>'[97]Sheet 1'!$AF$7</f>
        <v>0.72350000000000003</v>
      </c>
      <c r="J19" s="6">
        <f>'[97]Sheet 1'!$AI$7</f>
        <v>0.12898647695017851</v>
      </c>
      <c r="K19" s="6">
        <f>'[97]Sheet 1'!$AH$13</f>
        <v>0.22714160825847643</v>
      </c>
      <c r="L19" s="8">
        <f>'[97]Sheet 1'!$AH$101</f>
        <v>217761800000</v>
      </c>
      <c r="M19" s="16" t="str" cm="1">
        <f t="array" ref="M19">_FV(A19,"Industry")</f>
        <v>Personal &amp; Household Products &amp; Services</v>
      </c>
      <c r="N19" s="25" cm="1">
        <f t="array" ref="N19">_FV(A19,"Year incorporated",TRUE)</f>
        <v>1963</v>
      </c>
      <c r="O19" s="14" t="str" cm="1">
        <f t="array" ref="O19">_FV(A19,"Description")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9" s="14"/>
      <c r="Q19" s="14"/>
      <c r="R19" s="14"/>
    </row>
    <row r="20" spans="1:18" ht="50" customHeight="1">
      <c r="A20" s="2" t="e" vm="106">
        <v>#VALUE!</v>
      </c>
      <c r="B20" s="19">
        <f>'[98]Sheet 1'!$AN$115</f>
        <v>195.66340928359537</v>
      </c>
      <c r="C20" s="6" cm="1">
        <f t="array" ref="C20">(B20/_FV(A20,"Price"))-1</f>
        <v>0.28463928359001622</v>
      </c>
      <c r="D20" s="6">
        <f>'[98]Sheet 1'!$AL$4</f>
        <v>5.3456475472293041E-2</v>
      </c>
      <c r="E20" s="6">
        <f>'[98]Sheet 1'!$AM$4</f>
        <v>6.0358911045430563E-3</v>
      </c>
      <c r="F20" s="6">
        <f>'[98]Sheet 1'!$AL$20</f>
        <v>1.845621455349411E-2</v>
      </c>
      <c r="G20" s="7">
        <f>'[98]Sheet 1'!$AS$16</f>
        <v>4.3549269462631104</v>
      </c>
      <c r="H20" s="7">
        <f>'[98]Sheet 1'!$AT$16</f>
        <v>23.688002105548772</v>
      </c>
      <c r="I20" s="6">
        <f>'[98]Sheet 1'!$AR$7</f>
        <v>0.4743</v>
      </c>
      <c r="J20" s="6">
        <f>'[98]Sheet 1'!$AU$7</f>
        <v>0.16919201366805092</v>
      </c>
      <c r="K20" s="6">
        <f>'[98]Sheet 1'!$AT$13</f>
        <v>0.22581831089475418</v>
      </c>
      <c r="L20" s="8">
        <f>'[98]Sheet 1'!$AT$101</f>
        <v>349208527040</v>
      </c>
      <c r="M20" s="16" t="str" cm="1">
        <f t="array" ref="M20">_FV(A20,"Industry")</f>
        <v>Personal &amp; Household Products &amp; Services</v>
      </c>
      <c r="N20" s="25" cm="1">
        <f t="array" ref="N20">_FV(A20,"Year incorporated",TRUE)</f>
        <v>1905</v>
      </c>
      <c r="O20" s="14" t="str" cm="1">
        <f t="array" ref="O20">_FV(A20,"Description")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20" s="14"/>
      <c r="Q20" s="14"/>
      <c r="R20" s="14"/>
    </row>
    <row r="21" spans="1:18" ht="50" customHeight="1">
      <c r="A21" s="2" t="e" vm="107">
        <v>#VALUE!</v>
      </c>
      <c r="B21" s="19">
        <f>'[99]Sheet 1'!$AK$115</f>
        <v>53.81837443962845</v>
      </c>
      <c r="C21" s="6" cm="1">
        <f t="array" ref="C21">(B21/_FV(A21,"Price"))-1</f>
        <v>-6.5810541633987807E-2</v>
      </c>
      <c r="D21" s="6">
        <f>'[99]Sheet 1'!$AI$4</f>
        <v>0.13890075923709588</v>
      </c>
      <c r="E21" s="6">
        <f>'[99]Sheet 1'!$AJ$4</f>
        <v>0.12596160702260328</v>
      </c>
      <c r="F21" s="6">
        <f>'[99]Sheet 1'!$AI$20</f>
        <v>-0.11793695526076731</v>
      </c>
      <c r="G21" s="7">
        <f>'[99]Sheet 1'!$AP$16</f>
        <v>9.3226454425174889</v>
      </c>
      <c r="H21" s="7">
        <f>'[99]Sheet 1'!$AQ$16</f>
        <v>49.374367686451428</v>
      </c>
      <c r="I21" s="6">
        <f>'[99]Sheet 1'!$AO$7</f>
        <v>0.503</v>
      </c>
      <c r="J21" s="6">
        <f>'[99]Sheet 1'!$AR$7</f>
        <v>0.14062858003026438</v>
      </c>
      <c r="K21" s="6">
        <f>'[99]Sheet 1'!$AQ$13</f>
        <v>0.22558174393572936</v>
      </c>
      <c r="L21" s="8">
        <f>'[99]Sheet 1'!$AQ$101</f>
        <v>58835681520</v>
      </c>
      <c r="M21" s="16" t="str" cm="1">
        <f t="array" ref="M21">_FV(A21,"Industry")</f>
        <v>Beverages</v>
      </c>
      <c r="N21" s="25" cm="1">
        <f t="array" ref="N21">_FV(A21,"Year incorporated",TRUE)</f>
        <v>2014</v>
      </c>
      <c r="O21" s="14" t="str" cm="1">
        <f t="array" ref="O21">_FV(A21,"Description")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21" s="14"/>
      <c r="Q21" s="14"/>
      <c r="R21" s="14"/>
    </row>
    <row r="22" spans="1:18" ht="50" customHeight="1">
      <c r="A22" s="2" t="e" vm="108">
        <v>#VALUE!</v>
      </c>
      <c r="B22" s="19">
        <f>'[100]Sheet 1'!$X$115</f>
        <v>598.86090171160379</v>
      </c>
      <c r="C22" s="6" cm="1">
        <f t="array" ref="C22">(B22/_FV(A22,"Price"))-1</f>
        <v>0.11436714125717118</v>
      </c>
      <c r="D22" s="6">
        <f>'[100]Sheet 1'!$V$4</f>
        <v>0.15334481898760011</v>
      </c>
      <c r="E22" s="6">
        <f>'[100]Sheet 1'!$W$4</f>
        <v>5.2626406564787898E-2</v>
      </c>
      <c r="F22" s="6">
        <f>'[100]Sheet 1'!$V$20</f>
        <v>0.13517883067176983</v>
      </c>
      <c r="G22" s="7">
        <f>'[100]Sheet 1'!$AC$16</f>
        <v>3.1275273942312416</v>
      </c>
      <c r="H22" s="7">
        <f>'[100]Sheet 1'!$AD$16</f>
        <v>17.611596568898726</v>
      </c>
      <c r="I22" s="6">
        <f>'[100]Sheet 1'!$AB$7</f>
        <v>0.74680000000000002</v>
      </c>
      <c r="J22" s="6">
        <f>'[100]Sheet 1'!$AE$7</f>
        <v>0.15758439388727827</v>
      </c>
      <c r="K22" s="6">
        <f>'[100]Sheet 1'!$AD$13</f>
        <v>0.21659707724425886</v>
      </c>
      <c r="L22" s="8">
        <f>'[100]Sheet 1'!$AD$101</f>
        <v>63648310000</v>
      </c>
      <c r="M22" s="16" t="str" cm="1">
        <f t="array" ref="M22">_FV(A22,"Industry")</f>
        <v>Specialty Retailers</v>
      </c>
      <c r="N22" s="25" cm="1">
        <f t="array" ref="N22">_FV(A22,"Year incorporated",TRUE)</f>
        <v>1955</v>
      </c>
      <c r="O22" s="14" t="str" cm="1">
        <f t="array" ref="O22">_FV(A22,"Description")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2" s="14"/>
      <c r="Q22" s="14"/>
      <c r="R22" s="14"/>
    </row>
    <row r="23" spans="1:18" ht="50" customHeight="1">
      <c r="A23" s="2" t="e" vm="109">
        <v>#VALUE!</v>
      </c>
      <c r="B23" s="19">
        <f>'[101]Sheet 1'!$AB$115</f>
        <v>44.393746804610856</v>
      </c>
      <c r="C23" s="6" cm="1">
        <f t="array" ref="C23">(B23/_FV(A23,"Price"))-1</f>
        <v>6.1670376769361601E-2</v>
      </c>
      <c r="D23" s="6">
        <f>'[101]Sheet 1'!$Z$4</f>
        <v>0.1632702782660147</v>
      </c>
      <c r="E23" s="6">
        <f>'[101]Sheet 1'!$AA$4</f>
        <v>-8.7515894980926268E-3</v>
      </c>
      <c r="F23" s="6">
        <f>'[101]Sheet 1'!$Z$20</f>
        <v>9.5671214418056261E-2</v>
      </c>
      <c r="G23" s="7">
        <f>'[101]Sheet 1'!$AG$16</f>
        <v>1.490240175779789</v>
      </c>
      <c r="H23" s="7">
        <f>'[101]Sheet 1'!$AH$16</f>
        <v>11.633201512320449</v>
      </c>
      <c r="I23" s="6">
        <f>'[101]Sheet 1'!$AF$7</f>
        <v>0.69569999999999999</v>
      </c>
      <c r="J23" s="6">
        <f>'[101]Sheet 1'!$AI$7</f>
        <v>0.11359114369062757</v>
      </c>
      <c r="K23" s="6">
        <f>'[101]Sheet 1'!$AH$13</f>
        <v>0.21197425589067767</v>
      </c>
      <c r="L23" s="8">
        <f>'[101]Sheet 1'!$AH$101</f>
        <v>9961510455</v>
      </c>
      <c r="M23" s="16" t="str" cm="1">
        <f t="array" ref="M23">_FV(A23,"Industry")</f>
        <v>Specialty Retailers</v>
      </c>
      <c r="N23" s="25" cm="1">
        <f t="array" ref="N23">_FV(A23,"Year incorporated",TRUE)</f>
        <v>2000</v>
      </c>
      <c r="O23" s="14" t="str" cm="1">
        <f t="array" ref="O23">_FV(A23,"Description")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23" s="14"/>
      <c r="Q23" s="14"/>
      <c r="R23" s="14"/>
    </row>
    <row r="24" spans="1:18" ht="50" customHeight="1">
      <c r="A24" s="2" t="e" vm="110">
        <v>#VALUE!</v>
      </c>
      <c r="B24" s="19">
        <f>'[102]Sheet 1'!$AO$115</f>
        <v>239.15246553523556</v>
      </c>
      <c r="C24" s="6" cm="1">
        <f t="array" ref="C24">(B24/_FV(A24,"Price"))-1</f>
        <v>0.26763736634811597</v>
      </c>
      <c r="D24" s="6">
        <f>'[102]Sheet 1'!$AM$4</f>
        <v>8.7047336235750006E-2</v>
      </c>
      <c r="E24" s="6">
        <f>'[102]Sheet 1'!$AN$4</f>
        <v>3.9783776275581051E-2</v>
      </c>
      <c r="F24" s="6">
        <f>'[102]Sheet 1'!$AM$20</f>
        <v>1.2131014961584974E-3</v>
      </c>
      <c r="G24" s="7">
        <f>'[102]Sheet 1'!$AT$16</f>
        <v>2.9715634968515605</v>
      </c>
      <c r="H24" s="7">
        <f>'[102]Sheet 1'!$AU$16</f>
        <v>28.81249311111111</v>
      </c>
      <c r="I24" s="6">
        <f>'[102]Sheet 1'!$AS$7</f>
        <v>0.53029999999999999</v>
      </c>
      <c r="J24" s="6">
        <f>'[102]Sheet 1'!$AV$7</f>
        <v>0.12513890175016204</v>
      </c>
      <c r="K24" s="6">
        <f>'[102]Sheet 1'!$AU$13</f>
        <v>0.20476698683742439</v>
      </c>
      <c r="L24" s="8">
        <f>'[102]Sheet 1'!$AU$101</f>
        <v>256719313620</v>
      </c>
      <c r="M24" s="16" t="str" cm="1">
        <f t="array" ref="M24">_FV(A24,"Industry")</f>
        <v>Beverages</v>
      </c>
      <c r="N24" s="25" cm="1">
        <f t="array" ref="N24">_FV(A24,"Year incorporated",TRUE)</f>
        <v>1986</v>
      </c>
      <c r="O24" s="14" t="str" cm="1">
        <f t="array" ref="O24">_FV(A24,"Description")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24" s="14"/>
      <c r="Q24" s="14"/>
      <c r="R24" s="14"/>
    </row>
    <row r="25" spans="1:18" ht="50" customHeight="1">
      <c r="A25" s="2" t="e" vm="111">
        <v>#VALUE!</v>
      </c>
      <c r="B25" s="19">
        <f>'[103]Sheet 1'!$P$115</f>
        <v>55.008624803459007</v>
      </c>
      <c r="C25" s="6" cm="1">
        <f t="array" ref="C25">(B25/_FV(A25,"Price"))-1</f>
        <v>-0.16552450237471172</v>
      </c>
      <c r="D25" s="6">
        <f>'[103]Sheet 1'!$N$4</f>
        <v>0.27212070946575029</v>
      </c>
      <c r="E25" s="6">
        <f>'[103]Sheet 1'!$O$4</f>
        <v>0.15448597520448426</v>
      </c>
      <c r="F25" s="6">
        <f>'[103]Sheet 1'!$N$20</f>
        <v>0.25508914155330609</v>
      </c>
      <c r="G25" s="7">
        <f>'[103]Sheet 1'!$U$16</f>
        <v>6.7019159472739913</v>
      </c>
      <c r="H25" s="7">
        <f>'[103]Sheet 1'!$V$16</f>
        <v>28.752985427651694</v>
      </c>
      <c r="I25" s="6">
        <f>'[103]Sheet 1'!$T$7</f>
        <v>0.76370000000000005</v>
      </c>
      <c r="J25" s="6">
        <f>'[103]Sheet 1'!$W$7</f>
        <v>0.189298817852464</v>
      </c>
      <c r="K25" s="6">
        <f>'[103]Sheet 1'!$V$13</f>
        <v>0.20302945072135958</v>
      </c>
      <c r="L25" s="8">
        <f>'[103]Sheet 1'!$V$101</f>
        <v>17444350000</v>
      </c>
      <c r="M25" s="16" t="str" cm="1">
        <f t="array" ref="M25">_FV(A25,"Industry")</f>
        <v>Textiles &amp; Apparel</v>
      </c>
      <c r="N25" s="25" cm="1">
        <f t="array" ref="N25">_FV(A25,"Year incorporated",TRUE)</f>
        <v>2004</v>
      </c>
      <c r="O25" s="14" t="str" cm="1">
        <f t="array" ref="O25">_FV(A25,"Description")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5" s="14"/>
      <c r="Q25" s="14"/>
      <c r="R25" s="14"/>
    </row>
    <row r="26" spans="1:18" ht="50" customHeight="1">
      <c r="A26" s="2" t="e" vm="112">
        <v>#VALUE!</v>
      </c>
      <c r="B26" s="19">
        <f>'[104]Sheet 1'!$Y$115</f>
        <v>634.38801966617837</v>
      </c>
      <c r="C26" s="6" cm="1">
        <f t="array" ref="C26">(B26/_FV(A26,"Price"))-1</f>
        <v>-0.6620931447044307</v>
      </c>
      <c r="D26" s="6">
        <f>'[104]Sheet 1'!$W$4</f>
        <v>0.14410788517543449</v>
      </c>
      <c r="E26" s="6">
        <f>'[104]Sheet 1'!$X$4</f>
        <v>0.13554084171545067</v>
      </c>
      <c r="F26" s="6">
        <f>'[104]Sheet 1'!$W$20</f>
        <v>0.37561316070525197</v>
      </c>
      <c r="G26" s="7">
        <f>'[104]Sheet 1'!$AD$16</f>
        <v>6.7438868762748054</v>
      </c>
      <c r="H26" s="7">
        <f>'[104]Sheet 1'!$AE$16</f>
        <v>64.765934309938487</v>
      </c>
      <c r="I26" s="6">
        <f>'[104]Sheet 1'!$AC$7</f>
        <v>0.39079999999999998</v>
      </c>
      <c r="J26" s="6">
        <f>'[104]Sheet 1'!$AF$7</f>
        <v>9.7747425142321889E-2</v>
      </c>
      <c r="K26" s="6">
        <f>'[104]Sheet 1'!$AE$13</f>
        <v>0.1902476836781386</v>
      </c>
      <c r="L26" s="8">
        <f>'[104]Sheet 1'!$AE$101</f>
        <v>58231116304</v>
      </c>
      <c r="M26" s="16" t="str" cm="1">
        <f t="array" ref="M26">_FV(A26,"Industry")</f>
        <v>Hotels &amp; Entertainment Services</v>
      </c>
      <c r="N26" s="25" cm="1">
        <f t="array" ref="N26">_FV(A26,"Year incorporated",TRUE)</f>
        <v>1998</v>
      </c>
      <c r="O26" s="14" t="str" cm="1">
        <f t="array" ref="O26">_FV(A26,"Description")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26" s="14"/>
      <c r="Q26" s="14"/>
      <c r="R26" s="14"/>
    </row>
    <row r="27" spans="1:18" ht="50" customHeight="1">
      <c r="A27" s="2" t="e" vm="113">
        <v>#VALUE!</v>
      </c>
      <c r="B27" s="19">
        <f>'[105]Sheet 1'!$Y$115</f>
        <v>96.328385789642539</v>
      </c>
      <c r="C27" s="6" cm="1">
        <f t="array" ref="C27">(B27/_FV(A27,"Price"))-1</f>
        <v>-0.13842506337245619</v>
      </c>
      <c r="D27" s="6">
        <f>'[105]Sheet 1'!$W$4</f>
        <v>0.15905935023236495</v>
      </c>
      <c r="E27" s="6">
        <f>'[105]Sheet 1'!$X$4</f>
        <v>0.13999809211593051</v>
      </c>
      <c r="F27" s="6">
        <f>'[105]Sheet 1'!$W$20</f>
        <v>8.5717175219602426E-2</v>
      </c>
      <c r="G27" s="7">
        <f>'[105]Sheet 1'!$AD$16</f>
        <v>1.9014120386986637</v>
      </c>
      <c r="H27" s="7">
        <f>'[105]Sheet 1'!$AE$16</f>
        <v>28.29320253281842</v>
      </c>
      <c r="I27" s="6">
        <f>'[105]Sheet 1'!$AC$7</f>
        <v>0.31130000000000002</v>
      </c>
      <c r="J27" s="6">
        <f>'[105]Sheet 1'!$AF$7</f>
        <v>6.615426114449631E-2</v>
      </c>
      <c r="K27" s="6">
        <f>'[105]Sheet 1'!$AE$13</f>
        <v>0.1813117991938854</v>
      </c>
      <c r="L27" s="8">
        <f>'[105]Sheet 1'!$AE$101</f>
        <v>7634015321</v>
      </c>
      <c r="M27" s="16" t="str" cm="1">
        <f t="array" ref="M27">_FV(A27,"Industry")</f>
        <v>Hotels &amp; Entertainment Services</v>
      </c>
      <c r="N27" s="25" cm="1">
        <f t="array" ref="N27">_FV(A27,"Year incorporated",TRUE)</f>
        <v>2004</v>
      </c>
      <c r="O27" s="14" t="str" cm="1">
        <f t="array" ref="O27">_FV(A27,"Description")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27" s="14"/>
      <c r="Q27" s="14"/>
      <c r="R27" s="14"/>
    </row>
    <row r="28" spans="1:18" ht="50" customHeight="1">
      <c r="A28" s="2" t="e" vm="114">
        <v>#VALUE!</v>
      </c>
      <c r="B28" s="19">
        <f>'[106]Sheet 1'!$Z$115</f>
        <v>25.564910987744017</v>
      </c>
      <c r="C28" s="6" cm="1">
        <f t="array" ref="C28">(B28/_FV(A28,"Price"))-1</f>
        <v>2.5455289311380191E-3</v>
      </c>
      <c r="D28" s="6">
        <f>'[106]Sheet 1'!$X$4</f>
        <v>0.20568283629847683</v>
      </c>
      <c r="E28" s="6">
        <f>'[106]Sheet 1'!$Y$4</f>
        <v>0.24876150035385702</v>
      </c>
      <c r="F28" s="6">
        <f>'[106]Sheet 1'!$X$20</f>
        <v>7.2190834902699397E-2</v>
      </c>
      <c r="G28" s="7">
        <f>'[106]Sheet 1'!$AE$16</f>
        <v>2.8962002830856335</v>
      </c>
      <c r="H28" s="7">
        <f>'[106]Sheet 1'!$AF$16</f>
        <v>20.668338383838385</v>
      </c>
      <c r="I28" s="6">
        <f>'[106]Sheet 1'!$AD$7</f>
        <v>0.71160000000000001</v>
      </c>
      <c r="J28" s="6">
        <f>'[106]Sheet 1'!$AG$7</f>
        <v>0.18895966029723993</v>
      </c>
      <c r="K28" s="6">
        <f>'[106]Sheet 1'!$AF$13</f>
        <v>0.18015925680159256</v>
      </c>
      <c r="L28" s="8">
        <f>'[106]Sheet 1'!$AF$101</f>
        <v>8184662000</v>
      </c>
      <c r="M28" s="16" t="str" cm="1">
        <f t="array" ref="M28">_FV(A28,"Industry")</f>
        <v>Specialty Retailers</v>
      </c>
      <c r="N28" s="25" cm="1">
        <f t="array" ref="N28">_FV(A28,"Year incorporated",TRUE)</f>
        <v>1997</v>
      </c>
      <c r="O28" s="14" t="str" cm="1">
        <f t="array" ref="O28">_FV(A28,"Description")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28" s="14"/>
      <c r="Q28" s="14"/>
      <c r="R28" s="14"/>
    </row>
    <row r="29" spans="1:18" ht="50" customHeight="1">
      <c r="A29" s="2" t="e" vm="115">
        <v>#VALUE!</v>
      </c>
      <c r="B29" s="19">
        <f>'[107]Sheet 1'!$AO$115</f>
        <v>67.459617898996839</v>
      </c>
      <c r="C29" s="6" cm="1">
        <f t="array" ref="C29">(B29/_FV(A29,"Price"))-1</f>
        <v>8.0823806761144645E-2</v>
      </c>
      <c r="D29" s="6">
        <f>'[107]Sheet 1'!$AM$4</f>
        <v>0.11250808433579107</v>
      </c>
      <c r="E29" s="6">
        <f>'[107]Sheet 1'!$AN$4</f>
        <v>4.2996000372058418E-2</v>
      </c>
      <c r="F29" s="6">
        <f>'[107]Sheet 1'!$AM$20</f>
        <v>-0.10634026293633836</v>
      </c>
      <c r="G29" s="7">
        <f>'[107]Sheet 1'!$AT$16</f>
        <v>6.1669785566458932</v>
      </c>
      <c r="H29" s="7">
        <f>'[107]Sheet 1'!$AU$16</f>
        <v>27.793412895619365</v>
      </c>
      <c r="I29" s="6">
        <f>'[107]Sheet 1'!$AS$7</f>
        <v>0.58140000000000003</v>
      </c>
      <c r="J29" s="6">
        <f>'[107]Sheet 1'!$AV$7</f>
        <v>0.22170030694819087</v>
      </c>
      <c r="K29" s="6">
        <f>'[107]Sheet 1'!$AU$13</f>
        <v>0.17246340152401429</v>
      </c>
      <c r="L29" s="8">
        <f>'[107]Sheet 1'!$AU$101</f>
        <v>265204745850</v>
      </c>
      <c r="M29" s="16" t="str" cm="1">
        <f t="array" ref="M29">_FV(A29,"Industry")</f>
        <v>Beverages</v>
      </c>
      <c r="N29" s="25" cm="1">
        <f t="array" ref="N29">_FV(A29,"Year incorporated",TRUE)</f>
        <v>1919</v>
      </c>
      <c r="O29" s="14" t="str" cm="1">
        <f t="array" ref="O29">_FV(A29,"Description")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29" s="14"/>
      <c r="Q29" s="14"/>
      <c r="R29" s="14"/>
    </row>
    <row r="30" spans="1:18" ht="50" customHeight="1">
      <c r="A30" s="2" t="e" vm="116">
        <v>#VALUE!</v>
      </c>
      <c r="B30" s="19">
        <f>'[108]Sheet 1'!$Y$115</f>
        <v>22.950514174998553</v>
      </c>
      <c r="C30" s="6" cm="1">
        <f t="array" ref="C30">(B30/_FV(A30,"Price"))-1</f>
        <v>-0.27164347270712308</v>
      </c>
      <c r="D30" s="6">
        <f>'[108]Sheet 1'!$W$4</f>
        <v>0.11658177702320316</v>
      </c>
      <c r="E30" s="6">
        <f>'[108]Sheet 1'!$X$4</f>
        <v>6.588950836289964E-3</v>
      </c>
      <c r="F30" s="6">
        <f>'[108]Sheet 1'!$W$20</f>
        <v>0.36208853575482403</v>
      </c>
      <c r="G30" s="7">
        <f>'[108]Sheet 1'!$AD$16</f>
        <v>2.2708457045108972</v>
      </c>
      <c r="H30" s="7">
        <f>'[108]Sheet 1'!$AE$16</f>
        <v>24.394075725952813</v>
      </c>
      <c r="I30" s="6">
        <f>'[108]Sheet 1'!$AC$7</f>
        <v>0.47960000000000003</v>
      </c>
      <c r="J30" s="6">
        <f>'[108]Sheet 1'!$AF$7</f>
        <v>7.0282142253759075E-2</v>
      </c>
      <c r="K30" s="6">
        <f>'[108]Sheet 1'!$AE$13</f>
        <v>0.17142857142857143</v>
      </c>
      <c r="L30" s="8">
        <f>'[108]Sheet 1'!$AE$101</f>
        <v>13441135725</v>
      </c>
      <c r="M30" s="16" t="str" cm="1">
        <f t="array" ref="M30">_FV(A30,"Industry")</f>
        <v>Media &amp; Publishing</v>
      </c>
      <c r="N30" s="25" cm="1">
        <f t="array" ref="N30">_FV(A30,"Year incorporated",TRUE)</f>
        <v>2003</v>
      </c>
      <c r="O30" s="14" t="str" cm="1">
        <f t="array" ref="O30">_FV(A30,"Description")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0" s="14"/>
      <c r="Q30" s="14"/>
      <c r="R30" s="14"/>
    </row>
    <row r="31" spans="1:18" ht="50" customHeight="1">
      <c r="A31" s="2" t="e" vm="117">
        <v>#VALUE!</v>
      </c>
      <c r="B31" s="19">
        <f>'[109]Sheet 1'!$AO$115</f>
        <v>133.88688019465422</v>
      </c>
      <c r="C31" s="6" cm="1">
        <f t="array" ref="C31">(B31/_FV(A31,"Price"))-1</f>
        <v>-0.15889634253892315</v>
      </c>
      <c r="D31" s="6">
        <f>'[109]Sheet 1'!$AM$4</f>
        <v>6.7280193590965709E-2</v>
      </c>
      <c r="E31" s="6">
        <f>'[109]Sheet 1'!$AN$4</f>
        <v>2.7337315083372893E-2</v>
      </c>
      <c r="F31" s="6">
        <f>'[109]Sheet 1'!$AM$20</f>
        <v>-1.94330941732892E-2</v>
      </c>
      <c r="G31" s="7">
        <f>'[109]Sheet 1'!$AT$16</f>
        <v>0.6851809142647749</v>
      </c>
      <c r="H31" s="7">
        <f>'[109]Sheet 1'!$AU$16</f>
        <v>35.859893484589044</v>
      </c>
      <c r="I31" s="6">
        <f>'[109]Sheet 1'!$AS$7</f>
        <v>0.2414</v>
      </c>
      <c r="J31" s="6">
        <f>'[109]Sheet 1'!$AV$7</f>
        <v>2.0029805869236972E-2</v>
      </c>
      <c r="K31" s="6">
        <f>'[109]Sheet 1'!$AU$13</f>
        <v>0.15063119395941482</v>
      </c>
      <c r="L31" s="8">
        <f>'[109]Sheet 1'!$AU$101</f>
        <v>418843555900</v>
      </c>
      <c r="M31" s="16" t="str" cm="1">
        <f t="array" ref="M31">_FV(A31,"Industry")</f>
        <v>Food &amp; Drug Retailing</v>
      </c>
      <c r="N31" s="25" cm="1">
        <f t="array" ref="N31">_FV(A31,"Year incorporated",TRUE)</f>
        <v>1969</v>
      </c>
      <c r="O31" s="14" t="str" cm="1">
        <f t="array" ref="O31">_FV(A31,"Description")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1" s="14"/>
      <c r="Q31" s="14"/>
      <c r="R31" s="14"/>
    </row>
    <row r="32" spans="1:18" ht="50" customHeight="1">
      <c r="A32" s="2" t="e" vm="118">
        <v>#VALUE!</v>
      </c>
      <c r="B32" s="19">
        <f>'[110]Sheet 1'!$K$115</f>
        <v>36.43182499757841</v>
      </c>
      <c r="C32" s="6" cm="1">
        <f t="array" ref="C32">(B32/_FV(A32,"Price"))-1</f>
        <v>-0.67219880333292781</v>
      </c>
      <c r="D32" s="6">
        <f>'[110]Sheet 1'!$H$4</f>
        <v>0.23276539561786813</v>
      </c>
      <c r="E32" s="6">
        <f>'[110]Sheet 1'!$J$4</f>
        <v>0.3614374568071872</v>
      </c>
      <c r="F32" s="6">
        <f>'[110]Sheet 1'!$H$20</f>
        <v>0.70087492605162383</v>
      </c>
      <c r="G32" s="7">
        <f>'[110]Sheet 1'!$P$16</f>
        <v>10.28946658431237</v>
      </c>
      <c r="H32" s="7">
        <f>'[110]Sheet 1'!$Q$16</f>
        <v>96.790886705672037</v>
      </c>
      <c r="I32" s="6">
        <f>'[110]Sheet 1'!$O$7</f>
        <v>0.67449896337249482</v>
      </c>
      <c r="J32" s="6">
        <f>'[110]Sheet 1'!$R$7</f>
        <v>0.17304768486523842</v>
      </c>
      <c r="K32" s="6">
        <f>'[110]Sheet 1'!$Q$13</f>
        <v>0.13814375724746389</v>
      </c>
      <c r="L32" s="8">
        <f>'[110]Sheet 1'!$Q$101</f>
        <v>5955543259</v>
      </c>
      <c r="M32" s="16" t="str" cm="1">
        <f t="array" ref="M32">_FV(A32,"Industry")</f>
        <v>Specialty Retailers</v>
      </c>
      <c r="N32" s="25" cm="1">
        <f t="array" ref="N32">_FV(A32,"Year incorporated",TRUE)</f>
        <v>2013</v>
      </c>
      <c r="O32" s="14" t="str" cm="1">
        <f t="array" ref="O32">_FV(A32,"Description")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2" s="14"/>
      <c r="Q32" s="14"/>
      <c r="R32" s="14"/>
    </row>
    <row r="33" spans="1:18" ht="50" customHeight="1">
      <c r="A33" s="2" t="e" vm="119">
        <v>#VALUE!</v>
      </c>
      <c r="B33" s="19">
        <f>'[111]Sheet 1'!$Q$115</f>
        <v>9.7886845896699892</v>
      </c>
      <c r="C33" s="6" cm="1">
        <f t="array" ref="C33">(B33/_FV(A33,"Price"))-1</f>
        <v>-0.83267205829623947</v>
      </c>
      <c r="D33" s="6">
        <f>'[111]Sheet 1'!$O$4</f>
        <v>0.24809554837124415</v>
      </c>
      <c r="E33" s="6">
        <f>'[111]Sheet 1'!$P$4</f>
        <v>0.10339436004793523</v>
      </c>
      <c r="F33" s="6">
        <f>'[111]Sheet 1'!$O$20</f>
        <v>0.30096576104626394</v>
      </c>
      <c r="G33" s="7">
        <f>'[111]Sheet 1'!$V$16</f>
        <v>32.126249263808617</v>
      </c>
      <c r="H33" s="7">
        <f>'[111]Sheet 1'!$W$16</f>
        <v>290.09873321395634</v>
      </c>
      <c r="I33" s="6">
        <f>'[111]Sheet 1'!$U$7</f>
        <v>0.78849999999999998</v>
      </c>
      <c r="J33" s="6">
        <f>'[111]Sheet 1'!$X$7</f>
        <v>0.21001439292837293</v>
      </c>
      <c r="K33" s="6">
        <f>'[111]Sheet 1'!$W$13</f>
        <v>0.1261800055773582</v>
      </c>
      <c r="L33" s="8">
        <f>'[111]Sheet 1'!$W$101</f>
        <v>134951900000</v>
      </c>
      <c r="M33" s="16" t="str" cm="1">
        <f t="array" ref="M33">_FV(A33,"Industry")</f>
        <v>Textiles &amp; Apparel</v>
      </c>
      <c r="N33" s="25" t="e" cm="1" vm="120">
        <f t="array" ref="N33">_FV(A33,"Year incorporated",TRUE)</f>
        <v>#VALUE!</v>
      </c>
      <c r="O33" s="14" t="str" cm="1">
        <f t="array" ref="O33">_FV(A33,"Description")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3" s="14"/>
      <c r="Q33" s="14"/>
      <c r="R33" s="14"/>
    </row>
    <row r="34" spans="1:18" ht="50" customHeight="1">
      <c r="A34" s="2" t="e" vm="121">
        <v>#VALUE!</v>
      </c>
      <c r="B34" s="19">
        <f>'[112]Sheet 1'!$M$115</f>
        <v>20.513509133100026</v>
      </c>
      <c r="C34" s="6" cm="1">
        <f t="array" ref="C34">(B34/_FV(A34,"Price"))-1</f>
        <v>-0.68609779444376384</v>
      </c>
      <c r="D34" s="6">
        <f>'[112]Sheet 1'!$K$4</f>
        <v>0.59580118666559923</v>
      </c>
      <c r="E34" s="6">
        <f>'[112]Sheet 1'!$L$4</f>
        <v>0.13795032302417232</v>
      </c>
      <c r="F34" s="6">
        <f>'[112]Sheet 1'!$K$20</f>
        <v>0.88401301157739387</v>
      </c>
      <c r="G34" s="7">
        <f>'[112]Sheet 1'!$R$16</f>
        <v>6.2606885271976536</v>
      </c>
      <c r="H34" s="7">
        <f>'[112]Sheet 1'!$S$16</f>
        <v>59.001204331904788</v>
      </c>
      <c r="I34" s="6">
        <f>'[112]Sheet 1'!$Q$7</f>
        <v>0.81079999999999997</v>
      </c>
      <c r="J34" s="6">
        <f>'[112]Sheet 1'!$T$7</f>
        <v>0.14960951010491347</v>
      </c>
      <c r="K34" s="6">
        <f>'[112]Sheet 1'!$S$13</f>
        <v>0.10742714239823095</v>
      </c>
      <c r="L34" s="8">
        <f>'[112]Sheet 1'!$S$101</f>
        <v>5864837713</v>
      </c>
      <c r="M34" s="16" t="str" cm="1">
        <f t="array" ref="M34">_FV(A34,"Industry")</f>
        <v>Hotels &amp; Entertainment Services</v>
      </c>
      <c r="N34" s="25" cm="1">
        <f t="array" ref="N34">_FV(A34,"Year incorporated",TRUE)</f>
        <v>2015</v>
      </c>
      <c r="O34" s="14" t="str" cm="1">
        <f t="array" ref="O34">_FV(A34,"Description")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4" s="14"/>
      <c r="Q34" s="14"/>
      <c r="R34" s="14"/>
    </row>
    <row r="35" spans="1:18" ht="50" customHeight="1">
      <c r="A35" s="2" t="e" vm="122">
        <v>#VALUE!</v>
      </c>
      <c r="B35" s="19">
        <f>'[113]Sheet 1'!$AO$115</f>
        <v>277.64825017369134</v>
      </c>
      <c r="C35" s="6" cm="1">
        <f t="array" ref="C35">(B35/_FV(A35,"Price"))-1</f>
        <v>2.6843633912834619E-2</v>
      </c>
      <c r="D35" s="6">
        <f>'[113]Sheet 1'!$AM$4</f>
        <v>2.3888843747460697E-2</v>
      </c>
      <c r="E35" s="6">
        <f>'[113]Sheet 1'!$AN$4</f>
        <v>0.13426372056639502</v>
      </c>
      <c r="F35" s="6">
        <f>'[113]Sheet 1'!$AM$20</f>
        <v>-0.69808066235965627</v>
      </c>
      <c r="G35" s="7">
        <f>'[113]Sheet 1'!$AT$16</f>
        <v>5.0365759900007934</v>
      </c>
      <c r="H35" s="7">
        <f>'[113]Sheet 1'!$AU$16</f>
        <v>-1099.6565800742574</v>
      </c>
      <c r="I35" s="6">
        <f>'[113]Sheet 1'!$AS$7</f>
        <v>0.53369999999999995</v>
      </c>
      <c r="J35" s="6">
        <f>'[113]Sheet 1'!$AV$7</f>
        <v>0.19030235695579717</v>
      </c>
      <c r="K35" s="6">
        <f>'[113]Sheet 1'!$AU$13</f>
        <v>0.10527622762818081</v>
      </c>
      <c r="L35" s="8">
        <f>'[113]Sheet 1'!$AU$101</f>
        <v>44426125835</v>
      </c>
      <c r="M35" s="16" t="str" cm="1">
        <f t="array" ref="M35">_FV(A35,"Industry")</f>
        <v>Beverages</v>
      </c>
      <c r="N35" s="25" cm="1">
        <f t="array" ref="N35">_FV(A35,"Year incorporated",TRUE)</f>
        <v>1972</v>
      </c>
      <c r="O35" s="14" t="str" cm="1">
        <f t="array" ref="O35">_FV(A35,"Description")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35" s="14"/>
      <c r="Q35" s="14"/>
      <c r="R35" s="14"/>
    </row>
    <row r="36" spans="1:18" ht="50" customHeight="1">
      <c r="A36" s="2" t="e" vm="123">
        <v>#VALUE!</v>
      </c>
      <c r="B36" s="19">
        <f>'[114]Sheet 1'!$X$115</f>
        <v>114.54011391499877</v>
      </c>
      <c r="C36" s="6" cm="1">
        <f t="array" ref="C36">(B36/_FV(A36,"Price"))-1</f>
        <v>-0.18360574543835528</v>
      </c>
      <c r="D36" s="6">
        <f>'[114]Sheet 1'!$V$4</f>
        <v>0.45929701765063902</v>
      </c>
      <c r="E36" s="6">
        <f>'[114]Sheet 1'!$W$4</f>
        <v>1.9237787393775019E-2</v>
      </c>
      <c r="F36" s="6">
        <f>'[114]Sheet 1'!$V$20</f>
        <v>0.32322303921568629</v>
      </c>
      <c r="G36" s="7">
        <f>'[114]Sheet 1'!$AC$16</f>
        <v>4.0310359209634532</v>
      </c>
      <c r="H36" s="7">
        <f>'[114]Sheet 1'!$AD$16</f>
        <v>37.280279652844747</v>
      </c>
      <c r="I36" s="6">
        <f>'[114]Sheet 1'!$AB$7</f>
        <v>0.627</v>
      </c>
      <c r="J36" s="6">
        <f>'[114]Sheet 1'!$AE$7</f>
        <v>0.19618372347635682</v>
      </c>
      <c r="K36" s="6">
        <f>'[114]Sheet 1'!$AD$13</f>
        <v>9.7240548448167055E-2</v>
      </c>
      <c r="L36" s="8">
        <f>'[114]Sheet 1'!$AD$101</f>
        <v>77319300000</v>
      </c>
      <c r="M36" s="16" t="str" cm="1">
        <f t="array" ref="M36">_FV(A36,"Industry")</f>
        <v>Textiles &amp; Apparel</v>
      </c>
      <c r="N36" s="25" cm="1">
        <f t="array" ref="N36">_FV(A36,"Year incorporated",TRUE)</f>
        <v>2002</v>
      </c>
      <c r="O36" s="14" t="str" cm="1">
        <f t="array" ref="O36">_FV(A36,"Description")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6" s="14"/>
      <c r="Q36" s="14"/>
      <c r="R36" s="14"/>
    </row>
    <row r="37" spans="1:18" ht="50" customHeight="1">
      <c r="A37" s="2" t="e" vm="124">
        <v>#VALUE!</v>
      </c>
      <c r="B37" s="19">
        <f>[115]Model!$G$116</f>
        <v>13.22392715522251</v>
      </c>
      <c r="C37" s="6" cm="1">
        <f t="array" ref="C37">(B37/_FV(A37,"Price"))-1</f>
        <v>-0.54228212401015852</v>
      </c>
      <c r="D37" s="6">
        <f>[115]Model!$E$5</f>
        <v>0.4843294314246922</v>
      </c>
      <c r="E37" s="6">
        <f>[115]Model!$F$5</f>
        <v>0.31838183953711163</v>
      </c>
      <c r="F37" s="6">
        <f>[115]Model!$E$21</f>
        <v>-1.4708076271581532</v>
      </c>
      <c r="G37" s="7">
        <f>[115]Model!$L$17</f>
        <v>6.413547669050029</v>
      </c>
      <c r="H37" s="7">
        <f>[115]Model!$M$17</f>
        <v>-997.19938775510207</v>
      </c>
      <c r="I37" s="6">
        <f>[115]Model!$K$8</f>
        <v>0.24479999999999999</v>
      </c>
      <c r="J37" s="6">
        <f>[115]Model!$N$8</f>
        <v>-0.17320016454401282</v>
      </c>
      <c r="K37" s="6">
        <f>[115]Model!$M$14</f>
        <v>-2.9770011841899809E-3</v>
      </c>
      <c r="L37" s="8">
        <f>[115]Model!$M$102</f>
        <v>4739688690</v>
      </c>
      <c r="M37" s="16" t="str" cm="1">
        <f t="array" ref="M37">_FV(A37,"Industry")</f>
        <v>Hotels &amp; Entertainment Services</v>
      </c>
      <c r="N37" s="25" cm="1">
        <f t="array" ref="N37">_FV(A37,"Year incorporated",TRUE)</f>
        <v>2021</v>
      </c>
      <c r="O37" s="14" t="str" cm="1">
        <f t="array" ref="O37">_FV(A37,"Description")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K1:K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2">
      <colorScale>
        <cfvo type="min"/>
        <cfvo type="max"/>
        <color rgb="FFFCFCFF"/>
        <color rgb="FF63BE7B"/>
      </colorScale>
    </cfRule>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E5">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6:E6">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4:E2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25:E27">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28:E2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3:E33">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4:E3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35:E3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FEF9C"/>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4:E44">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47:E47">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48:E50">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1:E51">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28" r:id="rId2" display="Consumer/Burberry.xlsx" xr:uid="{9598D8B7-CD74-4A45-9BF2-FF59FA5BCB74}"/>
    <hyperlink ref="A26" r:id="rId3" display="Consumer/Chipotle Mexican Grill.xlsx" xr:uid="{BC9B6439-2471-D04F-B8C1-B4BB61939A94}"/>
    <hyperlink ref="A29" r:id="rId4" display="Consumer/Coca Cola.xlsx" xr:uid="{4E73B8B3-C7DB-4A47-87A2-35762A194D50}"/>
    <hyperlink ref="A35" r:id="rId5" display="Consumer/Constellation Brands.xlsx" xr:uid="{107A1EE1-B74F-844F-B041-9EC572E16042}"/>
    <hyperlink ref="A11" r:id="rId6" display="Consumer/Costco Wholesale.xlsx" xr:uid="{9B3B2840-4BAD-0C47-872B-1DB023B2AD84}"/>
    <hyperlink ref="A12" r:id="rId7" display="Consumer/Crocs.xlsx" xr:uid="{375A54B0-B361-444F-BE4B-CFFFB43B4FA5}"/>
    <hyperlink ref="A37" r:id="rId8" display="Consumer/Dutch Bros.xlsx" xr:uid="{994D0F0F-4E56-2445-8438-0A5112CC57A0}"/>
    <hyperlink ref="A32" r:id="rId9" display="Consumer/E.l.f Beauty.xlsx" xr:uid="{9337F72C-792F-674F-B814-EC729B378100}"/>
    <hyperlink ref="A15" r:id="rId10" display="Consumer/Estee Lauder.xlsx" xr:uid="{7BA0F7D2-E172-FD4A-859F-5B115B5C3C07}"/>
    <hyperlink ref="A18" r:id="rId11" display="Consumer/Ferrari.xlsx" xr:uid="{E8BE70B0-0813-5F4D-A02A-5E45E9E907C2}"/>
    <hyperlink ref="A7" r:id="rId12" display="Consumer/Hermes International.xlsx" xr:uid="{549CE898-5529-EE4D-B510-BEA4BB7EA191}"/>
    <hyperlink ref="A10" r:id="rId13" display="Consumer/Hershey's.xlsx" xr:uid="{3C89F188-3F5A-3A4A-9A84-6691A369E890}"/>
    <hyperlink ref="A22" r:id="rId14" display="Consumer/Kering.xlsx" xr:uid="{AF54E4AA-659D-3149-AB93-C6BB742131D5}"/>
    <hyperlink ref="A19" r:id="rId15" display="Consumer/L'Oreal.xlsx" xr:uid="{2F981F99-4EB6-BA42-8368-56103622E996}"/>
    <hyperlink ref="A17" r:id="rId16" display="Consumer/Louis Vuitton Moet Hennessy.xlsx" xr:uid="{72E1EFCA-A01B-BF49-BDFE-B6675E938D96}"/>
    <hyperlink ref="A6" r:id="rId17" display="Consumer/Lululemon.xlsx" xr:uid="{BE6E85B1-AA2B-B847-B9C7-ECC0DD2F1AC5}"/>
    <hyperlink ref="A14" r:id="rId18" display="Consumer/McDonalds.xlsx" xr:uid="{59AF22AB-8306-6941-9598-C552377E19AD}"/>
    <hyperlink ref="A21" r:id="rId19" display="Consumer/Monster Beverage Corporation.xlsx" xr:uid="{EB5E61EC-B0DF-3740-854A-AD15D1E584E4}"/>
    <hyperlink ref="A16" r:id="rId20" display="Consumer/Nike.xlsx" xr:uid="{1D330452-CBD5-0840-84B8-405AD233C8ED}"/>
    <hyperlink ref="A24" r:id="rId21" display="Consumer/PepsiCo.xlsx" xr:uid="{54B41E0C-CF98-2C46-9CB4-8A67C86FACEF}"/>
    <hyperlink ref="A34" r:id="rId22" display="Consumer/Planet Fitness.xlsx" xr:uid="{BC22F0C7-F56A-264E-BD42-328B006301BE}"/>
    <hyperlink ref="A33" r:id="rId23" display="Consumer/Prada.xlsx" xr:uid="{E3ECAF24-9DBD-654E-ABBC-7BFEDFC5A089}"/>
    <hyperlink ref="A20" r:id="rId24" display="Consumer/Proctor &amp; Gamble.xlsx" xr:uid="{C9EFF4D8-752C-704F-AA0F-16FC3B367265}"/>
    <hyperlink ref="A36" r:id="rId25" display="Consumer/Richemont.xlsx" xr:uid="{53DBCA29-FE07-FD41-B111-F6DDE3DD79E5}"/>
    <hyperlink ref="A9" r:id="rId26" display="Consumer/Starbucks.xlsx" xr:uid="{C34314EE-2684-9E42-839E-BD65D5AF44E5}"/>
    <hyperlink ref="A23" r:id="rId27" display="Consumer/Tapestry.xlsx" xr:uid="{7AFBE3F9-EF76-D245-9422-00146A046BFB}"/>
    <hyperlink ref="A13" r:id="rId28" display="Consumer/TJX Companies.xlsx" xr:uid="{22380149-C561-9B43-BA0D-92565403AD74}"/>
    <hyperlink ref="A4" r:id="rId29" display="Consumer/Ulta Beauty.xlsx" xr:uid="{71700885-84D2-E44D-966A-AC8076D46B71}"/>
    <hyperlink ref="A8" r:id="rId30" display="Consumer/Universal Music Group.xlsx" xr:uid="{0BB8A9D8-2AC8-C34B-8401-AAE042FC431E}"/>
    <hyperlink ref="A31" r:id="rId31" display="Consumer/Walmart.xlsx" xr:uid="{7D608685-2EB8-0F4A-8DF7-81212C9035B8}"/>
    <hyperlink ref="A30" r:id="rId32" display="Consumer/Warner Music Group.xlsx" xr:uid="{5DCBE306-1898-A24E-B0D1-1705482FE5BA}"/>
    <hyperlink ref="A25" r:id="rId33" display="Consumer/Moncler.xlsx" xr:uid="{F6FBDCD0-F493-6E4E-9488-299DDFEDE9D2}"/>
    <hyperlink ref="A3" r:id="rId34" display="Consumer/O'Reilly Automotive.xlsx" xr:uid="{F4FE8663-9BE8-494B-99A1-F34F42752449}"/>
    <hyperlink ref="A27" r:id="rId35" display="Consumer/Texas Roadhouse.xlsx" xr:uid="{7175AD67-21E1-504A-BB1E-AA046617776F}"/>
    <hyperlink ref="A5" r:id="rId36" display="Technology/Software/MercadoLibre.xlsx" xr:uid="{39225593-029D-2047-AD6C-CEB751B5E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15" activePane="bottomLeft" state="frozen"/>
      <selection pane="bottomLeft" activeCell="A20" sqref="A20:C2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5">
        <v>#VALUE!</v>
      </c>
      <c r="B2" s="19">
        <f>'[116]Sheet 1'!$W$115</f>
        <v>525.33268189692092</v>
      </c>
      <c r="C2" s="6" cm="1">
        <f t="array" ref="C2">(B2/_FV(A2,"Price"))-1</f>
        <v>4.0551643754515103</v>
      </c>
      <c r="D2" s="6">
        <f>'[116]Sheet 1'!$U$4</f>
        <v>0.10341689418383382</v>
      </c>
      <c r="E2" s="6">
        <f>'[116]Sheet 1'!$V$4</f>
        <v>0.18227487440953727</v>
      </c>
      <c r="F2" s="6">
        <f>'[116]Sheet 1'!$U$20</f>
        <v>-6.4268530186733841E-2</v>
      </c>
      <c r="G2" s="7">
        <f>'[116]Sheet 1'!$AB$16</f>
        <v>1.9242545370023243</v>
      </c>
      <c r="H2" s="7">
        <f>'[116]Sheet 1'!$AC$16</f>
        <v>5.8433020856102003</v>
      </c>
      <c r="I2" s="6">
        <f>'[116]Sheet 1'!$AA$7</f>
        <v>1</v>
      </c>
      <c r="J2" s="6">
        <f>'[116]Sheet 1'!$AD$7</f>
        <v>0.53535277798605385</v>
      </c>
      <c r="K2" s="6">
        <f>'[116]Sheet 1'!$AC$13</f>
        <v>0</v>
      </c>
      <c r="L2" s="8">
        <f>'[116]Sheet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26">
        <v>#VALUE!</v>
      </c>
      <c r="B3" s="19">
        <f>'[117]Sheet 1'!$AO$115</f>
        <v>698.00925898833509</v>
      </c>
      <c r="C3" s="6" cm="1">
        <f t="array" ref="C3">(B3/_FV(A3,"Price"))-1</f>
        <v>3.274921968326403</v>
      </c>
      <c r="D3" s="6">
        <f>'[117]Sheet 1'!$AM$4</f>
        <v>0.22516049783298953</v>
      </c>
      <c r="E3" s="6">
        <f>'[117]Sheet 1'!$AN$4</f>
        <v>0.15833680148310703</v>
      </c>
      <c r="F3" s="6">
        <f>'[117]Sheet 1'!$AM$20</f>
        <v>-9.6509841223384796E-2</v>
      </c>
      <c r="G3" s="7">
        <f>'[117]Sheet 1'!$AT$16</f>
        <v>2.1864734829745376</v>
      </c>
      <c r="H3" s="7">
        <f>'[117]Sheet 1'!$AU$16</f>
        <v>15.382134849214799</v>
      </c>
      <c r="I3" s="6">
        <f>'[117]Sheet 1'!$AT$7</f>
        <v>0.2336</v>
      </c>
      <c r="J3" s="6">
        <f>'[117]Sheet 1'!$AV$7</f>
        <v>0.39875524951761188</v>
      </c>
      <c r="K3" s="6">
        <f>'[117]Sheet 1'!$AU$13</f>
        <v>0.10889855072463768</v>
      </c>
      <c r="L3" s="8">
        <f>'[117]Sheet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27">
        <v>#VALUE!</v>
      </c>
      <c r="B4" s="19">
        <f>'[118]Sheet 1'!$N$115</f>
        <v>109.2502121692921</v>
      </c>
      <c r="C4" s="6" cm="1">
        <f t="array" ref="C4">(B4/_FV(A4,"Price"))-1</f>
        <v>0.52084933763892405</v>
      </c>
      <c r="D4" s="6">
        <f>'[118]Sheet 1'!$L$4</f>
        <v>8.4624177210200546E-2</v>
      </c>
      <c r="E4" s="6">
        <f>'[118]Sheet 1'!$M$4</f>
        <v>6.9372774184170316E-2</v>
      </c>
      <c r="F4" s="6">
        <f>'[118]Sheet 1'!$L$20</f>
        <v>-0.10882773409578272</v>
      </c>
      <c r="G4" s="7">
        <f>'[118]Sheet 1'!$S$16</f>
        <v>2.5133770935387747</v>
      </c>
      <c r="H4" s="7">
        <f>'[118]Sheet 1'!$T$16</f>
        <v>28.591612591980159</v>
      </c>
      <c r="I4" s="6">
        <f>'[118]Sheet 1'!$R$7</f>
        <v>0.50049999999999994</v>
      </c>
      <c r="J4" s="6">
        <f>'[118]Sheet 1'!$U$7</f>
        <v>0.18558761537902463</v>
      </c>
      <c r="K4" s="6">
        <f>'[118]Sheet 1'!$T$13</f>
        <v>0.13176501254439413</v>
      </c>
      <c r="L4" s="8">
        <f>'[118]Sheet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28">
        <v>#VALUE!</v>
      </c>
      <c r="B5" s="19">
        <f>'[119]Sheet 1'!$Z$115</f>
        <v>278.21511922687682</v>
      </c>
      <c r="C5" s="6" cm="1">
        <f t="array" ref="C5">(B5/_FV(A5,"Price"))-1</f>
        <v>0.4011992607936179</v>
      </c>
      <c r="D5" s="6">
        <f>'[119]Sheet 1'!$X$4</f>
        <v>7.0303004456575113E-2</v>
      </c>
      <c r="E5" s="6">
        <f>'[119]Sheet 1'!$Y$4</f>
        <v>4.8730924014822596E-2</v>
      </c>
      <c r="F5" s="6">
        <f>'[119]Sheet 1'!$X$20</f>
        <v>2.2978549956692351E-2</v>
      </c>
      <c r="G5" s="7">
        <f>'[119]Sheet 1'!$AE$16</f>
        <v>13.231479486592024</v>
      </c>
      <c r="H5" s="7">
        <f>'[119]Sheet 1'!$AF$16</f>
        <v>24.680077344853213</v>
      </c>
      <c r="I5" s="6">
        <f>'[119]Sheet 1'!$AD$7</f>
        <v>0.85</v>
      </c>
      <c r="J5" s="6">
        <f>'[119]Sheet 1'!$AG$7</f>
        <v>0.60883770968641671</v>
      </c>
      <c r="K5" s="6">
        <f>'[119]Sheet 1'!$AF$13</f>
        <v>9.9478512126819518E-2</v>
      </c>
      <c r="L5" s="8">
        <f>'[119]Sheet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29">
        <v>#VALUE!</v>
      </c>
      <c r="B6" s="19">
        <f>'[120]Sheet 1'!$Z$115</f>
        <v>156.36876217273402</v>
      </c>
      <c r="C6" s="6" cm="1">
        <f t="array" ref="C6">(B6/_FV(A6,"Price"))-1</f>
        <v>0.36103022171410926</v>
      </c>
      <c r="D6" s="6">
        <f>'[120]Sheet 1'!$X$4</f>
        <v>5.1047120418848069E-2</v>
      </c>
      <c r="E6" s="6">
        <f>'[120]Sheet 1'!$Y$4</f>
        <v>0.17766708177667079</v>
      </c>
      <c r="F6" s="6">
        <f>'[120]Sheet 1'!$X$20</f>
        <v>-0.52198342463829195</v>
      </c>
      <c r="G6" s="7">
        <f>'[120]Sheet 1'!$AE$16</f>
        <v>6.1924672272727275</v>
      </c>
      <c r="H6" s="7">
        <f>'[120]Sheet 1'!$AF$16</f>
        <v>41.265984925311201</v>
      </c>
      <c r="I6" s="6">
        <f>'[120]Sheet 1'!$AD$7</f>
        <v>0.83069999999999999</v>
      </c>
      <c r="J6" s="6">
        <f>'[120]Sheet 1'!$AG$7</f>
        <v>0.34547530095475298</v>
      </c>
      <c r="K6" s="6">
        <f>'[120]Sheet 1'!$AF$13</f>
        <v>8.855459812083151E-2</v>
      </c>
      <c r="L6" s="8">
        <f>'[120]Sheet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130">
        <v>#VALUE!</v>
      </c>
      <c r="B7" s="19">
        <f>'[121]Sheet 1'!$AL$115</f>
        <v>333.07905657385965</v>
      </c>
      <c r="C7" s="6" cm="1">
        <f t="array" ref="C7">(B7/_FV(A7,"Price"))-1</f>
        <v>-4.7147681159573018E-2</v>
      </c>
      <c r="D7" s="6">
        <f>'[121]Sheet 1'!$AJ$4</f>
        <v>-0.14817164642055514</v>
      </c>
      <c r="E7" s="6">
        <f>'[121]Sheet 1'!$AK$4</f>
        <v>0.17779859577806545</v>
      </c>
      <c r="F7" s="6">
        <f>'[121]Sheet 1'!$AJ$20</f>
        <v>-1.0176404064859355</v>
      </c>
      <c r="G7" s="7">
        <f>'[121]Sheet 1'!$AQ$16</f>
        <v>2.4009318445888463</v>
      </c>
      <c r="H7" s="7">
        <f>'[121]Sheet 1'!$AR$16</f>
        <v>-31.784701345370085</v>
      </c>
      <c r="I7" s="6">
        <f>'[121]Sheet 1'!$AQ$7</f>
        <v>-7.3000000000000001E-3</v>
      </c>
      <c r="J7" s="6">
        <f>'[121]Sheet 1'!$AS$7</f>
        <v>7.2031752231958138E-2</v>
      </c>
      <c r="K7" s="6">
        <f>'[121]Sheet 1'!$AR$13</f>
        <v>-5.3649750927818686E-2</v>
      </c>
      <c r="L7" s="8">
        <f>'[121]Sheet 1'!$AR$101</f>
        <v>725295100000</v>
      </c>
      <c r="M7" s="16" t="str" cm="1">
        <f t="array" ref="M7">_FV(A7,"Industry")</f>
        <v>Consumer Goods Conglomerates</v>
      </c>
      <c r="N7" s="25" cm="1">
        <f t="array" ref="N7">_FV(A7,"Year incorporated",TRUE)</f>
        <v>1998</v>
      </c>
      <c r="O7" s="14" t="str" cm="1">
        <f t="array" ref="O7">_FV(A7,"Description")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7" s="10"/>
      <c r="Q7" s="10"/>
      <c r="R7" s="10"/>
    </row>
    <row r="8" spans="1:18" ht="50" customHeight="1">
      <c r="A8" s="2" t="e" vm="131">
        <v>#VALUE!</v>
      </c>
      <c r="B8" s="19">
        <f>'[122]Sheet 1'!$AB$115</f>
        <v>55.950148824091009</v>
      </c>
      <c r="C8" s="6">
        <f>'[122]Sheet 1'!$AB$117</f>
        <v>-2.9822284999288962E-2</v>
      </c>
      <c r="D8" s="6">
        <f>'[122]Sheet 1'!$Z$4</f>
        <v>5.7764186204553258E-2</v>
      </c>
      <c r="E8" s="6">
        <f>'[122]Sheet 1'!$AA$4</f>
        <v>-0.40250562158689362</v>
      </c>
      <c r="F8" s="6">
        <f>'[122]Sheet 1'!$Z$20</f>
        <v>-3.269330565646078E-2</v>
      </c>
      <c r="G8" s="7">
        <f>'[122]Sheet 1'!$AG$16</f>
        <v>4.5458595175072274</v>
      </c>
      <c r="H8" s="7">
        <f>'[122]Sheet 1'!$AH$16</f>
        <v>25.157796760888889</v>
      </c>
      <c r="I8" s="6">
        <f>'[122]Sheet 1'!$AF$7</f>
        <v>0.41420000000000001</v>
      </c>
      <c r="J8" s="6">
        <f>'[122]Sheet 1'!$AI$7</f>
        <v>0.24959845807902345</v>
      </c>
      <c r="K8" s="6">
        <f>'[122]Sheet 1'!$AH$13</f>
        <v>0.13839360106648893</v>
      </c>
      <c r="L8" s="8" cm="1">
        <f t="array" ref="L8">_FV(A8,"Market cap",TRUE)</f>
        <v>24624148927</v>
      </c>
      <c r="M8" s="16" t="str" cm="1">
        <f t="array" ref="M8">_FV(A8,"Industry")</f>
        <v>Investment Banking &amp; Investment Services</v>
      </c>
      <c r="N8" s="25" cm="1">
        <f t="array" ref="N8">_FV(A8,"Year incorporated",TRUE)</f>
        <v>1979</v>
      </c>
      <c r="O8" s="14" t="str" cm="1">
        <f t="array" ref="O8">_FV(A8,"Description")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8" s="10"/>
      <c r="Q8" s="10"/>
      <c r="R8" s="10"/>
    </row>
    <row r="9" spans="1:18" ht="50" customHeight="1">
      <c r="A9" s="2" t="e" vm="132">
        <v>#VALUE!</v>
      </c>
      <c r="B9" s="19">
        <f>'[123]Sheet 1'!$AB$115</f>
        <v>657.89466935426458</v>
      </c>
      <c r="C9" s="6" cm="1">
        <f t="array" ref="C9">(B9/_FV(A9,"Price"))-1</f>
        <v>-9.7711455475951725E-2</v>
      </c>
      <c r="D9" s="6">
        <f>'[123]Sheet 1'!$Z$4</f>
        <v>-7.7474966449881277E-2</v>
      </c>
      <c r="E9" s="6">
        <f>'[123]Sheet 1'!$AA$4</f>
        <v>1.4770883455491601E-2</v>
      </c>
      <c r="F9" s="6">
        <f>'[123]Sheet 1'!$Z$20</f>
        <v>-0.19460478265991288</v>
      </c>
      <c r="G9" s="7">
        <f>'[123]Sheet 1'!$AG$16</f>
        <v>5.699328596206569</v>
      </c>
      <c r="H9" s="7">
        <f>'[123]Sheet 1'!$AH$16</f>
        <v>19.672479721900348</v>
      </c>
      <c r="I9" s="6">
        <f>'[123]Sheet 1'!$AF$7</f>
        <v>0.49159999999999998</v>
      </c>
      <c r="J9" s="6">
        <f>'[123]Sheet 1'!$AI$7</f>
        <v>0.24746824819560231</v>
      </c>
      <c r="K9" s="6">
        <f>'[123]Sheet 1'!$AH$13</f>
        <v>0.13786143746414839</v>
      </c>
      <c r="L9" s="8">
        <f>'[123]Sheet 1'!$AH$100</f>
        <v>101864100000</v>
      </c>
      <c r="M9" s="16" t="str" cm="1">
        <f t="array" ref="M9">_FV(A9,"Industry")</f>
        <v>Investment Banking &amp; Investment Services</v>
      </c>
      <c r="N9" s="25" cm="1">
        <f t="array" ref="N9">_FV(A9,"Year incorporated",TRUE)</f>
        <v>2006</v>
      </c>
      <c r="O9" s="14" t="str" cm="1">
        <f t="array" ref="O9">_FV(A9,"Description")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9" s="10"/>
      <c r="Q9" s="10"/>
      <c r="R9" s="10"/>
    </row>
    <row r="10" spans="1:18" ht="50" customHeight="1">
      <c r="A10" s="2" t="e" vm="133">
        <v>#VALUE!</v>
      </c>
      <c r="B10" s="19">
        <f>'[124]Sheet 1'!$V$115</f>
        <v>216.99591273530743</v>
      </c>
      <c r="C10" s="6" cm="1">
        <f t="array" ref="C10">(B10/_FV(A10,"Price"))-1</f>
        <v>-7.2548135507511935E-2</v>
      </c>
      <c r="D10" s="6">
        <f>'[124]Sheet 1'!$T$4</f>
        <v>0.21593030491599263</v>
      </c>
      <c r="E10" s="6">
        <f>'[124]Sheet 1'!$U$4</f>
        <v>0.11187308085977477</v>
      </c>
      <c r="F10" s="6">
        <f>'[124]Sheet 1'!$T$20</f>
        <v>0.12399309551208293</v>
      </c>
      <c r="G10" s="7">
        <f>'[124]Sheet 1'!$AA$16</f>
        <v>16.530887069259638</v>
      </c>
      <c r="H10" s="7">
        <f>'[124]Sheet 1'!$AB$16</f>
        <v>32.394216754696799</v>
      </c>
      <c r="I10" s="6">
        <f>'[124]Sheet 1'!$Z$7</f>
        <v>0.8044</v>
      </c>
      <c r="J10" s="6">
        <f>'[124]Sheet 1'!$AC$7</f>
        <v>0.60999658819515523</v>
      </c>
      <c r="K10" s="6">
        <f>'[124]Sheet 1'!$AB$13</f>
        <v>0.32418879564370767</v>
      </c>
      <c r="L10" s="8">
        <f>'[124]Sheet 1'!$AB$101</f>
        <v>484520300000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134">
        <v>#VALUE!</v>
      </c>
      <c r="B11" s="19">
        <f>'[125]Sheet 1'!$AD$115</f>
        <v>337.95407539672129</v>
      </c>
      <c r="C11" s="6" cm="1">
        <f t="array" ref="C11">(B11/_FV(A11,"Price"))-1</f>
        <v>-0.2239771400435796</v>
      </c>
      <c r="D11" s="6">
        <f>'[125]Sheet 1'!$AB$4</f>
        <v>0.15862753660981066</v>
      </c>
      <c r="E11" s="6">
        <f>'[125]Sheet 1'!$AC$4</f>
        <v>0.13076036991320539</v>
      </c>
      <c r="F11" s="6">
        <f>'[125]Sheet 1'!$AB$20</f>
        <v>3.6980525791585839E-2</v>
      </c>
      <c r="G11" s="7">
        <f>'[125]Sheet 1'!$AI$16</f>
        <v>8.5411332089948875</v>
      </c>
      <c r="H11" s="7">
        <f>'[125]Sheet 1'!$AJ$16</f>
        <v>39.678137230201777</v>
      </c>
      <c r="I11" s="6">
        <f>'[125]Sheet 1'!$AH$7</f>
        <v>0.52759999999999996</v>
      </c>
      <c r="J11" s="6">
        <f>'[125]Sheet 1'!$AK$7</f>
        <v>0.26418087393404821</v>
      </c>
      <c r="K11" s="6">
        <f>'[125]Sheet 1'!$AJ$13</f>
        <v>0.13387678195897726</v>
      </c>
      <c r="L11" s="8">
        <f>'[125]Sheet 1'!$AJ$101</f>
        <v>15748927195</v>
      </c>
      <c r="M11" s="16" t="str" cm="1">
        <f t="array" ref="M11">_FV(A11,"Industry")</f>
        <v>Professional &amp; Commercial Services</v>
      </c>
      <c r="N11" s="25" cm="1">
        <f t="array" ref="N11">_FV(A11,"Year incorporated",TRUE)</f>
        <v>1984</v>
      </c>
      <c r="O11" s="14" t="str" cm="1">
        <f t="array" ref="O11">_FV(A11,"Description")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1" s="10"/>
      <c r="Q11" s="10"/>
      <c r="R11" s="10"/>
    </row>
    <row r="12" spans="1:18" ht="50" customHeight="1">
      <c r="A12" s="2" t="e" vm="135">
        <v>#VALUE!</v>
      </c>
      <c r="B12" s="19">
        <f>'[126]Sheet 1'!$AO$115</f>
        <v>102.63062365077015</v>
      </c>
      <c r="C12" s="6" cm="1">
        <f t="array" ref="C12">(B12/_FV(A12,"Price"))-1</f>
        <v>-0.16668866798660154</v>
      </c>
      <c r="D12" s="6">
        <f>'[126]Sheet 1'!$AM$4</f>
        <v>9.3122149636386098E-2</v>
      </c>
      <c r="E12" s="6">
        <f>'[126]Sheet 1'!$AN$4</f>
        <v>7.4420702486328594E-3</v>
      </c>
      <c r="F12" s="6">
        <f>'[126]Sheet 1'!$AM$20</f>
        <v>0.25008950948800579</v>
      </c>
      <c r="G12" s="7">
        <f>'[126]Sheet 1'!$AT$16</f>
        <v>4.1551913492135082</v>
      </c>
      <c r="H12" s="7">
        <f>'[126]Sheet 1'!$AU$16</f>
        <v>29.130683383794466</v>
      </c>
      <c r="I12" s="6">
        <f>'[126]Sheet 1'!$AS$7</f>
        <v>0.5494</v>
      </c>
      <c r="J12" s="6">
        <f>'[126]Sheet 1'!$AV$7</f>
        <v>0.17697468568529062</v>
      </c>
      <c r="K12" s="6">
        <f>'[126]Sheet 1'!$AU$13</f>
        <v>7.0550855567890369E-2</v>
      </c>
      <c r="L12" s="8">
        <f>'[126]Sheet 1'!$AU$101</f>
        <v>73700628961</v>
      </c>
      <c r="M12" s="16" t="str" cm="1">
        <f t="array" ref="M12">_FV(A12,"Industry")</f>
        <v>Professional &amp; Commercial Services</v>
      </c>
      <c r="N12" s="25" cm="1">
        <f t="array" ref="N12">_FV(A12,"Year incorporated",TRUE)</f>
        <v>1992</v>
      </c>
      <c r="O12" s="14" t="str" cm="1">
        <f t="array" ref="O12">_FV(A12,"Description")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2" s="10"/>
      <c r="Q12" s="10"/>
      <c r="R12" s="10"/>
    </row>
    <row r="13" spans="1:18" ht="50" customHeight="1">
      <c r="A13" s="2" t="e" vm="136">
        <v>#VALUE!</v>
      </c>
      <c r="B13" s="19">
        <f>'[127]Sheet 1'!$H$115</f>
        <v>51.435540022197394</v>
      </c>
      <c r="C13" s="6" cm="1">
        <f t="array" ref="C13">(B13/_FV(A13,"Price"))-1</f>
        <v>-0.21038470951493105</v>
      </c>
      <c r="D13" s="6">
        <f>'[127]Sheet 1'!$F$4</f>
        <v>0.45784277879341873</v>
      </c>
      <c r="E13" s="6">
        <f>'[127]Sheet 1'!$G$4</f>
        <v>0.319723113964687</v>
      </c>
      <c r="F13" s="6">
        <f>'[127]Sheet 1'!$F$20</f>
        <v>2.1676942046855734</v>
      </c>
      <c r="G13" s="7">
        <f>'[127]Sheet 1'!$M$16</f>
        <v>2.7145884460272871</v>
      </c>
      <c r="H13" s="7">
        <f>'[127]Sheet 1'!$N$16</f>
        <v>72.061298615179766</v>
      </c>
      <c r="I13" s="6">
        <f>'[127]Sheet 1'!$L$7</f>
        <v>0.23585473515248795</v>
      </c>
      <c r="J13" s="6">
        <f>'[127]Sheet 1'!$O$7</f>
        <v>0.11271067415730338</v>
      </c>
      <c r="K13" s="6">
        <f>'[127]Sheet 1'!$N$13</f>
        <v>4.4832646877810918E-2</v>
      </c>
      <c r="L13" s="8">
        <f>'[127]Sheet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37">
        <v>#VALUE!</v>
      </c>
      <c r="B14" s="19">
        <f>'[128]Sheet 1'!$Z$115</f>
        <v>81.631588458798802</v>
      </c>
      <c r="C14" s="6" cm="1">
        <f t="array" ref="C14">(B14/_FV(A14,"Price"))-1</f>
        <v>-0.24359165623796519</v>
      </c>
      <c r="D14" s="6">
        <f>'[128]Sheet 1'!$X$4</f>
        <v>5.2999250800292108E-2</v>
      </c>
      <c r="E14" s="6">
        <f>'[128]Sheet 1'!$Y$4</f>
        <v>-4.0166497409897972E-2</v>
      </c>
      <c r="F14" s="6">
        <f>'[128]Sheet 1'!$X$20</f>
        <v>-0.24353440022231165</v>
      </c>
      <c r="G14" s="7">
        <f>'[128]Sheet 1'!$AE$16</f>
        <v>2.9757334258814119</v>
      </c>
      <c r="H14" s="7">
        <f>'[128]Sheet 1'!$AF$16</f>
        <v>239.55530840501197</v>
      </c>
      <c r="I14" s="6">
        <f>'[128]Sheet 1'!$AD$7</f>
        <v>0.57900833545484576</v>
      </c>
      <c r="J14" s="6">
        <f>'[128]Sheet 1'!$AG$7</f>
        <v>0.18142557836514117</v>
      </c>
      <c r="K14" s="6">
        <f>'[128]Sheet 1'!$AF$13</f>
        <v>1.7900271136324159E-2</v>
      </c>
      <c r="L14" s="8">
        <f>'[128]Sheet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38">
        <v>#VALUE!</v>
      </c>
      <c r="B15" s="19">
        <f>'[129]Sheet 1'!$AN$115</f>
        <v>589.03436877709078</v>
      </c>
      <c r="C15" s="6" cm="1">
        <f t="array" ref="C15">(B15/_FV(A15,"Price"))-1</f>
        <v>-0.28203314305222837</v>
      </c>
      <c r="D15" s="6">
        <f>'[129]Sheet 1'!$AL$4</f>
        <v>4.6131666737559751E-2</v>
      </c>
      <c r="E15" s="6">
        <f>'[129]Sheet 1'!$AM$4</f>
        <v>7.5315660691077202E-2</v>
      </c>
      <c r="F15" s="6">
        <f>'[129]Sheet 1'!$AL$20</f>
        <v>4.0671756745220167E-2</v>
      </c>
      <c r="G15" s="7">
        <f>'[129]Sheet 1'!$AS$16</f>
        <v>14.404793540845295</v>
      </c>
      <c r="H15" s="7">
        <f>'[129]Sheet 1'!$AT$16</f>
        <v>53.111412134143237</v>
      </c>
      <c r="I15" s="6">
        <f>'[129]Sheet 1'!$AR$7</f>
        <v>0.78059999999999996</v>
      </c>
      <c r="J15" s="6">
        <f>'[129]Sheet 1'!$AU$7</f>
        <v>0.36552092182360757</v>
      </c>
      <c r="K15" s="6">
        <f>'[129]Sheet 1'!$AT$13</f>
        <v>0.48853670640728536</v>
      </c>
      <c r="L15" s="8">
        <f>'[129]Sheet 1'!$AT$101</f>
        <v>19839290000</v>
      </c>
      <c r="M15" s="16" t="str" cm="1">
        <f t="array" ref="M15">_FV(A15,"Industry")</f>
        <v>Software &amp; IT Services</v>
      </c>
      <c r="N15" s="25" cm="1">
        <f t="array" ref="N15">_FV(A15,"Year incorporated",TRUE)</f>
        <v>1987</v>
      </c>
      <c r="O15" s="14" t="str" cm="1">
        <f t="array" ref="O15">_FV(A15,"Description")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5" s="10"/>
      <c r="Q15" s="10"/>
      <c r="R15" s="10"/>
    </row>
    <row r="16" spans="1:18" ht="50" customHeight="1">
      <c r="A16" s="2" t="e" vm="139">
        <v>#VALUE!</v>
      </c>
      <c r="B16" s="19">
        <f>'[130]Sheet 1'!$AA$115</f>
        <v>282.18766623017183</v>
      </c>
      <c r="C16" s="6" cm="1">
        <f t="array" ref="C16">(B16/_FV(A16,"Price"))-1</f>
        <v>-0.2848585462627744</v>
      </c>
      <c r="D16" s="6">
        <f>'[130]Sheet 1'!$Y$4</f>
        <v>0.17755772082185972</v>
      </c>
      <c r="E16" s="6">
        <f>'[130]Sheet 1'!$Z$4</f>
        <v>0.12924405270495121</v>
      </c>
      <c r="F16" s="6">
        <f>'[130]Sheet 1'!$Y$20</f>
        <v>0.12988485694347518</v>
      </c>
      <c r="G16" s="7">
        <f>'[130]Sheet 1'!$AF$16</f>
        <v>16.431051850519406</v>
      </c>
      <c r="H16" s="7">
        <f>'[130]Sheet 1'!$AG$16</f>
        <v>36.795297079556896</v>
      </c>
      <c r="I16" s="6">
        <f>'[130]Sheet 1'!$AE$7</f>
        <v>1</v>
      </c>
      <c r="J16" s="6">
        <f>'[130]Sheet 1'!$AH$7</f>
        <v>0.45410801816791835</v>
      </c>
      <c r="K16" s="6">
        <f>'[130]Sheet 1'!$AG$13</f>
        <v>0.60179596643603706</v>
      </c>
      <c r="L16" s="8">
        <f>'[130]Sheet 1'!$AG$101</f>
        <v>365377300000</v>
      </c>
      <c r="M16" s="16" t="str" cm="1">
        <f t="array" ref="M16">_FV(A16,"Industry")</f>
        <v>Software &amp; IT Services</v>
      </c>
      <c r="N16" s="25" cm="1">
        <f t="array" ref="N16">_FV(A16,"Year incorporated",TRUE)</f>
        <v>2001</v>
      </c>
      <c r="O16" s="14" t="str" cm="1">
        <f t="array" ref="O16">_FV(A16,"Description")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6" s="10"/>
      <c r="Q16" s="10"/>
      <c r="R16" s="10"/>
    </row>
    <row r="17" spans="1:18" ht="50" customHeight="1">
      <c r="A17" s="22" t="e" vm="140">
        <v>#VALUE!</v>
      </c>
      <c r="B17" s="19">
        <f>'[131]Sheet 1'!$L$115</f>
        <v>1023.1060638288529</v>
      </c>
      <c r="C17" s="6" cm="1">
        <f t="array" ref="C17">(B17/_FV(A17,"Price"))-1</f>
        <v>-0.36103793165822329</v>
      </c>
      <c r="D17" s="6">
        <f>'[131]Sheet 1'!$J$4</f>
        <v>0.49041476500641568</v>
      </c>
      <c r="E17" s="6">
        <f>'[131]Sheet 1'!$K$4</f>
        <v>0.29816921210417457</v>
      </c>
      <c r="F17" s="6">
        <f>'[131]Sheet 1'!$J$20</f>
        <v>0.10236921892448203</v>
      </c>
      <c r="G17" s="7">
        <f>'[131]Sheet 1'!$Q$16</f>
        <v>5.3632305433252228</v>
      </c>
      <c r="H17" s="7">
        <f>'[131]Sheet 1'!$R$16</f>
        <v>84.950712501706136</v>
      </c>
      <c r="I17" s="6">
        <f>'[131]Sheet 1'!$P$7</f>
        <v>0.14886598764210057</v>
      </c>
      <c r="J17" s="6">
        <f>'[131]Sheet 1'!$S$7</f>
        <v>0.2237103668100211</v>
      </c>
      <c r="K17" s="6">
        <f>'[131]Sheet 1'!$R$13</f>
        <v>0.25415925643671916</v>
      </c>
      <c r="L17" s="8">
        <f>'[131]Sheet 1'!$R$101</f>
        <v>47924010000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1">
        <v>#VALUE!</v>
      </c>
      <c r="B18" s="19">
        <f>'[132]Sheet 1'!$W$115</f>
        <v>310.50396287523068</v>
      </c>
      <c r="C18" s="6" cm="1">
        <f t="array" ref="C18">(B18/_FV(A18,"Price"))-1</f>
        <v>-0.44038719507757762</v>
      </c>
      <c r="D18" s="6">
        <f>'[132]Sheet 1'!$U$4</f>
        <v>0.10034234643345097</v>
      </c>
      <c r="E18" s="6">
        <f>'[132]Sheet 1'!$V$4</f>
        <v>0.10024112802733076</v>
      </c>
      <c r="F18" s="6">
        <f>'[132]Sheet 1'!$U$20</f>
        <v>0.15552034725990227</v>
      </c>
      <c r="G18" s="7">
        <f>'[132]Sheet 1'!$AB$16</f>
        <v>16.610517635433279</v>
      </c>
      <c r="H18" s="7">
        <f>'[132]Sheet 1'!$AC$16</f>
        <v>42.903210568211968</v>
      </c>
      <c r="I18" s="6">
        <f>'[132]Sheet 1'!$AA$7</f>
        <v>0.77969999999999995</v>
      </c>
      <c r="J18" s="6">
        <f>'[132]Sheet 1'!$AD$7</f>
        <v>0.48107843198295114</v>
      </c>
      <c r="K18" s="6">
        <f>'[132]Sheet 1'!$AC$13</f>
        <v>0.33217112132371146</v>
      </c>
      <c r="L18" s="8">
        <f>'[132]Sheet 1'!$AC$101</f>
        <v>37350376734</v>
      </c>
      <c r="M18" s="16" t="str" cm="1">
        <f t="array" ref="M18">_FV(A18,"Industry")</f>
        <v>Professional &amp; Commercial Services</v>
      </c>
      <c r="N18" s="25" cm="1">
        <f t="array" ref="N18">_FV(A18,"Year incorporated",TRUE)</f>
        <v>1998</v>
      </c>
      <c r="O18" s="14" t="str" cm="1">
        <f t="array" ref="O18">_FV(A18,"Description")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8" s="10"/>
      <c r="Q18" s="10"/>
      <c r="R18" s="10"/>
    </row>
    <row r="19" spans="1:18" ht="50" customHeight="1">
      <c r="A19" s="2" t="e" vm="142">
        <v>#VALUE!</v>
      </c>
      <c r="B19" s="19">
        <f>'[133]Sheet 1'!$AC$115</f>
        <v>190.13427664235672</v>
      </c>
      <c r="C19" s="6" cm="1">
        <f t="array" ref="C19">(B19/_FV(A19,"Price"))-1</f>
        <v>-0.45732514194523788</v>
      </c>
      <c r="D19" s="6">
        <f>'[133]Sheet 1'!$AA$4</f>
        <v>-0.12061756191701511</v>
      </c>
      <c r="E19" s="6">
        <f>'[133]Sheet 1'!$AB$4</f>
        <v>7.8639356254571968E-2</v>
      </c>
      <c r="F19" s="6">
        <f>'[133]Sheet 1'!$AA$20</f>
        <v>-0.41394335511982572</v>
      </c>
      <c r="G19" s="7">
        <f>'[133]Sheet 1'!$AH$16</f>
        <v>11.395590709583029</v>
      </c>
      <c r="H19" s="7">
        <f>'[133]Sheet 1'!$AI$16</f>
        <v>45.350138282387192</v>
      </c>
      <c r="I19" s="6">
        <f>'[133]Sheet 1'!$AG$7</f>
        <v>0.70499999999999996</v>
      </c>
      <c r="J19" s="6">
        <f>'[133]Sheet 1'!$AJ$7</f>
        <v>0.26956839795171911</v>
      </c>
      <c r="K19" s="6">
        <f>'[133]Sheet 1'!$AI$13</f>
        <v>0.18137160470044308</v>
      </c>
      <c r="L19" s="8">
        <f>'[133]Sheet 1'!$AI$101</f>
        <v>62311090000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3">
        <v>#VALUE!</v>
      </c>
      <c r="B20" s="19">
        <f>'[134]Sheet 1'!$AO$115</f>
        <v>219.58113940399136</v>
      </c>
      <c r="C20" s="6" cm="1">
        <f t="array" ref="C20">(B20/_FV(A20,"Price"))-1</f>
        <v>-0.44265917202905902</v>
      </c>
      <c r="D20" s="6">
        <f>'[134]Sheet 1'!$AM$4</f>
        <v>0.34759551645172948</v>
      </c>
      <c r="E20" s="6">
        <f>'[134]Sheet 1'!$AN$4</f>
        <v>0.10625167695197213</v>
      </c>
      <c r="F20" s="6">
        <f>'[134]Sheet 1'!$AM$20</f>
        <v>0.36072951207958304</v>
      </c>
      <c r="G20" s="7">
        <f>'[134]Sheet 1'!$AT$16</f>
        <v>11.282944280475807</v>
      </c>
      <c r="H20" s="7">
        <f>'[134]Sheet 1'!$AU$16</f>
        <v>38.840701970443348</v>
      </c>
      <c r="I20" s="6">
        <f>'[134]Sheet 1'!$AS$7</f>
        <v>0.66320000000000001</v>
      </c>
      <c r="J20" s="6">
        <f>'[134]Sheet 1'!$AV$7</f>
        <v>0.22484572041856721</v>
      </c>
      <c r="K20" s="6">
        <f>'[134]Sheet 1'!$AU$13</f>
        <v>6.2882732764007493E-2</v>
      </c>
      <c r="L20" s="8">
        <f>'[134]Sheet 1'!$AU$101</f>
        <v>126154600000</v>
      </c>
      <c r="M20" s="16" t="str" cm="1">
        <f t="array" ref="M20">_FV(A20,"Industry")</f>
        <v>Professional &amp; Commercial Services</v>
      </c>
      <c r="N20" s="25" cm="1">
        <f t="array" ref="N20">_FV(A20,"Year incorporated",TRUE)</f>
        <v>1925</v>
      </c>
      <c r="O20" s="14" t="str" cm="1">
        <f t="array" ref="O20">_FV(A20,"Description")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0" s="10"/>
      <c r="Q20" s="10"/>
      <c r="R20" s="10"/>
    </row>
    <row r="21" spans="1:18" ht="50" customHeight="1">
      <c r="A21" s="2" t="e" vm="144">
        <v>#VALUE!</v>
      </c>
      <c r="B21" s="19">
        <f>'[135]Sheet 1'!$H$115</f>
        <v>3.2186175846112222</v>
      </c>
      <c r="C21" s="6" cm="1">
        <f t="array" ref="C21">(B21/_FV(A21,"Price"))-1</f>
        <v>-0.58818562833639698</v>
      </c>
      <c r="D21" s="6">
        <f>'[135]Sheet 1'!$F$4</f>
        <v>1.594468758404616</v>
      </c>
      <c r="E21" s="6">
        <f>'[135]Sheet 1'!$G$4</f>
        <v>-9.6660065508973436E-2</v>
      </c>
      <c r="F21" s="6">
        <f>'[135]Sheet 1'!$F$20</f>
        <v>4.9324164572279621</v>
      </c>
      <c r="G21" s="7">
        <f>'[135]Sheet 1'!$M$16</f>
        <v>10.344861126630489</v>
      </c>
      <c r="H21" s="7">
        <f>'[135]Sheet 1'!$N$16</f>
        <v>24.113972662063532</v>
      </c>
      <c r="I21" s="6">
        <f>'[135]Sheet 1'!$M$7</f>
        <v>0.42899999999999999</v>
      </c>
      <c r="J21" s="6">
        <f>'[135]Sheet 1'!$O$7</f>
        <v>0.21582790229927612</v>
      </c>
      <c r="K21" s="6">
        <f>'[135]Sheet 1'!$N$13</f>
        <v>0</v>
      </c>
      <c r="L21" s="8">
        <f>'[135]Sheet 1'!$N$101</f>
        <v>30736610000</v>
      </c>
      <c r="M21" s="16" t="str" cm="1">
        <f t="array" ref="M21">_FV(A21,"Industry")</f>
        <v>Banking Services</v>
      </c>
      <c r="N21" s="25" cm="1">
        <f t="array" ref="N21">_FV(A21,"Year incorporated",TRUE)</f>
        <v>2016</v>
      </c>
      <c r="O21" s="14" t="str" cm="1">
        <f t="array" ref="O21">_FV(A21,"Description")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1" s="10"/>
      <c r="Q21" s="10"/>
      <c r="R21" s="10"/>
    </row>
    <row r="22" spans="1:18" ht="50" customHeight="1">
      <c r="A22" s="2" t="e" vm="145">
        <v>#VALUE!</v>
      </c>
      <c r="B22" s="19">
        <f>'[136]Sheet 1'!$O$115</f>
        <v>112.08916056416665</v>
      </c>
      <c r="C22" s="6" cm="1">
        <f t="array" ref="C22">(B22/_FV(A22,"Price"))-1</f>
        <v>-0.68907306362228393</v>
      </c>
      <c r="D22" s="6">
        <f>'[136]Sheet 1'!$M$4</f>
        <v>0.30287705442983759</v>
      </c>
      <c r="E22" s="6">
        <f>'[136]Sheet 1'!$N$4</f>
        <v>0.23689480504181892</v>
      </c>
      <c r="F22" s="6">
        <f>'[136]Sheet 1'!$M$20</f>
        <v>0.500114485865637</v>
      </c>
      <c r="G22" s="7">
        <f>'[136]Sheet 1'!$T$16</f>
        <v>14.258089715230604</v>
      </c>
      <c r="H22" s="7">
        <f>'[136]Sheet 1'!$U$16</f>
        <v>69.682829186641982</v>
      </c>
      <c r="I22" s="6">
        <f>'[136]Sheet 1'!$S$7</f>
        <v>0.84530000000000005</v>
      </c>
      <c r="J22" s="6">
        <f>'[136]Sheet 1'!$V$7</f>
        <v>0.16900956793759245</v>
      </c>
      <c r="K22" s="6">
        <f>'[136]Sheet 1'!$U$13</f>
        <v>0.3125427634538262</v>
      </c>
      <c r="L22" s="8">
        <f>'[136]Sheet 1'!$U$101</f>
        <v>19607981622</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46">
        <v>#VALUE!</v>
      </c>
      <c r="B23" s="19">
        <f>'[137]Sheet 1'!$O$115</f>
        <v>64.894807228082868</v>
      </c>
      <c r="C23" s="6" cm="1">
        <f t="array" ref="C23">(B23/_FV(A23,"Price"))-1</f>
        <v>-0.709278706083313</v>
      </c>
      <c r="D23" s="6">
        <f>'[137]Sheet 1'!$M$4</f>
        <v>0.34143294731029372</v>
      </c>
      <c r="E23" s="6">
        <f>'[137]Sheet 1'!$N$4</f>
        <v>0.35929002604817217</v>
      </c>
      <c r="F23" s="6">
        <f>'[137]Sheet 1'!$M$20</f>
        <v>0.33713377832847047</v>
      </c>
      <c r="G23" s="7">
        <f>'[137]Sheet 1'!$T$16</f>
        <v>13.364307742558209</v>
      </c>
      <c r="H23" s="7">
        <f>'[137]Sheet 1'!$U$16</f>
        <v>125.52838671689966</v>
      </c>
      <c r="I23" s="6">
        <f>'[137]Sheet 1'!$S$7</f>
        <v>0.66339999999999999</v>
      </c>
      <c r="J23" s="6">
        <f>'[137]Sheet 1'!$V$7</f>
        <v>0.12017695399407261</v>
      </c>
      <c r="K23" s="6">
        <f>'[137]Sheet 1'!$U$13</f>
        <v>0.12242594224732663</v>
      </c>
      <c r="L23" s="8">
        <f>'[137]Sheet 1'!$U$101</f>
        <v>11395090361</v>
      </c>
      <c r="M23" s="16" t="str" cm="1">
        <f t="array" ref="M23">_FV(A23,"Industry")</f>
        <v>Software &amp; IT Services</v>
      </c>
      <c r="N23" s="25" cm="1">
        <f t="array" ref="N23">_FV(A23,"Year incorporated",TRUE)</f>
        <v>2013</v>
      </c>
      <c r="O23" s="14" t="str" cm="1">
        <f t="array" ref="O23">_FV(A23,"Description")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66">
      <colorScale>
        <cfvo type="min"/>
        <cfvo type="percentile" val="50"/>
        <cfvo type="max"/>
        <color rgb="FFF8696B"/>
        <color rgb="FFFFEB84"/>
        <color rgb="FF63BE7B"/>
      </colorScale>
    </cfRule>
    <cfRule type="colorScale" priority="171">
      <colorScale>
        <cfvo type="min"/>
        <cfvo type="percentile" val="50"/>
        <cfvo type="max"/>
        <color rgb="FFF8696B"/>
        <color rgb="FFFFEB84"/>
        <color rgb="FF63BE7B"/>
      </colorScale>
    </cfRule>
    <cfRule type="colorScale" priority="186">
      <colorScale>
        <cfvo type="min"/>
        <cfvo type="max"/>
        <color rgb="FFFFEF9C"/>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12:E14">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15:E15">
    <cfRule type="colorScale" priority="159">
      <colorScale>
        <cfvo type="min"/>
        <cfvo type="max"/>
        <color rgb="FFFCFCFF"/>
        <color rgb="FF63BE7B"/>
      </colorScale>
    </cfRule>
    <cfRule type="colorScale" priority="160">
      <colorScale>
        <cfvo type="min"/>
        <cfvo type="percentile" val="50"/>
        <cfvo type="max"/>
        <color rgb="FFF8696B"/>
        <color rgb="FFFFEB84"/>
        <color rgb="FF63BE7B"/>
      </colorScale>
    </cfRule>
  </conditionalFormatting>
  <conditionalFormatting sqref="D16:E16">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4">
      <colorScale>
        <cfvo type="min"/>
        <cfvo type="max"/>
        <color rgb="FFFFEF9C"/>
        <color rgb="FF63BE7B"/>
      </colorScale>
    </cfRule>
  </conditionalFormatting>
  <conditionalFormatting sqref="D24:E24">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5:E2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28:E28">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33:E3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34:E3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6:E46">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7:E49">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5">
      <colorScale>
        <cfvo type="min"/>
        <cfvo type="max"/>
        <color rgb="FFFFEF9C"/>
        <color rgb="FF63BE7B"/>
      </colorScale>
    </cfRule>
    <cfRule type="colorScale" priority="49">
      <colorScale>
        <cfvo type="min"/>
        <cfvo type="percentile" val="50"/>
        <cfvo type="max"/>
        <color rgb="FFF8696B"/>
        <color rgb="FFFFEB84"/>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7" r:id="rId1" display="Financial Services/Berkshire Hathaway.xlsx" xr:uid="{163FE105-4B11-1546-9060-92F2EEBFCD7B}"/>
    <hyperlink ref="A9"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1" r:id="rId5" display="Financial Services/FactSet Research Systems.xlsx" xr:uid="{578A9FD3-FCA0-B548-8054-BAA97FFDC1C0}"/>
    <hyperlink ref="A15" r:id="rId6" display="Financial Services/Fair Isaac Corporation.xlsx" xr:uid="{A44C1B12-8E04-964A-8BFF-36D2C1F19295}"/>
    <hyperlink ref="A12" r:id="rId7" display="Financial Services/Fiserv.xlsx" xr:uid="{70F4EC25-9F01-884D-BA1D-F3431878F48E}"/>
    <hyperlink ref="A6" r:id="rId8" display="Financial Services/Intercontinental Exchange.xlsx" xr:uid="{342F5D7D-34B9-3548-A6A1-6D2D565EC027}"/>
    <hyperlink ref="A16" r:id="rId9" display="Financial Services/Mastercard.xlsx" xr:uid="{369930C2-BC5B-3D4C-A7C5-FF6EB8E68807}"/>
    <hyperlink ref="A19" r:id="rId10" display="Financial Services/Moodys.xlsx" xr:uid="{1722E6B1-603C-634B-B8BA-3937C18B2418}"/>
    <hyperlink ref="A18" r:id="rId11" display="Financial Services/MSCI.xlsx" xr:uid="{49B5D6B4-9752-3B4D-87F0-7282B7716FE1}"/>
    <hyperlink ref="A21" r:id="rId12" display="Financial Services/Nu Holdings.xlsx" xr:uid="{A0C4CEFC-7BF5-9346-A017-A694D75A9E26}"/>
    <hyperlink ref="A22" r:id="rId13" display="Financial Services/Paycom Software.xlsx" xr:uid="{2D1C083C-777F-B048-956F-F68461E63939}"/>
    <hyperlink ref="A23" r:id="rId14" display="Financial Services/Paylocity.xlsx" xr:uid="{D02B660C-997C-704C-8E92-4305C43C0E0E}"/>
    <hyperlink ref="A4" r:id="rId15" display="Financial Services/PayPal.xlsx" xr:uid="{8124329E-5832-B043-951B-943CC0EF3569}"/>
    <hyperlink ref="A20" r:id="rId16" display="Financial Services/S&amp;P Global.xlsx" xr:uid="{F4F20C64-D3D5-2143-8FFA-931BEE178226}"/>
    <hyperlink ref="A10"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8" r:id="rId22" display="Financial Services/Nasdaq.xlsx" xr:uid="{310DD104-0CD9-8147-9A07-E5537B7BDA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7">
        <v>#VALUE!</v>
      </c>
      <c r="B2" s="19">
        <f>'[138]Sheet 1'!$Q$115</f>
        <v>388.51841988087403</v>
      </c>
      <c r="C2" s="6" cm="1">
        <f t="array" ref="C2">(B2/_FV(A2,"Price"))-1</f>
        <v>1.6079437481515293</v>
      </c>
      <c r="D2" s="6">
        <f>'[138]Sheet 1'!$O$4</f>
        <v>3.3044468565937679E-2</v>
      </c>
      <c r="E2" s="6">
        <f>'[138]Sheet 1'!$P$4</f>
        <v>-9.2913494332862556E-2</v>
      </c>
      <c r="F2" s="6">
        <f>'[138]Sheet 1'!$O$20</f>
        <v>-0.52252779403159744</v>
      </c>
      <c r="G2" s="7">
        <f>'[138]Sheet 1'!$V$16</f>
        <v>4.4549431753195297</v>
      </c>
      <c r="H2" s="7">
        <f>'[138]Sheet 1'!$W$16</f>
        <v>21.850901579925651</v>
      </c>
      <c r="I2" s="6">
        <f>'[138]Sheet 1'!$U$7</f>
        <v>0.7</v>
      </c>
      <c r="J2" s="6">
        <f>'[138]Sheet 1'!$X$7</f>
        <v>0.41768009094980535</v>
      </c>
      <c r="K2" s="6">
        <f>'[138]Sheet 1'!$W$13</f>
        <v>0.23364172617199627</v>
      </c>
      <c r="L2" s="8">
        <f>'[138]Sheet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48">
        <v>#VALUE!</v>
      </c>
      <c r="B3" s="19">
        <f>'[139]Sheet 1'!$AO$115</f>
        <v>988.71272821086029</v>
      </c>
      <c r="C3" s="6" cm="1">
        <f t="array" ref="C3">(B3/_FV(A3,"Price"))-1</f>
        <v>0.95834335873421428</v>
      </c>
      <c r="D3" s="6">
        <f>'[139]Sheet 1'!$AM$4</f>
        <v>0.13632204940530657</v>
      </c>
      <c r="E3" s="6">
        <f>'[139]Sheet 1'!$AN$4</f>
        <v>0.1343093885156188</v>
      </c>
      <c r="F3" s="6">
        <f>'[139]Sheet 1'!$AM$20</f>
        <v>0.17614361901900399</v>
      </c>
      <c r="G3" s="7">
        <f>'[139]Sheet 1'!$AT$16</f>
        <v>1.4497023155089122</v>
      </c>
      <c r="H3" s="7">
        <f>'[139]Sheet 1'!$AU$16</f>
        <v>23.356779423459244</v>
      </c>
      <c r="I3" s="6">
        <f>'[139]Sheet 1'!$AS$7</f>
        <v>0.34960000000000002</v>
      </c>
      <c r="J3" s="6">
        <f>'[139]Sheet 1'!$AV$7</f>
        <v>7.2198468666901119E-2</v>
      </c>
      <c r="K3" s="6">
        <f>'[139]Sheet 1'!$AU$13</f>
        <v>0.20446096654275092</v>
      </c>
      <c r="L3" s="8">
        <f>'[139]Sheet 1'!$AU$101</f>
        <v>469938402000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49">
        <v>#VALUE!</v>
      </c>
      <c r="B4" s="19">
        <f>'[140]Sheet 1'!$AO$115</f>
        <v>83.63563703983921</v>
      </c>
      <c r="C4" s="6" cm="1">
        <f t="array" ref="C4">(B4/_FV(A4,"Price"))-1</f>
        <v>1.3097386644528917</v>
      </c>
      <c r="D4" s="6">
        <f>'[140]Sheet 1'!$AM$4</f>
        <v>0.23425351835449271</v>
      </c>
      <c r="E4" s="6">
        <f>'[140]Sheet 1'!$AN$4</f>
        <v>-0.31669490680753509</v>
      </c>
      <c r="F4" s="6">
        <f>'[140]Sheet 1'!$AM$20</f>
        <v>0.30462177943456603</v>
      </c>
      <c r="G4" s="7">
        <f>'[140]Sheet 1'!$AT$16</f>
        <v>2.1546955048340477</v>
      </c>
      <c r="H4" s="7">
        <f>'[140]Sheet 1'!$AU$16</f>
        <v>6.890877215351269</v>
      </c>
      <c r="I4" s="6">
        <f>'[140]Sheet 1'!$AS$7</f>
        <v>0.65769999999999995</v>
      </c>
      <c r="J4" s="6">
        <f>'[140]Sheet 1'!$AV$7</f>
        <v>0.25945380245190869</v>
      </c>
      <c r="K4" s="6">
        <f>'[140]Sheet 1'!$AU$13</f>
        <v>0.28345881816107688</v>
      </c>
      <c r="L4" s="8">
        <f>'[140]Sheet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0">
        <v>#VALUE!</v>
      </c>
      <c r="B5" s="19">
        <f>'[141]Sheet 1'!$AO$115</f>
        <v>231.83964631616081</v>
      </c>
      <c r="C5" s="6" cm="1">
        <f t="array" ref="C5">(B5/_FV(A5,"Price"))-1</f>
        <v>1.1973239154218631</v>
      </c>
      <c r="D5" s="6">
        <f>'[141]Sheet 1'!$AM$4</f>
        <v>0.21721008541392894</v>
      </c>
      <c r="E5" s="6">
        <f>'[141]Sheet 1'!$AN$4</f>
        <v>-1.7694786026348219E-2</v>
      </c>
      <c r="F5" s="6">
        <f>'[141]Sheet 1'!$AM$20</f>
        <v>-0.11581495427649269</v>
      </c>
      <c r="G5" s="7">
        <f>'[141]Sheet 1'!$AT$16</f>
        <v>5.0313850817266337</v>
      </c>
      <c r="H5" s="7">
        <f>'[141]Sheet 1'!$AU$16</f>
        <v>20.543811681245266</v>
      </c>
      <c r="I5" s="6">
        <f>'[141]Sheet 1'!$AS$7</f>
        <v>0.70630000000000004</v>
      </c>
      <c r="J5" s="6">
        <f>'[141]Sheet 1'!$AV$7</f>
        <v>0.2480812374542449</v>
      </c>
      <c r="K5" s="6">
        <f>'[141]Sheet 1'!$AU$13</f>
        <v>0.23841318692783184</v>
      </c>
      <c r="L5" s="8">
        <f>'[141]Sheet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151">
        <v>#VALUE!</v>
      </c>
      <c r="B6" s="19">
        <f>'[142]Sheet 1'!$AJ$115</f>
        <v>544.60288454943327</v>
      </c>
      <c r="C6" s="6" cm="1">
        <f t="array" ref="C6">(B6/_FV(A6,"Price"))-1</f>
        <v>0.55948366230294155</v>
      </c>
      <c r="D6" s="6">
        <f>'[142]Sheet 1'!$AH$4</f>
        <v>0.17906368821292773</v>
      </c>
      <c r="E6" s="6">
        <f>'[142]Sheet 1'!$AI$4</f>
        <v>8.6141063970349485E-2</v>
      </c>
      <c r="F6" s="6">
        <f>'[142]Sheet 1'!$AH$20</f>
        <v>0.52030848329048851</v>
      </c>
      <c r="G6" s="7">
        <f>'[142]Sheet 1'!$AO$16</f>
        <v>10.010560358314578</v>
      </c>
      <c r="H6" s="7">
        <f>'[142]Sheet 1'!$AP$16</f>
        <v>26.911893856712823</v>
      </c>
      <c r="I6" s="6">
        <f>'[142]Sheet 1'!$AN$7</f>
        <v>0.879</v>
      </c>
      <c r="J6" s="6">
        <f>'[142]Sheet 1'!$AQ$7</f>
        <v>0.43951761899963049</v>
      </c>
      <c r="K6" s="6">
        <f>'[142]Sheet 1'!$AP$13</f>
        <v>0.2916336603497654</v>
      </c>
      <c r="L6" s="8">
        <f>'[142]Sheet 1'!$AP$101</f>
        <v>89401311392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2">
        <v>#VALUE!</v>
      </c>
      <c r="B7" s="19">
        <f>'[143]Sheet 1'!$AN$115</f>
        <v>115.42212765838006</v>
      </c>
      <c r="C7" s="6" cm="1">
        <f t="array" ref="C7">(B7/_FV(A7,"Price"))-1</f>
        <v>0.30199805593209317</v>
      </c>
      <c r="D7" s="6">
        <f>'[143]Sheet 1'!$AL$4</f>
        <v>5.2096822392668551E-2</v>
      </c>
      <c r="E7" s="6">
        <f>'[143]Sheet 1'!$AM$4</f>
        <v>-2.3827557912011632E-2</v>
      </c>
      <c r="F7" s="6">
        <f>'[143]Sheet 1'!$AL$20</f>
        <v>0.16764470525473452</v>
      </c>
      <c r="G7" s="7">
        <f>'[143]Sheet 1'!$AS$16</f>
        <v>3.7507669002082937</v>
      </c>
      <c r="H7" s="7">
        <f>'[143]Sheet 1'!$AT$16</f>
        <v>23.585393927366542</v>
      </c>
      <c r="I7" s="6">
        <f>'[143]Sheet 1'!$AR$7</f>
        <v>0.67979999999999996</v>
      </c>
      <c r="J7" s="6">
        <f>'[143]Sheet 1'!$AU$7</f>
        <v>0.18866376317616612</v>
      </c>
      <c r="K7" s="6">
        <f>'[143]Sheet 1'!$AT$13</f>
        <v>7.5027717993869439E-2</v>
      </c>
      <c r="L7" s="8">
        <f>'[143]Sheet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153">
        <v>#VALUE!</v>
      </c>
      <c r="B8" s="19">
        <f>'[144]Sheet 1'!$AO$115</f>
        <v>174.56252367545272</v>
      </c>
      <c r="C8" s="6" cm="1">
        <f t="array" ref="C8">(B8/_FV(A8,"Price"))-1</f>
        <v>0.11392076877961022</v>
      </c>
      <c r="D8" s="6">
        <f>'[144]Sheet 1'!$AM$4</f>
        <v>0.25677556818181824</v>
      </c>
      <c r="E8" s="6">
        <f>'[144]Sheet 1'!$AN$4</f>
        <v>0.25750194965923345</v>
      </c>
      <c r="F8" s="6">
        <f>'[144]Sheet 1'!$AM$20</f>
        <v>0.17445025537511083</v>
      </c>
      <c r="G8" s="7">
        <f>'[144]Sheet 1'!$AT$16</f>
        <v>4.4019880872995243</v>
      </c>
      <c r="H8" s="7">
        <f>'[144]Sheet 1'!$AU$16</f>
        <v>14.028805042773525</v>
      </c>
      <c r="I8" s="6">
        <f>'[144]Sheet 1'!$AS$7</f>
        <v>0.83919999999999995</v>
      </c>
      <c r="J8" s="6">
        <f>'[144]Sheet 1'!$AV$7</f>
        <v>0.36243317472337444</v>
      </c>
      <c r="K8" s="6">
        <f>'[144]Sheet 1'!$AU$13</f>
        <v>0.68462524023062143</v>
      </c>
      <c r="L8" s="8" cm="1">
        <f t="array" ref="L8">_FV(A8,"Market cap",TRUE)</f>
        <v>270404300000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4">
        <v>#VALUE!</v>
      </c>
      <c r="B9" s="19">
        <f>'[145]Sheet 1'!$AO$115</f>
        <v>112.71657023963272</v>
      </c>
      <c r="C9" s="6" cm="1">
        <f t="array" ref="C9">(B9/_FV(A9,"Price"))-1</f>
        <v>-1.5362721265593793E-3</v>
      </c>
      <c r="D9" s="6">
        <f>'[145]Sheet 1'!$AM$4</f>
        <v>1.3418456181079508E-2</v>
      </c>
      <c r="E9" s="6">
        <f>'[145]Sheet 1'!$AN$4</f>
        <v>-8.6843974068219865E-2</v>
      </c>
      <c r="F9" s="6">
        <f>'[145]Sheet 1'!$AM$20</f>
        <v>-0.12929490311024261</v>
      </c>
      <c r="G9" s="7">
        <f>'[145]Sheet 1'!$AT$16</f>
        <v>4.3839167376812593</v>
      </c>
      <c r="H9" s="7">
        <f>'[145]Sheet 1'!$AU$16</f>
        <v>27.602930527909997</v>
      </c>
      <c r="I9" s="6">
        <f>'[145]Sheet 1'!$AS$7</f>
        <v>0.5615</v>
      </c>
      <c r="J9" s="6">
        <f>'[145]Sheet 1'!$AV$7</f>
        <v>0.1787735092662589</v>
      </c>
      <c r="K9" s="6">
        <f>'[145]Sheet 1'!$AU$13</f>
        <v>0.13712467817844903</v>
      </c>
      <c r="L9" s="8">
        <f>'[145]Sheet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5">
        <v>#VALUE!</v>
      </c>
      <c r="B10" s="19">
        <f>'[146]Sheet 1'!$AO$115</f>
        <v>229.08881386158703</v>
      </c>
      <c r="C10" s="6" cm="1">
        <f t="array" ref="C10">(B10/_FV(A10,"Price"))-1</f>
        <v>-0.10594253766430417</v>
      </c>
      <c r="D10" s="6">
        <f>'[146]Sheet 1'!$AM$4</f>
        <v>6.851594065120703E-2</v>
      </c>
      <c r="E10" s="6">
        <f>'[146]Sheet 1'!$AN$4</f>
        <v>-6.478980648851318E-2</v>
      </c>
      <c r="F10" s="6">
        <f>'[146]Sheet 1'!$AM$20</f>
        <v>5.2428146679881049E-2</v>
      </c>
      <c r="G10" s="7">
        <f>'[146]Sheet 1'!$AT$16</f>
        <v>5.4976051487401101</v>
      </c>
      <c r="H10" s="7">
        <f>'[146]Sheet 1'!$AU$16</f>
        <v>24.358036271434607</v>
      </c>
      <c r="I10" s="6">
        <f>'[146]Sheet 1'!$AS$7</f>
        <v>0.60209999999999997</v>
      </c>
      <c r="J10" s="6">
        <f>'[146]Sheet 1'!$AV$7</f>
        <v>0.23408852594452034</v>
      </c>
      <c r="K10" s="6">
        <f>'[146]Sheet 1'!$AU$13</f>
        <v>0.12454306971143508</v>
      </c>
      <c r="L10" s="8">
        <f>'[146]Sheet 1'!$AU$101</f>
        <v>173015131636</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56">
        <v>#VALUE!</v>
      </c>
      <c r="B11" s="19">
        <f>'[147]Sheet 1'!$O$115</f>
        <v>86.423943258703858</v>
      </c>
      <c r="C11" s="6" cm="1">
        <f t="array" ref="C11">(B11/_FV(A11,"Price"))-1</f>
        <v>1.056996326828652E-2</v>
      </c>
      <c r="D11" s="6">
        <f>'[147]Sheet 1'!$M$4</f>
        <v>1.1990672800135465</v>
      </c>
      <c r="E11" s="6">
        <f>'[147]Sheet 1'!$N$4</f>
        <v>0.23735242941369594</v>
      </c>
      <c r="F11" s="6">
        <f>'[147]Sheet 1'!$M$20</f>
        <v>-4.2735818865509234</v>
      </c>
      <c r="G11" s="7">
        <f>'[147]Sheet 1'!$T$16</f>
        <v>7.2625450189880656</v>
      </c>
      <c r="H11" s="7">
        <f>'[147]Sheet 1'!$U$16</f>
        <v>241.95398895500054</v>
      </c>
      <c r="I11" s="6">
        <f>'[147]Sheet 1'!$S$7</f>
        <v>0.62209999999999999</v>
      </c>
      <c r="J11" s="6">
        <f>'[147]Sheet 1'!$V$7</f>
        <v>0.28172921338821744</v>
      </c>
      <c r="K11" s="6">
        <f>'[147]Sheet 1'!$U$13</f>
        <v>3.6007293976500501E-2</v>
      </c>
      <c r="L11" s="8">
        <f>'[147]Sheet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57">
        <v>#VALUE!</v>
      </c>
      <c r="B12" s="19">
        <f>'[148]Sheet 1'!$AO$115</f>
        <v>648.45505295671126</v>
      </c>
      <c r="C12" s="6" cm="1">
        <f t="array" ref="C12">(B12/_FV(A12,"Price"))-1</f>
        <v>0.15823466899468852</v>
      </c>
      <c r="D12" s="6">
        <f>'[148]Sheet 1'!$AM$4</f>
        <v>0.14546938359133921</v>
      </c>
      <c r="E12" s="6">
        <f>'[148]Sheet 1'!$AN$4</f>
        <v>8.6830680173661801E-3</v>
      </c>
      <c r="F12" s="6">
        <f>'[148]Sheet 1'!$AM$20</f>
        <v>-1.6886808226049155E-2</v>
      </c>
      <c r="G12" s="7">
        <f>'[148]Sheet 1'!$AT$16</f>
        <v>4.4386074564176781</v>
      </c>
      <c r="H12" s="7">
        <f>'[148]Sheet 1'!$AU$16</f>
        <v>28.684899842446043</v>
      </c>
      <c r="I12" s="6">
        <f>'[148]Sheet 1'!$AS$7</f>
        <v>0.43419999999999997</v>
      </c>
      <c r="J12" s="6">
        <f>'[148]Sheet 1'!$AV$7</f>
        <v>0.15386841812312146</v>
      </c>
      <c r="K12" s="6">
        <f>'[148]Sheet 1'!$AU$13</f>
        <v>0.10688996434029546</v>
      </c>
      <c r="L12" s="8">
        <f>'[148]Sheet 1'!$AU$101</f>
        <v>199360053905</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58">
        <v>#VALUE!</v>
      </c>
      <c r="B13" s="19">
        <f>'[149]Sheet 1'!$AO$115</f>
        <v>375.05245776568489</v>
      </c>
      <c r="C13" s="6" cm="1">
        <f t="array" ref="C13">(B13/_FV(A13,"Price"))-1</f>
        <v>-0.17452964066097754</v>
      </c>
      <c r="D13" s="6">
        <f>'[149]Sheet 1'!$AM$4</f>
        <v>7.8747386858013524E-3</v>
      </c>
      <c r="E13" s="6">
        <f>'[149]Sheet 1'!$AN$4</f>
        <v>7.2161842096043038E-2</v>
      </c>
      <c r="F13" s="6">
        <f>'[149]Sheet 1'!$AM$20</f>
        <v>2.1385321214983932E-3</v>
      </c>
      <c r="G13" s="7">
        <f>'[149]Sheet 1'!$AT$16</f>
        <v>14.434293548003952</v>
      </c>
      <c r="H13" s="7">
        <f>'[149]Sheet 1'!$AU$16</f>
        <v>65.970879110780174</v>
      </c>
      <c r="I13" s="6">
        <f>'[149]Sheet 1'!$AS$7</f>
        <v>0.76770000000000005</v>
      </c>
      <c r="J13" s="6">
        <f>'[149]Sheet 1'!$AV$7</f>
        <v>0.18324609164231606</v>
      </c>
      <c r="K13" s="6">
        <f>'[149]Sheet 1'!$AU$13</f>
        <v>0.30795435950075123</v>
      </c>
      <c r="L13" s="8">
        <f>'[149]Sheet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59">
        <v>#VALUE!</v>
      </c>
      <c r="B14" s="19">
        <f>'[150]Sheet 1'!$I$115</f>
        <v>27.472356341798946</v>
      </c>
      <c r="C14" s="6" cm="1">
        <f t="array" ref="C14">(B14/_FV(A14,"Price"))-1</f>
        <v>-0.30273207254317391</v>
      </c>
      <c r="D14" s="6">
        <f>'[150]Sheet 1'!$G$4</f>
        <v>0.5718737328238328</v>
      </c>
      <c r="E14" s="6">
        <f>'[150]Sheet 1'!$H$4</f>
        <v>0.29620428179481095</v>
      </c>
      <c r="F14" s="6">
        <f>'[150]Sheet 1'!$G$20</f>
        <v>0.1075825364798082</v>
      </c>
      <c r="G14" s="7">
        <f>'[150]Sheet 1'!$N$16</f>
        <v>4.3724324328102346</v>
      </c>
      <c r="H14" s="7">
        <f>'[150]Sheet 1'!$O$16</f>
        <v>113.33829379405758</v>
      </c>
      <c r="I14" s="6">
        <f>'[150]Sheet 1'!$M$7</f>
        <v>0.21260000000000001</v>
      </c>
      <c r="J14" s="6">
        <f>'[150]Sheet 1'!$P$7</f>
        <v>9.8046416821173377E-2</v>
      </c>
      <c r="K14" s="6">
        <f>'[150]Sheet 1'!$O$13</f>
        <v>6.0871039248924237E-2</v>
      </c>
      <c r="L14" s="8">
        <f>'[150]Sheet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60">
        <v>#VALUE!</v>
      </c>
      <c r="B15" s="19">
        <f>'[151]Sheet 1'!$Q$115</f>
        <v>72.363633762089322</v>
      </c>
      <c r="C15" s="6" cm="1">
        <f t="array" ref="C15">(B15/_FV(A15,"Price"))-1</f>
        <v>-0.61696149818923707</v>
      </c>
      <c r="D15" s="6">
        <f>'[151]Sheet 1'!$O$4</f>
        <v>3.9094650205761416E-2</v>
      </c>
      <c r="E15" s="6">
        <f>'[151]Sheet 1'!$P$4</f>
        <v>6.9430693069306937E-2</v>
      </c>
      <c r="F15" s="6">
        <f>'[151]Sheet 1'!$O$20</f>
        <v>5.7540309832437631E-2</v>
      </c>
      <c r="G15" s="7">
        <f>'[151]Sheet 1'!$V$16</f>
        <v>10.587402285148515</v>
      </c>
      <c r="H15" s="7">
        <f>'[151]Sheet 1'!$W$16</f>
        <v>40.466513937559128</v>
      </c>
      <c r="I15" s="6">
        <f>'[151]Sheet 1'!$U$7</f>
        <v>0.69630000000000003</v>
      </c>
      <c r="J15" s="6">
        <f>'[151]Sheet 1'!$X$7</f>
        <v>0.16410891089108912</v>
      </c>
      <c r="K15" s="6">
        <f>'[151]Sheet 1'!$W$13</f>
        <v>0.27617765814266487</v>
      </c>
      <c r="L15" s="8">
        <f>'[151]Sheet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61">
        <v>#VALUE!</v>
      </c>
      <c r="B16" s="19">
        <f>'[152]Sheet 1'!$AO$115</f>
        <v>109.84403407867322</v>
      </c>
      <c r="C16" s="6" cm="1">
        <f t="array" ref="C16">(B16/_FV(A16,"Price"))-1</f>
        <v>-0.6112816403189425</v>
      </c>
      <c r="D16" s="6">
        <f>'[152]Sheet 1'!$AM$4</f>
        <v>7.8384381575870909E-2</v>
      </c>
      <c r="E16" s="6">
        <f>'[152]Sheet 1'!$AN$4</f>
        <v>8.4991056425822498E-2</v>
      </c>
      <c r="F16" s="6">
        <f>'[152]Sheet 1'!$AM$20</f>
        <v>0.12534393151941292</v>
      </c>
      <c r="G16" s="7">
        <f>'[152]Sheet 1'!$AT$16</f>
        <v>5.6085099463385548</v>
      </c>
      <c r="H16" s="7">
        <f>'[152]Sheet 1'!$AU$16</f>
        <v>43.88100084817642</v>
      </c>
      <c r="I16" s="6">
        <f>'[152]Sheet 1'!$AS$7</f>
        <v>0.62760000000000005</v>
      </c>
      <c r="J16" s="6">
        <f>'[152]Sheet 1'!$AV$7</f>
        <v>0.11035828500189712</v>
      </c>
      <c r="K16" s="6">
        <f>'[152]Sheet 1'!$AU$13</f>
        <v>0.10254854368932038</v>
      </c>
      <c r="L16" s="8">
        <f>'[152]Sheet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2">
        <v>#VALUE!</v>
      </c>
      <c r="B17" s="19">
        <f>'[153]Sheet 1'!$AB$115</f>
        <v>72.185255586014961</v>
      </c>
      <c r="C17" s="6" cm="1">
        <f t="array" ref="C17">(B17/_FV(A17,"Price"))-1</f>
        <v>-0.77660960407874424</v>
      </c>
      <c r="D17" s="6">
        <f>'[153]Sheet 1'!$Z$4</f>
        <v>8.968319293882776E-2</v>
      </c>
      <c r="E17" s="6">
        <f>'[153]Sheet 1'!$AA$4</f>
        <v>0.11118253993764271</v>
      </c>
      <c r="F17" s="6">
        <f>'[153]Sheet 1'!$Z$20</f>
        <v>-0.25842903077629764</v>
      </c>
      <c r="G17" s="7">
        <f>'[153]Sheet 1'!$AG$16</f>
        <v>17.040114428980104</v>
      </c>
      <c r="H17" s="7">
        <f>'[153]Sheet 1'!$AH$16</f>
        <v>80.18377070256372</v>
      </c>
      <c r="I17" s="6">
        <f>'[153]Sheet 1'!$AF$7</f>
        <v>0.6744</v>
      </c>
      <c r="J17" s="6">
        <f>'[153]Sheet 1'!$AI$7</f>
        <v>0.15402912153257689</v>
      </c>
      <c r="K17" s="6">
        <f>'[153]Sheet 1'!$AH$13</f>
        <v>0.14161159399468429</v>
      </c>
      <c r="L17" s="8">
        <f>'[153]Sheet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3">
        <v>#VALUE!</v>
      </c>
      <c r="B18" s="19">
        <f>'[154]Sheet 1'!$Z$115</f>
        <v>17.834129002043799</v>
      </c>
      <c r="C18" s="6" cm="1">
        <f t="array" ref="C18">(B18/_FV(A18,"Price"))-1</f>
        <v>-0.86169733228349132</v>
      </c>
      <c r="D18" s="6">
        <f>'[154]Sheet 1'!$X$4</f>
        <v>0.18840106187461703</v>
      </c>
      <c r="E18" s="6">
        <f>'[154]Sheet 1'!$Y$4</f>
        <v>0.19114715788026659</v>
      </c>
      <c r="F18" s="6">
        <f>'[154]Sheet 1'!$X$20</f>
        <v>0.49589838581635348</v>
      </c>
      <c r="G18" s="7">
        <f>'[154]Sheet 1'!$AE$16</f>
        <v>17.043816985359818</v>
      </c>
      <c r="H18" s="7">
        <f>'[154]Sheet 1'!$AF$16</f>
        <v>145.35198905041031</v>
      </c>
      <c r="I18" s="6">
        <f>'[154]Sheet 1'!$AD$7</f>
        <v>0.6472</v>
      </c>
      <c r="J18" s="6">
        <f>'[154]Sheet 1'!$AG$7</f>
        <v>0.10471510069420578</v>
      </c>
      <c r="K18" s="6">
        <f>'[154]Sheet 1'!$AF$13</f>
        <v>7.8399935869173112E-2</v>
      </c>
      <c r="L18" s="8">
        <f>'[154]Sheet 1'!$AF$101</f>
        <v>49594098664</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93">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1:E13">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2:E52">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3:E53">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F22" sqref="F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4">
        <v>#VALUE!</v>
      </c>
      <c r="B2" s="19">
        <f>'[155]Sheet 1'!$AO$115</f>
        <v>336.01724902193808</v>
      </c>
      <c r="C2" s="6">
        <f>'[155]Sheet 1'!$AO$117</f>
        <v>0.43321496703748386</v>
      </c>
      <c r="D2" s="6">
        <f>'[155]Sheet 1'!$AM$4</f>
        <v>0.16589825587098539</v>
      </c>
      <c r="E2" s="6">
        <f>'[155]Sheet 1'!$AN$4</f>
        <v>9.6538610395948021E-2</v>
      </c>
      <c r="F2" s="6">
        <f>'[155]Sheet 1'!$AM$20</f>
        <v>4.3808147412157883E-2</v>
      </c>
      <c r="G2" s="7">
        <f>'[155]Sheet 1'!$AT$16</f>
        <v>2.0331691632591244</v>
      </c>
      <c r="H2" s="7">
        <f>'[155]Sheet 1'!$AU$16</f>
        <v>18.020155684563758</v>
      </c>
      <c r="I2" s="6">
        <f>'[155]Sheet 1'!$AS$7</f>
        <v>0.30420000000000003</v>
      </c>
      <c r="J2" s="6">
        <f>'[155]Sheet 1'!$AV$7</f>
        <v>0.1088730711629394</v>
      </c>
      <c r="K2" s="6">
        <f>'[155]Sheet 1'!$AU$13</f>
        <v>0.14945919370698132</v>
      </c>
      <c r="L2" s="8" cm="1">
        <f t="array" ref="L2">_FV(A2,"Market cap",TRUE)</f>
        <v>132781396104</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5">
        <v>#VALUE!</v>
      </c>
      <c r="B3" s="19">
        <f>'[156]Sheet 1'!$AO$115</f>
        <v>121.11838788245787</v>
      </c>
      <c r="C3" s="6" cm="1">
        <f t="array" ref="C3">(B3/_FV(A3,"Price"))-1</f>
        <v>0.42634855894079804</v>
      </c>
      <c r="D3" s="6">
        <f>'[156]Sheet 1'!$AM$4</f>
        <v>4.1715847673479578E-2</v>
      </c>
      <c r="E3" s="6">
        <f>'[156]Sheet 1'!$AN$4</f>
        <v>8.3325878880042836E-2</v>
      </c>
      <c r="F3" s="6">
        <f>'[156]Sheet 1'!$AM$20</f>
        <v>7.3701206192420932E-2</v>
      </c>
      <c r="G3" s="7">
        <f>'[156]Sheet 1'!$AT$16</f>
        <v>2.1291710510779138</v>
      </c>
      <c r="H3" s="7">
        <f>'[156]Sheet 1'!$AU$16</f>
        <v>27.479703498172022</v>
      </c>
      <c r="I3" s="6">
        <f>'[156]Sheet 1'!$AS$7</f>
        <v>0.20380000000000001</v>
      </c>
      <c r="J3" s="6">
        <f>'[156]Sheet 1'!$AV$7</f>
        <v>6.5494826609416468E-2</v>
      </c>
      <c r="K3" s="6">
        <f>'[156]Sheet 1'!$AU$13</f>
        <v>5.1011947386273696E-2</v>
      </c>
      <c r="L3" s="8">
        <f>'[156]Sheet 1'!$AU$101</f>
        <v>142812019080</v>
      </c>
      <c r="M3" s="16" t="str" cm="1">
        <f t="array" ref="M3">_FV(A3,"Industry")</f>
        <v>Aerospace &amp; Defense</v>
      </c>
      <c r="N3" s="25" cm="1">
        <f t="array" ref="N3">_FV(A3,"Year incorporated",TRUE)</f>
        <v>1934</v>
      </c>
      <c r="O3" s="14" t="str" cm="1">
        <f t="array" ref="O3">_FV(A3,"Description")</f>
        <v>RTX Corporation, formerly Raytheon Technologies Corporation, is an aerospace and defense company. The Company operates through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66">
        <v>#VALUE!</v>
      </c>
      <c r="B4" s="19">
        <f>'[157]Sheet 1'!$AB$115</f>
        <v>161.64822763099554</v>
      </c>
      <c r="C4" s="6" cm="1">
        <f t="array" ref="C4">(B4/_FV(A4,"Price"))-1</f>
        <v>6.8607308990517035E-2</v>
      </c>
      <c r="D4" s="6">
        <f>'[157]Sheet 1'!$Z$4</f>
        <v>0.19621956617972547</v>
      </c>
      <c r="E4" s="6">
        <f>'[157]Sheet 1'!$AA$4</f>
        <v>8.9828513910578556E-2</v>
      </c>
      <c r="F4" s="6">
        <f>'[157]Sheet 1'!$Z$20</f>
        <v>0.45106803797468364</v>
      </c>
      <c r="G4" s="7">
        <f>'[157]Sheet 1'!$AG$16</f>
        <v>3.4113534285375944</v>
      </c>
      <c r="H4" s="7">
        <f>'[157]Sheet 1'!$AH$16</f>
        <v>30.984014237026081</v>
      </c>
      <c r="I4" s="6">
        <f>'[157]Sheet 1'!$AF$7</f>
        <v>0.54852604856675524</v>
      </c>
      <c r="J4" s="6">
        <f>'[157]Sheet 1'!$AI$7</f>
        <v>0.12848504585051032</v>
      </c>
      <c r="K4" s="6">
        <f>'[157]Sheet 1'!$AH$13</f>
        <v>0.11138951633560766</v>
      </c>
      <c r="L4" s="8">
        <f>'[157]Sheet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67">
        <v>#VALUE!</v>
      </c>
      <c r="B5" s="19">
        <f>'[158]Sheet 1'!$AH$115</f>
        <v>548.44292254145103</v>
      </c>
      <c r="C5" s="6" cm="1">
        <f t="array" ref="C5">(B5/_FV(A5,"Price"))-1</f>
        <v>0.22277001848603994</v>
      </c>
      <c r="D5" s="6">
        <f>'[158]Sheet 1'!$AF$4</f>
        <v>-1.5810512499254248E-2</v>
      </c>
      <c r="E5" s="6">
        <f>'[158]Sheet 1'!$AG$4</f>
        <v>-3.2583656644035175E-3</v>
      </c>
      <c r="F5" s="6">
        <f>'[158]Sheet 1'!$AF$20</f>
        <v>-8.1830644310872058E-2</v>
      </c>
      <c r="G5" s="7">
        <f>'[158]Sheet 1'!$AM$16</f>
        <v>1.7465779582929195</v>
      </c>
      <c r="H5" s="7">
        <f>'[158]Sheet 1'!$AN$16</f>
        <v>20.105757152826239</v>
      </c>
      <c r="I5" s="6">
        <f>'[158]Sheet 1'!$AL$7</f>
        <v>0.12559999999999999</v>
      </c>
      <c r="J5" s="6">
        <f>'[158]Sheet 1'!$AO$7</f>
        <v>9.2931619786614933E-2</v>
      </c>
      <c r="K5" s="6">
        <f>'[158]Sheet 1'!$AN$13</f>
        <v>0.33804413848957277</v>
      </c>
      <c r="L5" s="8">
        <f>'[158]Sheet 1'!$AN$101</f>
        <v>115246200000</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68">
        <v>#VALUE!</v>
      </c>
      <c r="B6" s="19">
        <f>'[159]Sheet 1'!$G$115</f>
        <v>24.301770470229691</v>
      </c>
      <c r="C6" s="6">
        <f>'[159]Sheet 1'!$G$117</f>
        <v>6.7271430400952736E-2</v>
      </c>
      <c r="D6" s="6">
        <f>'[159]Sheet 1'!$E$4</f>
        <v>0.58911529377741356</v>
      </c>
      <c r="E6" s="6">
        <f>'[159]Sheet 1'!$F$4</f>
        <v>-0.37062804496597224</v>
      </c>
      <c r="F6" s="6">
        <f>'[159]Sheet 1'!$E$20</f>
        <v>0.88800967536864084</v>
      </c>
      <c r="G6" s="7">
        <f>'[159]Sheet 1'!$L$16</f>
        <v>7.6670122196735608</v>
      </c>
      <c r="H6" s="7">
        <f>'[159]Sheet 1'!$M$16</f>
        <v>13.994358610953482</v>
      </c>
      <c r="I6" s="6">
        <f>'[159]Sheet 1'!$K$7</f>
        <v>0.82520000000000004</v>
      </c>
      <c r="J6" s="6">
        <f>'[159]Sheet 1'!$N$7</f>
        <v>3.2073325624158787E-2</v>
      </c>
      <c r="K6" s="6">
        <f>'[159]Sheet 1'!$M$13</f>
        <v>0.16369911573448637</v>
      </c>
      <c r="L6" s="8" cm="1">
        <f t="array" ref="L6">_FV(A6,"Market cap",TRUE)</f>
        <v>4134124119</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69">
        <v>#VALUE!</v>
      </c>
      <c r="B7" s="19">
        <f>'[160]Sheet 1'!$AB$115</f>
        <v>174.68538248086608</v>
      </c>
      <c r="C7" s="6" cm="1">
        <f t="array" ref="C7">(B7/_FV(A7,"Price"))-1</f>
        <v>-6.1235046856910613E-2</v>
      </c>
      <c r="D7" s="6">
        <f>'[160]Sheet 1'!$Z$4</f>
        <v>3.1360819020012975E-2</v>
      </c>
      <c r="E7" s="6">
        <f>'[160]Sheet 1'!$AA$4</f>
        <v>-2.2713229285016623E-2</v>
      </c>
      <c r="F7" s="6">
        <f>'[160]Sheet 1'!$Z$20</f>
        <v>-7.5338405295919397E-2</v>
      </c>
      <c r="G7" s="7">
        <f>'[160]Sheet 1'!$AG$16</f>
        <v>1.4631485578743846</v>
      </c>
      <c r="H7" s="7">
        <f>'[160]Sheet 1'!$AH$16</f>
        <v>12.712971943193626</v>
      </c>
      <c r="I7" s="6">
        <f>'[160]Sheet 1'!$AF$7</f>
        <v>0.21290000000000001</v>
      </c>
      <c r="J7" s="6">
        <f>'[160]Sheet 1'!$AI$7</f>
        <v>9.3035539875221757E-2</v>
      </c>
      <c r="K7" s="6">
        <f>'[160]Sheet 1'!$AH$13</f>
        <v>0.3023529683423003</v>
      </c>
      <c r="L7" s="8">
        <f>'[160]Sheet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70">
        <v>#VALUE!</v>
      </c>
      <c r="B8" s="19">
        <f>'[161]Sheet 1'!$AE$115</f>
        <v>151.68275339195966</v>
      </c>
      <c r="C8" s="6" cm="1">
        <f t="array" ref="C8">(B8/_FV(A8,"Price"))-1</f>
        <v>-3.195638909975318E-2</v>
      </c>
      <c r="D8" s="6">
        <f>'[161]Sheet 1'!$AC$4</f>
        <v>0.18166747254265392</v>
      </c>
      <c r="E8" s="6">
        <f>'[161]Sheet 1'!$AD$4</f>
        <v>2.180393990764018E-2</v>
      </c>
      <c r="F8" s="6">
        <f>'[161]Sheet 1'!$AC$20</f>
        <v>5.8424072122702286E-2</v>
      </c>
      <c r="G8" s="7">
        <f>'[161]Sheet 1'!$AJ$16</f>
        <v>6.3649675571403517</v>
      </c>
      <c r="H8" s="7">
        <f>'[161]Sheet 1'!$AK$16</f>
        <v>21.275009769441187</v>
      </c>
      <c r="I8" s="6">
        <f>'[161]Sheet 1'!$AI$7</f>
        <v>0.43230000000000002</v>
      </c>
      <c r="J8" s="6">
        <f>'[161]Sheet 1'!$AL$7</f>
        <v>0.22897059683170631</v>
      </c>
      <c r="K8" s="6">
        <f>'[161]Sheet 1'!$AK$13</f>
        <v>0.18409861656887549</v>
      </c>
      <c r="L8" s="8">
        <f>'[161]Sheet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71">
        <v>#VALUE!</v>
      </c>
      <c r="B9" s="19">
        <f>'[162]Sheet 1'!$AC$115</f>
        <v>109.12270255198236</v>
      </c>
      <c r="C9" s="6" cm="1">
        <f t="array" ref="C9">(B9/_FV(A9,"Price"))-1</f>
        <v>-7.7950304420589811E-3</v>
      </c>
      <c r="D9" s="6">
        <f>'[162]Sheet 1'!$AA$4</f>
        <v>0.10243902439024399</v>
      </c>
      <c r="E9" s="6">
        <f>'[162]Sheet 1'!$AB$4</f>
        <v>0.57125028363966424</v>
      </c>
      <c r="F9" s="6">
        <f>'[162]Sheet 1'!$AA$20</f>
        <v>0.15849907730161994</v>
      </c>
      <c r="G9" s="7">
        <f>'[162]Sheet 1'!$AH$16</f>
        <v>11.391586759246653</v>
      </c>
      <c r="H9" s="7">
        <f>'[162]Sheet 1'!$AI$16</f>
        <v>28.548605543360818</v>
      </c>
      <c r="I9" s="6">
        <f>'[162]Sheet 1'!$AG$7</f>
        <v>0.51990000000000003</v>
      </c>
      <c r="J9" s="6">
        <f>'[162]Sheet 1'!$AJ$7</f>
        <v>0.46993419559791239</v>
      </c>
      <c r="K9" s="6">
        <f>'[162]Sheet 1'!$AI$13</f>
        <v>5.6870013837401985E-2</v>
      </c>
      <c r="L9" s="8">
        <f>'[162]Sheet 1'!$AI$101</f>
        <v>100405445696</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72">
        <v>#VALUE!</v>
      </c>
      <c r="B10" s="19">
        <f>'[163]Sheet 1'!$AG$115</f>
        <v>40.052264892170641</v>
      </c>
      <c r="C10" s="6">
        <f>'[163]Sheet 1'!$AG$117</f>
        <v>2.7771744731091674E-2</v>
      </c>
      <c r="D10" s="6">
        <f>'[163]Sheet 1'!$AE$4</f>
        <v>0.26645644969708138</v>
      </c>
      <c r="E10" s="6">
        <f>'[163]Sheet 1'!$AF$4</f>
        <v>0.24839199937045064</v>
      </c>
      <c r="F10" s="6">
        <f>'[163]Sheet 1'!$AE$20</f>
        <v>1.2486019491272362</v>
      </c>
      <c r="G10" s="7">
        <f>'[163]Sheet 1'!$AL$16</f>
        <v>9.1071909413421714</v>
      </c>
      <c r="H10" s="7">
        <f>'[163]Sheet 1'!$AM$16</f>
        <v>190.33205790875121</v>
      </c>
      <c r="I10" s="6">
        <f>'[163]Sheet 1'!$AK$7</f>
        <v>0.1249</v>
      </c>
      <c r="J10" s="6">
        <f>'[163]Sheet 1'!$AN$7</f>
        <v>8.6273416049117688E-2</v>
      </c>
      <c r="K10" s="6">
        <f>'[163]Sheet 1'!$AM$13</f>
        <v>2.2778979940740992E-3</v>
      </c>
      <c r="L10" s="8">
        <f>'[163]Sheet 1'!$AM$101</f>
        <v>17012260000</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3">
        <v>#VALUE!</v>
      </c>
      <c r="B11" s="19">
        <f>'[164]Sheet 1'!$AN$115</f>
        <v>188.20896950008478</v>
      </c>
      <c r="C11" s="6" cm="1">
        <f t="array" ref="C11">(B11/_FV(A11,"Price"))-1</f>
        <v>-0.18796690971811125</v>
      </c>
      <c r="D11" s="6">
        <f>'[164]Sheet 1'!$AL$4</f>
        <v>0.14084571638231513</v>
      </c>
      <c r="E11" s="6">
        <f>'[164]Sheet 1'!$AM$4</f>
        <v>-1.0854271356783851E-3</v>
      </c>
      <c r="F11" s="6">
        <f>'[164]Sheet 1'!$AL$20</f>
        <v>6.2990796250949943E-2</v>
      </c>
      <c r="G11" s="7">
        <f>'[164]Sheet 1'!$AS$16</f>
        <v>4.8601608388341706</v>
      </c>
      <c r="H11" s="7">
        <f>'[164]Sheet 1'!$AT$16</f>
        <v>17.275864656473278</v>
      </c>
      <c r="I11" s="6">
        <f>'[164]Sheet 1'!$AR$7</f>
        <v>0.45050000000000001</v>
      </c>
      <c r="J11" s="6">
        <f>'[164]Sheet 1'!$AU$7</f>
        <v>0.23083417085427135</v>
      </c>
      <c r="K11" s="6">
        <f>'[164]Sheet 1'!$AT$13</f>
        <v>0.21195152706832804</v>
      </c>
      <c r="L11" s="8">
        <f>'[164]Sheet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4">
        <v>#VALUE!</v>
      </c>
      <c r="B12" s="19">
        <f>'[165]Sheet 1'!$AO$115</f>
        <v>146.70568636805544</v>
      </c>
      <c r="C12" s="6">
        <f>'[165]Sheet 1'!$AO$117</f>
        <v>-0.17339595239995809</v>
      </c>
      <c r="D12" s="6">
        <f>'[165]Sheet 1'!$AM$4</f>
        <v>0.11424554900220674</v>
      </c>
      <c r="E12" s="6">
        <f>'[165]Sheet 1'!$AN$4</f>
        <v>8.0082888115141193E-2</v>
      </c>
      <c r="F12" s="6">
        <f>'[165]Sheet 1'!$AM$20</f>
        <v>-0.11540949147061197</v>
      </c>
      <c r="G12" s="7">
        <f>'[165]Sheet 1'!$AT$16</f>
        <v>3.5616712950563159</v>
      </c>
      <c r="H12" s="7">
        <f>'[165]Sheet 1'!$AU$16</f>
        <v>46.287698085554638</v>
      </c>
      <c r="I12" s="6">
        <f>'[165]Sheet 1'!$AS$7</f>
        <v>0.49159999999999998</v>
      </c>
      <c r="J12" s="6">
        <f>'[165]Sheet 1'!$AV$7</f>
        <v>7.5811612794090696E-2</v>
      </c>
      <c r="K12" s="6">
        <f>'[165]Sheet 1'!$AU$13</f>
        <v>9.6723473007186936E-2</v>
      </c>
      <c r="L12" s="8" cm="1">
        <f t="array" ref="L12">_FV(A12,"Market cap",TRUE)</f>
        <v>52370138741</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5">
        <v>#VALUE!</v>
      </c>
      <c r="B13" s="19">
        <f>'[166]Sheet 1'!$AC$115</f>
        <v>145.4360322046486</v>
      </c>
      <c r="C13" s="6" cm="1">
        <f t="array" ref="C13">(B13/_FV(A13,"Price"))-1</f>
        <v>-0.21791765861126811</v>
      </c>
      <c r="D13" s="6">
        <f>'[166]Sheet 1'!$AA$4</f>
        <v>0.17240054680582073</v>
      </c>
      <c r="E13" s="6">
        <f>'[166]Sheet 1'!$AB$4</f>
        <v>0.12176347319047687</v>
      </c>
      <c r="F13" s="6">
        <f>'[166]Sheet 1'!$AA$20</f>
        <v>0.24271736235793373</v>
      </c>
      <c r="G13" s="7">
        <f>'[166]Sheet 1'!$AH$16</f>
        <v>6.6369350815094972</v>
      </c>
      <c r="H13" s="7">
        <f>'[166]Sheet 1'!$AI$16</f>
        <v>57.27751172124615</v>
      </c>
      <c r="I13" s="6">
        <f>'[166]Sheet 1'!$AG$7</f>
        <v>0.39879999999999999</v>
      </c>
      <c r="J13" s="6">
        <f>'[166]Sheet 1'!$AJ$7</f>
        <v>0.15388750667477</v>
      </c>
      <c r="K13" s="6">
        <f>'[166]Sheet 1'!$AI$13</f>
        <v>8.7439757098255008E-2</v>
      </c>
      <c r="L13" s="8">
        <f>'[166]Sheet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76">
        <v>#VALUE!</v>
      </c>
      <c r="B14" s="19">
        <f>'[167]Sheet 1'!$AM$115</f>
        <v>158.01911036261512</v>
      </c>
      <c r="C14" s="6" cm="1">
        <f t="array" ref="C14">(B14/_FV(A14,"Price"))-1</f>
        <v>-3.1804972963573874E-2</v>
      </c>
      <c r="D14" s="6">
        <f>'[167]Sheet 1'!$AK$4</f>
        <v>9.8544420277731248E-2</v>
      </c>
      <c r="E14" s="6">
        <f>'[167]Sheet 1'!$AL$4</f>
        <v>4.9598944055234018E-2</v>
      </c>
      <c r="F14" s="6">
        <f>'[167]Sheet 1'!$AK$20</f>
        <v>0.13157894736842102</v>
      </c>
      <c r="G14" s="7">
        <f>'[167]Sheet 1'!$AR$16</f>
        <v>3.4857611242765763</v>
      </c>
      <c r="H14" s="7">
        <f>'[167]Sheet 1'!$AS$16</f>
        <v>30.680305016085789</v>
      </c>
      <c r="I14" s="6">
        <f>'[167]Sheet 1'!$AQ$7</f>
        <v>0.37590000000000001</v>
      </c>
      <c r="J14" s="6">
        <f>'[167]Sheet 1'!$AT$7</f>
        <v>9.8944055234033906E-2</v>
      </c>
      <c r="K14" s="6">
        <f>'[167]Sheet 1'!$AS$13</f>
        <v>0.1540186744782131</v>
      </c>
      <c r="L14" s="8">
        <f>'[167]Sheet 1'!$AS$101</f>
        <v>68662522626</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77">
        <v>#VALUE!</v>
      </c>
      <c r="B15" s="19">
        <f>'[168]Sheet 1'!$K$115</f>
        <v>24.559551789964626</v>
      </c>
      <c r="C15" s="6" cm="1">
        <f t="array" ref="C15">(B15/_FV(A15,"Price"))-1</f>
        <v>-3.770336072827285E-3</v>
      </c>
      <c r="D15" s="6">
        <f>'[168]Sheet 1'!$I$4</f>
        <v>0.93434823977164605</v>
      </c>
      <c r="E15" s="6">
        <f>'[168]Sheet 1'!$J$4</f>
        <v>0.33669454008853905</v>
      </c>
      <c r="F15" s="6">
        <f>'[168]Sheet 1'!$I$20</f>
        <v>7.4345616264294794</v>
      </c>
      <c r="G15" s="7">
        <f>'[168]Sheet 1'!$P$16</f>
        <v>5.7605306849483524</v>
      </c>
      <c r="H15" s="7">
        <f>'[168]Sheet 1'!$Q$16</f>
        <v>17.127837488117002</v>
      </c>
      <c r="I15" s="6">
        <f>'[168]Sheet 1'!$O$7</f>
        <v>0.48659999999999998</v>
      </c>
      <c r="J15" s="6">
        <f>'[168]Sheet 1'!$R$7</f>
        <v>0.55914904082636496</v>
      </c>
      <c r="K15" s="6">
        <f>'[168]Sheet 1'!$Q$13</f>
        <v>0.19607140724819391</v>
      </c>
      <c r="L15" s="8">
        <f>'[168]Sheet 1'!$Q$101</f>
        <v>4684463553</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78">
        <v>#VALUE!</v>
      </c>
      <c r="B16" s="19">
        <f>'[169]Sheet 1'!$AO$115</f>
        <v>99.481433462341315</v>
      </c>
      <c r="C16" s="6" cm="1">
        <f t="array" ref="C16">(B16/_FV(A16,"Price"))-1</f>
        <v>-0.36985219824956417</v>
      </c>
      <c r="D16" s="6">
        <f>'[169]Sheet 1'!$AM$4</f>
        <v>0.10890011275550737</v>
      </c>
      <c r="E16" s="6">
        <f>'[169]Sheet 1'!$AN$4</f>
        <v>5.6982081219016933E-2</v>
      </c>
      <c r="F16" s="6">
        <f>'[169]Sheet 1'!$AM$20</f>
        <v>0.14767654573678768</v>
      </c>
      <c r="G16" s="7">
        <f>'[169]Sheet 1'!$AT$16</f>
        <v>5.3870340850300709</v>
      </c>
      <c r="H16" s="7">
        <f>'[169]Sheet 1'!$AU$16</f>
        <v>28.574311884347441</v>
      </c>
      <c r="I16" s="6">
        <f>'[169]Sheet 1'!$AS$7</f>
        <v>0.3488</v>
      </c>
      <c r="J16" s="6">
        <f>'[169]Sheet 1'!$AV$7</f>
        <v>0.16427332278681675</v>
      </c>
      <c r="K16" s="6">
        <f>'[169]Sheet 1'!$AU$13</f>
        <v>0.15217655616746265</v>
      </c>
      <c r="L16" s="8">
        <f>'[169]Sheet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79">
        <v>#VALUE!</v>
      </c>
      <c r="B17" s="19">
        <f>'[170]Sheet 1'!$AO$115</f>
        <v>112.65462199476195</v>
      </c>
      <c r="C17" s="6" cm="1">
        <f t="array" ref="C17">(B17/_FV(A17,"Price"))-1</f>
        <v>-0.5201387685781016</v>
      </c>
      <c r="D17" s="6">
        <f>'[170]Sheet 1'!$AM$4</f>
        <v>0.14387004128522718</v>
      </c>
      <c r="E17" s="6">
        <f>'[170]Sheet 1'!$AN$4</f>
        <v>-1.8517065515888609E-2</v>
      </c>
      <c r="F17" s="6">
        <f>'[170]Sheet 1'!$AM$20</f>
        <v>5.9246275197195386E-2</v>
      </c>
      <c r="G17" s="7">
        <f>'[170]Sheet 1'!$AT$16</f>
        <v>3.8612106708513143</v>
      </c>
      <c r="H17" s="7">
        <f>'[170]Sheet 1'!$AU$16</f>
        <v>15.049275229357798</v>
      </c>
      <c r="I17" s="6">
        <f>'[170]Sheet 1'!$AS$7</f>
        <v>0.41110000000000002</v>
      </c>
      <c r="J17" s="6">
        <f>'[170]Sheet 1'!$AV$7</f>
        <v>0.1784229109454688</v>
      </c>
      <c r="K17" s="6">
        <f>'[170]Sheet 1'!$AU$13</f>
        <v>0.17659311562224184</v>
      </c>
      <c r="L17" s="8">
        <f>'[170]Sheet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80">
        <v>#VALUE!</v>
      </c>
      <c r="B18" s="19">
        <f>'[171]Sheet 1'!$AF$115</f>
        <v>34.713750606350615</v>
      </c>
      <c r="C18" s="6" cm="1">
        <f t="array" ref="C18">(B18/_FV(A18,"Price"))-1</f>
        <v>-0.60619681671752002</v>
      </c>
      <c r="D18" s="6">
        <f>'[171]Sheet 1'!$AD$4</f>
        <v>0.30024389872501911</v>
      </c>
      <c r="E18" s="6">
        <f>'[171]Sheet 1'!$AE$4</f>
        <v>9.57116713002093E-2</v>
      </c>
      <c r="F18" s="6">
        <f>'[171]Sheet 1'!$AD$20</f>
        <v>0.18263847667164357</v>
      </c>
      <c r="G18" s="7">
        <f>'[171]Sheet 1'!$AK$16</f>
        <v>12.016043778194367</v>
      </c>
      <c r="H18" s="7">
        <f>'[171]Sheet 1'!$AL$16</f>
        <v>38.589177437553317</v>
      </c>
      <c r="I18" s="6">
        <f>'[171]Sheet 1'!$AJ$7</f>
        <v>0.45879999999999999</v>
      </c>
      <c r="J18" s="6">
        <f>'[171]Sheet 1'!$AM$7</f>
        <v>0.23971834840032094</v>
      </c>
      <c r="K18" s="6">
        <f>'[171]Sheet 1'!$AL$13</f>
        <v>0.28977368520435515</v>
      </c>
      <c r="L18" s="8">
        <f>'[171]Sheet 1'!$AL$101</f>
        <v>42067220000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81">
        <v>#VALUE!</v>
      </c>
      <c r="B19" s="19">
        <f>'[172]Sheet 1'!$AO$115</f>
        <v>63.177998507358126</v>
      </c>
      <c r="C19" s="6" cm="1">
        <f t="array" ref="C19">(B19/_FV(A19,"Price"))-1</f>
        <v>-0.64170590082596202</v>
      </c>
      <c r="D19" s="6">
        <f>'[172]Sheet 1'!$AM$4</f>
        <v>0.18365402035287892</v>
      </c>
      <c r="E19" s="6">
        <f>'[172]Sheet 1'!$AN$4</f>
        <v>0.2344214294835627</v>
      </c>
      <c r="F19" s="6">
        <f>'[172]Sheet 1'!$AM$20</f>
        <v>0.20131045593126395</v>
      </c>
      <c r="G19" s="7">
        <f>'[172]Sheet 1'!$AT$16</f>
        <v>8.8978962307127318</v>
      </c>
      <c r="H19" s="7">
        <f>'[172]Sheet 1'!$AU$16</f>
        <v>55.873803938295303</v>
      </c>
      <c r="I19" s="6">
        <f>'[172]Sheet 1'!$AS$7</f>
        <v>0.39069999999999999</v>
      </c>
      <c r="J19" s="6">
        <f>'[172]Sheet 1'!$AV$7</f>
        <v>0.19737791861875215</v>
      </c>
      <c r="K19" s="6">
        <f>'[172]Sheet 1'!$AU$13</f>
        <v>0.1690762204874463</v>
      </c>
      <c r="L19" s="8">
        <f>'[172]Sheet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t="e" vm="182">
        <v>#VALUE!</v>
      </c>
      <c r="B20" s="19">
        <f>'[173]Sheet 1'!$AI$115</f>
        <v>482.15944620269613</v>
      </c>
      <c r="C20" s="6">
        <f>'[173]Sheet 1'!$AI$117</f>
        <v>1.3685369920521717E-2</v>
      </c>
      <c r="D20" s="6">
        <f>'[173]Sheet 1'!$AG$4</f>
        <v>-7.0268960503998112E-2</v>
      </c>
      <c r="E20" s="6">
        <f>'[173]Sheet 1'!$AH$4</f>
        <v>0.12513496407163327</v>
      </c>
      <c r="F20" s="6">
        <f>'[173]Sheet 1'!$AG$20</f>
        <v>-5.81153646284428E-2</v>
      </c>
      <c r="G20" s="7">
        <f>'[173]Sheet 1'!$AN$16</f>
        <v>9.4533694478573285</v>
      </c>
      <c r="H20" s="7">
        <f>'[173]Sheet 1'!$AO$16</f>
        <v>32.874739431604844</v>
      </c>
      <c r="I20" s="6">
        <f>'[173]Sheet 1'!$AM$7</f>
        <v>0.6986</v>
      </c>
      <c r="J20" s="6">
        <f>'[173]Sheet 1'!$AP$7</f>
        <v>0.12366432108418035</v>
      </c>
      <c r="K20" s="6">
        <f>'[173]Sheet 1'!$AO$13</f>
        <v>6.7160069605057382E-2</v>
      </c>
      <c r="L20" s="8">
        <f>'[173]Sheet 1'!$AO$101</f>
        <v>50781610000</v>
      </c>
      <c r="M20" s="16" t="str" cm="1">
        <f t="array" ref="M20">_FV(A20,"Industry")</f>
        <v>Software &amp; IT Services</v>
      </c>
      <c r="N20" s="25" cm="1">
        <f t="array" ref="N20">_FV(A20,"Year incorporated",TRUE)</f>
        <v>1981</v>
      </c>
      <c r="O20" s="14" t="str" cm="1">
        <f t="array" ref="O20">_FV(A20,"Description")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fRule type="colorScale" priority="292">
      <colorScale>
        <cfvo type="min"/>
        <cfvo type="max"/>
        <color rgb="FFFFEF9C"/>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D10:E10">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onditionalFormatting>
  <conditionalFormatting sqref="D11:E13">
    <cfRule type="colorScale" priority="271">
      <colorScale>
        <cfvo type="min"/>
        <cfvo type="max"/>
        <color rgb="FFFCFCFF"/>
        <color rgb="FF63BE7B"/>
      </colorScale>
    </cfRule>
    <cfRule type="colorScale" priority="272">
      <colorScale>
        <cfvo type="min"/>
        <cfvo type="percentile" val="50"/>
        <cfvo type="max"/>
        <color rgb="FFF8696B"/>
        <color rgb="FFFFEB84"/>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4">
      <colorScale>
        <cfvo type="min"/>
        <cfvo type="max"/>
        <color rgb="FFFCFCFF"/>
        <color rgb="FF63BE7B"/>
      </colorScale>
    </cfRule>
    <cfRule type="colorScale" priority="145">
      <colorScale>
        <cfvo type="min"/>
        <cfvo type="max"/>
        <color rgb="FFFFEF9C"/>
        <color rgb="FF63BE7B"/>
      </colorScale>
    </cfRule>
  </conditionalFormatting>
  <conditionalFormatting sqref="D17:E17">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fRule type="colorScale" priority="109">
      <colorScale>
        <cfvo type="min"/>
        <cfvo type="max"/>
        <color rgb="FFFCFCFF"/>
        <color rgb="FF63BE7B"/>
      </colorScale>
    </cfRule>
    <cfRule type="colorScale" priority="110">
      <colorScale>
        <cfvo type="min"/>
        <cfvo type="max"/>
        <color rgb="FFFFEF9C"/>
        <color rgb="FF63BE7B"/>
      </colorScale>
    </cfRule>
  </conditionalFormatting>
  <conditionalFormatting sqref="D18:E18">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3">
      <colorScale>
        <cfvo type="min"/>
        <cfvo type="max"/>
        <color rgb="FFFCFCFF"/>
        <color rgb="FF63BE7B"/>
      </colorScale>
    </cfRule>
    <cfRule type="colorScale" priority="64">
      <colorScale>
        <cfvo type="min"/>
        <cfvo type="max"/>
        <color rgb="FFFFEF9C"/>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D33:E33">
    <cfRule type="colorScale" priority="241">
      <colorScale>
        <cfvo type="min"/>
        <cfvo type="max"/>
        <color rgb="FFFCFCFF"/>
        <color rgb="FF63BE7B"/>
      </colorScale>
    </cfRule>
    <cfRule type="colorScale" priority="242">
      <colorScale>
        <cfvo type="min"/>
        <cfvo type="percentile" val="50"/>
        <cfvo type="max"/>
        <color rgb="FFF8696B"/>
        <color rgb="FFFFEB84"/>
        <color rgb="FF63BE7B"/>
      </colorScale>
    </cfRule>
  </conditionalFormatting>
  <conditionalFormatting sqref="D34:E34">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onditionalFormatting>
  <conditionalFormatting sqref="D35:E35">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onditionalFormatting>
  <conditionalFormatting sqref="D36:E36">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onditionalFormatting>
  <conditionalFormatting sqref="D37:E37">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47:E49">
    <cfRule type="colorScale" priority="219">
      <colorScale>
        <cfvo type="min"/>
        <cfvo type="max"/>
        <color rgb="FFFCFCFF"/>
        <color rgb="FF63BE7B"/>
      </colorScale>
    </cfRule>
    <cfRule type="colorScale" priority="220">
      <colorScale>
        <cfvo type="min"/>
        <cfvo type="percentile" val="50"/>
        <cfvo type="max"/>
        <color rgb="FFF8696B"/>
        <color rgb="FFFFEB84"/>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onditionalFormatting>
  <conditionalFormatting sqref="F11:F13">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F11:F24">
    <cfRule type="colorScale" priority="37">
      <colorScale>
        <cfvo type="min"/>
        <cfvo type="max"/>
        <color rgb="FFFCFCFF"/>
        <color rgb="FF63BE7B"/>
      </colorScale>
    </cfRule>
    <cfRule type="colorScale" priority="42">
      <colorScale>
        <cfvo type="min"/>
        <cfvo type="max"/>
        <color rgb="FFFFEF9C"/>
        <color rgb="FF63BE7B"/>
      </colorScale>
    </cfRule>
  </conditionalFormatting>
  <conditionalFormatting sqref="F11:F28">
    <cfRule type="colorScale" priority="1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F16">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F20:F22">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23">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F24">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F25">
    <cfRule type="colorScale" priority="27">
      <colorScale>
        <cfvo type="min"/>
        <cfvo type="max"/>
        <color rgb="FFFCFCFF"/>
        <color rgb="FF63BE7B"/>
      </colorScale>
    </cfRule>
    <cfRule type="colorScale" priority="28">
      <colorScale>
        <cfvo type="min"/>
        <cfvo type="percentile" val="50"/>
        <cfvo type="max"/>
        <color rgb="FFF8696B"/>
        <color rgb="FFFFEB84"/>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fRule type="colorScale" priority="25">
      <colorScale>
        <cfvo type="min"/>
        <cfvo type="max"/>
        <color rgb="FFFCFCFF"/>
        <color rgb="FF63BE7B"/>
      </colorScale>
    </cfRule>
    <cfRule type="colorScale" priority="26">
      <colorScale>
        <cfvo type="min"/>
        <cfvo type="max"/>
        <color rgb="FFFFEF9C"/>
        <color rgb="FF63BE7B"/>
      </colorScale>
    </cfRule>
  </conditionalFormatting>
  <conditionalFormatting sqref="F27">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CFCFF"/>
        <color rgb="FF63BE7B"/>
      </colorScale>
    </cfRule>
    <cfRule type="colorScale" priority="22">
      <colorScale>
        <cfvo type="min"/>
        <cfvo type="max"/>
        <color rgb="FFFFEF9C"/>
        <color rgb="FF63BE7B"/>
      </colorScale>
    </cfRule>
  </conditionalFormatting>
  <conditionalFormatting sqref="F28">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CFCFF"/>
        <color rgb="FF63BE7B"/>
      </colorScale>
    </cfRule>
    <cfRule type="colorScale" priority="18">
      <colorScale>
        <cfvo type="min"/>
        <cfvo type="max"/>
        <color rgb="FFFFEF9C"/>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5">
      <colorScale>
        <cfvo type="min"/>
        <cfvo type="max"/>
        <color rgb="FFFFEF9C"/>
        <color rgb="FF63BE7B"/>
      </colorScale>
    </cfRule>
    <cfRule type="colorScale" priority="6">
      <colorScale>
        <cfvo type="min"/>
        <cfvo type="max"/>
        <color rgb="FFFFEF9C"/>
        <color rgb="FF63BE7B"/>
      </colorScale>
    </cfRule>
    <cfRule type="colorScale" priority="7">
      <colorScale>
        <cfvo type="min"/>
        <cfvo type="max"/>
        <color rgb="FFFFEF9C"/>
        <color rgb="FF63BE7B"/>
      </colorScale>
    </cfRule>
    <cfRule type="colorScale" priority="8">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1">
      <colorScale>
        <cfvo type="min"/>
        <cfvo type="max"/>
        <color rgb="FFFFEF9C"/>
        <color rgb="FF63BE7B"/>
      </colorScale>
    </cfRule>
    <cfRule type="colorScale" priority="2">
      <colorScale>
        <cfvo type="min"/>
        <cfvo type="max"/>
        <color rgb="FFFFEF9C"/>
        <color rgb="FF63BE7B"/>
      </colorScale>
    </cfRule>
    <cfRule type="colorScale" priority="3">
      <colorScale>
        <cfvo type="min"/>
        <cfvo type="max"/>
        <color rgb="FFFFEF9C"/>
        <color rgb="FF63BE7B"/>
      </colorScale>
    </cfRule>
    <cfRule type="colorScale" priority="4">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 ref="A20" r:id="rId19" display="Industrials/Roper Technologies.xlsx" xr:uid="{3CA56A78-AFF2-704B-90F3-ABFAD4DEC68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F12" sqref="F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83">
        <v>#VALUE!</v>
      </c>
      <c r="B2" s="19">
        <f>'[174]Sheet 1'!$K$115</f>
        <v>53.85827363873166</v>
      </c>
      <c r="C2" s="6" cm="1">
        <f t="array" ref="C2">(B2/_FV(A2,"Price"))-1</f>
        <v>0.15143289446780672</v>
      </c>
      <c r="D2" s="6">
        <f>'[174]Sheet 1'!$I$4</f>
        <v>0.1307332271886017</v>
      </c>
      <c r="E2" s="6">
        <f>'[174]Sheet 1'!$J$4</f>
        <v>0.11778880372328682</v>
      </c>
      <c r="F2" s="6">
        <f>'[174]Sheet 1'!$I$20</f>
        <v>-9.612215582267436E-3</v>
      </c>
      <c r="G2" s="7">
        <f>'[174]Sheet 1'!$P$16</f>
        <v>4.2670829165933535</v>
      </c>
      <c r="H2" s="7">
        <f>'[174]Sheet 1'!$Q$16</f>
        <v>26.926871649879249</v>
      </c>
      <c r="I2" s="6">
        <f>'[174]Sheet 1'!$O$7</f>
        <v>0.52990000000000004</v>
      </c>
      <c r="J2" s="6">
        <f>'[174]Sheet 1'!$R$7</f>
        <v>0.32716628170238066</v>
      </c>
      <c r="K2" s="6">
        <f>'[174]Sheet 1'!$Q$13</f>
        <v>0.10542654824372046</v>
      </c>
      <c r="L2" s="8">
        <f>'[174]Sheet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84">
        <v>#VALUE!</v>
      </c>
      <c r="B3" s="19">
        <f>'[175]Sheet 1'!$AO$115</f>
        <v>1039.5098155698415</v>
      </c>
      <c r="C3" s="6" cm="1">
        <f t="array" ref="C3">(B3/_FV(A3,"Price"))-1</f>
        <v>-0.30736913926563458</v>
      </c>
      <c r="D3" s="6">
        <f>'[175]Sheet 1'!$AM$4</f>
        <v>0.48000922480585784</v>
      </c>
      <c r="E3" s="6">
        <f>'[175]Sheet 1'!$AN$4</f>
        <v>6.3495060096910194E-2</v>
      </c>
      <c r="F3" s="6">
        <f>'[175]Sheet 1'!$AM$20</f>
        <v>0.5403929612892</v>
      </c>
      <c r="G3" s="7">
        <f>'[175]Sheet 1'!$AT$16</f>
        <v>15.513168579998862</v>
      </c>
      <c r="H3" s="7">
        <f>'[175]Sheet 1'!$AU$16</f>
        <v>23.196038193215372</v>
      </c>
      <c r="I3" s="6">
        <f>'[175]Sheet 1'!$AS$7</f>
        <v>0.97699999999999998</v>
      </c>
      <c r="J3" s="6">
        <f>'[175]Sheet 1'!$AV$7</f>
        <v>0.66959734620674771</v>
      </c>
      <c r="K3" s="6">
        <f>'[175]Sheet 1'!$AU$13</f>
        <v>0.72570536961083676</v>
      </c>
      <c r="L3" s="8">
        <f>'[175]Sheet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5">
        <v>#VALUE!</v>
      </c>
      <c r="B4" s="19">
        <f>'[176]Sheet 1'!$AD$115</f>
        <v>88.609096833708776</v>
      </c>
      <c r="C4" s="6" cm="1">
        <f t="array" ref="C4">(B4/_FV(A4,"Price"))-1</f>
        <v>-0.29364186030763462</v>
      </c>
      <c r="D4" s="6">
        <f>'[176]Sheet 1'!$AB$4</f>
        <v>0.25512497268586221</v>
      </c>
      <c r="E4" s="6">
        <f>'[176]Sheet 1'!$AC$4</f>
        <v>0.13581349691279687</v>
      </c>
      <c r="F4" s="6">
        <f>'[176]Sheet 1'!$AB$20</f>
        <v>0.2239110486914897</v>
      </c>
      <c r="G4" s="7">
        <f>'[176]Sheet 1'!$AI$16</f>
        <v>19.023695898616801</v>
      </c>
      <c r="H4" s="7">
        <f>'[176]Sheet 1'!$AJ$16</f>
        <v>33.773124317950007</v>
      </c>
      <c r="I4" s="6">
        <f>'[176]Sheet 1'!$AH$7</f>
        <v>0.74739999999999995</v>
      </c>
      <c r="J4" s="6">
        <f>'[176]Sheet 1'!$AK$7</f>
        <v>0.69076711688516912</v>
      </c>
      <c r="K4" s="6">
        <f>'[176]Sheet 1'!$AJ$13</f>
        <v>2.9329154442659482E-2</v>
      </c>
      <c r="L4" s="8">
        <f>'[176]Sheet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86">
        <v>#VALUE!</v>
      </c>
      <c r="B5" s="19">
        <f>'[177]Sheet 1'!$AC$115</f>
        <v>48.253066433651895</v>
      </c>
      <c r="C5" s="6" cm="1">
        <f t="array" ref="C5">(B5/_FV(A5,"Price"))-1</f>
        <v>-0.39804058840254619</v>
      </c>
      <c r="D5" s="6">
        <f>'[177]Sheet 1'!$AA$4</f>
        <v>0.1225552752252288</v>
      </c>
      <c r="E5" s="6">
        <f>'[177]Sheet 1'!$AB$4</f>
        <v>0.1354477343510514</v>
      </c>
      <c r="F5" s="6">
        <f>'[177]Sheet 1'!$AA$20</f>
        <v>0.14138994031091179</v>
      </c>
      <c r="G5" s="7">
        <f>'[177]Sheet 1'!$AH$16</f>
        <v>16.244980867384928</v>
      </c>
      <c r="H5" s="7">
        <f>'[177]Sheet 1'!$AI$16</f>
        <v>95.960866470159942</v>
      </c>
      <c r="I5" s="6">
        <f>'[177]Sheet 1'!$AG$7</f>
        <v>0.81030000000000002</v>
      </c>
      <c r="J5" s="6">
        <f>'[177]Sheet 1'!$AJ$7</f>
        <v>0.1924698462563445</v>
      </c>
      <c r="K5" s="6">
        <f>'[177]Sheet 1'!$AI$13</f>
        <v>5.6540359273749105E-2</v>
      </c>
      <c r="L5" s="8">
        <f>'[177]Sheet 1'!$AI$101</f>
        <v>35453030000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87">
        <v>#VALUE!</v>
      </c>
      <c r="B6" s="19">
        <f>'[178]Sheet 1'!$AC$115</f>
        <v>300.62862150578928</v>
      </c>
      <c r="C6" s="6">
        <f>'[178]Sheet 1'!$AC$117</f>
        <v>0.53734912557294434</v>
      </c>
      <c r="D6" s="6">
        <f>'[178]Sheet 1'!$AA$4</f>
        <v>0.14472742040633113</v>
      </c>
      <c r="E6" s="6">
        <f>'[178]Sheet 1'!$AB$4</f>
        <v>2.8652519349086525E-2</v>
      </c>
      <c r="F6" s="6">
        <f>'[178]Sheet 1'!$AA$20</f>
        <v>4.1173545499751274E-2</v>
      </c>
      <c r="G6" s="7">
        <f>'[178]Sheet 1'!$AH$16</f>
        <v>8.5084407763908469</v>
      </c>
      <c r="H6" s="7">
        <f>'[178]Sheet 1'!$AI$16</f>
        <v>51.611031826933967</v>
      </c>
      <c r="I6" s="6">
        <f>'[178]Sheet 1'!$AG$7</f>
        <v>0.99</v>
      </c>
      <c r="J6" s="6">
        <f>'[178]Sheet 1'!$AJ$7</f>
        <v>0.17015992755179207</v>
      </c>
      <c r="K6" s="6">
        <f>'[178]Sheet 1'!$AI$13</f>
        <v>4.4700646480463062E-2</v>
      </c>
      <c r="L6" s="8">
        <f>'[178]Sheet 1'!$AI$101</f>
        <v>91134760000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1:C26 C7:C19">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4">
      <colorScale>
        <cfvo type="min"/>
        <cfvo type="percentile" val="50"/>
        <cfvo type="max"/>
        <color rgb="FFF8696B"/>
        <color rgb="FFFFEB84"/>
        <color rgb="FF63BE7B"/>
      </colorScale>
    </cfRule>
    <cfRule type="colorScale" priority="99">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7:E7">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1:E12 D2:E2">
    <cfRule type="colorScale" priority="1338">
      <colorScale>
        <cfvo type="min"/>
        <cfvo type="max"/>
        <color rgb="FFFCFCFF"/>
        <color rgb="FF63BE7B"/>
      </colorScale>
    </cfRule>
    <cfRule type="colorScale" priority="1339">
      <colorScale>
        <cfvo type="min"/>
        <cfvo type="percentile" val="50"/>
        <cfvo type="max"/>
        <color rgb="FFF8696B"/>
        <color rgb="FFFFEB84"/>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8:E18">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5:E35">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6:E36">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4" r:id="rId1" display="Real Estate/Prologis.xlsx" xr:uid="{57B908D3-F1A2-7D44-86AB-3BCA5CBDAACC}"/>
    <hyperlink ref="A3" r:id="rId2" display="Real Estate/Texas Pacific Land.xlsx" xr:uid="{6D801969-BAE0-CD44-AFEF-42CB855A8E28}"/>
    <hyperlink ref="A2" r:id="rId3" display="Real Estate/WillScot Mobile Mini Holdings.xlsx" xr:uid="{71DB3FFA-9302-0B4B-A018-5040741F8B3C}"/>
    <hyperlink ref="A5" r:id="rId4" display="Real Estate/CoStar Group.xlsx" xr:uid="{554DAE06-B25F-3845-A09D-BFE661E07474}"/>
    <hyperlink ref="A6" r:id="rId5" display="Real Estate/American Tower Corporation.xlsx" xr:uid="{35E2B6B0-DE2F-9541-8EB3-D2C499245E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8">
        <v>#VALUE!</v>
      </c>
      <c r="B2" s="19">
        <f>'[90]Sheet 1'!$X$115</f>
        <v>200.51094748747769</v>
      </c>
      <c r="C2" s="6" cm="1">
        <f t="array" ref="C2">(B2/_FV(A2,"Price"))-1</f>
        <v>0.96060376931140801</v>
      </c>
      <c r="D2" s="6">
        <f>'[90]Sheet 1'!$V$4</f>
        <v>0.53668211856406289</v>
      </c>
      <c r="E2" s="6">
        <f>'[90]Sheet 1'!$W$4</f>
        <v>0.12461796603923792</v>
      </c>
      <c r="F2" s="6">
        <f>'[90]Sheet 1'!$V$20</f>
        <v>0.24589531020025879</v>
      </c>
      <c r="G2" s="7">
        <f>'[90]Sheet 1'!$AC$16</f>
        <v>1.8639127951313437</v>
      </c>
      <c r="H2" s="7">
        <f>'[90]Sheet 1'!$AD$16</f>
        <v>12.267095481145367</v>
      </c>
      <c r="I2" s="6">
        <f>'[90]Sheet 1'!$AB$7</f>
        <v>0.52329999999999999</v>
      </c>
      <c r="J2" s="6">
        <f>'[90]Sheet 1'!$AE$7</f>
        <v>0.1403527722339194</v>
      </c>
      <c r="K2" s="6">
        <f>'[90]Sheet 1'!$AD$13</f>
        <v>0.24927693351245789</v>
      </c>
      <c r="L2" s="8">
        <f>'[90]Sheet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08">
        <v>#VALUE!</v>
      </c>
      <c r="B3" s="19">
        <f>'[100]Sheet 1'!$X$115</f>
        <v>598.86090171160379</v>
      </c>
      <c r="C3" s="6" cm="1">
        <f t="array" ref="C3">(B3/_FV(A3,"Price"))-1</f>
        <v>0.11436714125717118</v>
      </c>
      <c r="D3" s="6">
        <f>'[100]Sheet 1'!$V$4</f>
        <v>0.15334481898760011</v>
      </c>
      <c r="E3" s="6">
        <f>'[100]Sheet 1'!$W$4</f>
        <v>5.2626406564787898E-2</v>
      </c>
      <c r="F3" s="6">
        <f>'[100]Sheet 1'!$V$20</f>
        <v>0.13517883067176983</v>
      </c>
      <c r="G3" s="7">
        <f>'[100]Sheet 1'!$AC$16</f>
        <v>3.1275273942312416</v>
      </c>
      <c r="H3" s="7">
        <f>'[100]Sheet 1'!$AD$16</f>
        <v>17.611596568898726</v>
      </c>
      <c r="I3" s="6">
        <f>'[100]Sheet 1'!$AB$7</f>
        <v>0.74680000000000002</v>
      </c>
      <c r="J3" s="6">
        <f>'[100]Sheet 1'!$AE$7</f>
        <v>0.15758439388727827</v>
      </c>
      <c r="K3" s="6">
        <f>'[100]Sheet 1'!$AD$13</f>
        <v>0.21659707724425886</v>
      </c>
      <c r="L3" s="8">
        <f>'[100]Sheet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09">
        <v>#VALUE!</v>
      </c>
      <c r="B4" s="19">
        <f>'[101]Sheet 1'!$AB$115</f>
        <v>44.393746804610856</v>
      </c>
      <c r="C4" s="6" cm="1">
        <f t="array" ref="C4">(B4/_FV(A4,"Price"))-1</f>
        <v>6.1670376769361601E-2</v>
      </c>
      <c r="D4" s="6">
        <f>'[101]Sheet 1'!$Z$4</f>
        <v>0.1632702782660147</v>
      </c>
      <c r="E4" s="6">
        <f>'[101]Sheet 1'!$AA$4</f>
        <v>-8.7515894980926268E-3</v>
      </c>
      <c r="F4" s="6">
        <f>'[101]Sheet 1'!$Z$20</f>
        <v>9.5671214418056261E-2</v>
      </c>
      <c r="G4" s="7">
        <f>'[101]Sheet 1'!$AG$16</f>
        <v>1.490240175779789</v>
      </c>
      <c r="H4" s="7">
        <f>'[101]Sheet 1'!$AH$16</f>
        <v>11.633201512320449</v>
      </c>
      <c r="I4" s="6">
        <f>'[101]Sheet 1'!$AF$7</f>
        <v>0.69569999999999999</v>
      </c>
      <c r="J4" s="6">
        <f>'[101]Sheet 1'!$AI$7</f>
        <v>0.11359114369062757</v>
      </c>
      <c r="K4" s="6">
        <f>'[101]Sheet 1'!$AH$13</f>
        <v>0.21197425589067767</v>
      </c>
      <c r="L4" s="8">
        <f>'[101]Sheet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14">
        <v>#VALUE!</v>
      </c>
      <c r="B5" s="19">
        <f>'[106]Sheet 1'!$Z$115</f>
        <v>25.564910987744017</v>
      </c>
      <c r="C5" s="6" cm="1">
        <f t="array" ref="C5">(B5/_FV(A5,"Price"))-1</f>
        <v>2.5455289311380191E-3</v>
      </c>
      <c r="D5" s="6">
        <f>'[106]Sheet 1'!$X$4</f>
        <v>0.20568283629847683</v>
      </c>
      <c r="E5" s="6">
        <f>'[106]Sheet 1'!$Y$4</f>
        <v>0.24876150035385702</v>
      </c>
      <c r="F5" s="6">
        <f>'[106]Sheet 1'!$X$20</f>
        <v>7.2190834902699397E-2</v>
      </c>
      <c r="G5" s="7">
        <f>'[106]Sheet 1'!$AE$16</f>
        <v>2.8962002830856335</v>
      </c>
      <c r="H5" s="7">
        <f>'[106]Sheet 1'!$AF$16</f>
        <v>20.668338383838385</v>
      </c>
      <c r="I5" s="6">
        <f>'[106]Sheet 1'!$AD$7</f>
        <v>0.71160000000000001</v>
      </c>
      <c r="J5" s="6">
        <f>'[106]Sheet 1'!$AG$7</f>
        <v>0.18895966029723993</v>
      </c>
      <c r="K5" s="6">
        <f>'[106]Sheet 1'!$AF$13</f>
        <v>0.18015925680159256</v>
      </c>
      <c r="L5" s="8">
        <f>'[106]Sheet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90">
        <v>#VALUE!</v>
      </c>
      <c r="B6" s="19">
        <f>'[82]Sheet 1'!$X$115</f>
        <v>457.33538456194111</v>
      </c>
      <c r="C6" s="6" cm="1">
        <f t="array" ref="C6">(B6/_FV(A6,"Price"))-1</f>
        <v>1.7001455584827685E-2</v>
      </c>
      <c r="D6" s="6">
        <f>'[82]Sheet 1'!$V$4</f>
        <v>0.18272868530692499</v>
      </c>
      <c r="E6" s="6">
        <f>'[82]Sheet 1'!$W$4</f>
        <v>8.6696708463949834E-2</v>
      </c>
      <c r="F6" s="6">
        <f>'[82]Sheet 1'!$V$20</f>
        <v>0.12058803578079469</v>
      </c>
      <c r="G6" s="7">
        <f>'[82]Sheet 1'!$AC$16</f>
        <v>2.2034081217672412</v>
      </c>
      <c r="H6" s="7">
        <f>'[82]Sheet 1'!$AD$16</f>
        <v>18.103867736685533</v>
      </c>
      <c r="I6" s="6">
        <f>'[82]Sheet 1'!$AB$7</f>
        <v>0.39620983542319749</v>
      </c>
      <c r="J6" s="6">
        <f>'[82]Sheet 1'!$AE$7</f>
        <v>0.11461598746081504</v>
      </c>
      <c r="K6" s="6">
        <f>'[82]Sheet 1'!$AD$13</f>
        <v>0.42418211606717809</v>
      </c>
      <c r="L6" s="8">
        <f>'[82]Sheet 1'!$AD$101</f>
        <v>22492390107</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03">
        <v>#VALUE!</v>
      </c>
      <c r="B7" s="19">
        <f>'[95]Sheet 1'!$Y$115</f>
        <v>778.56119742432963</v>
      </c>
      <c r="C7" s="6" cm="1">
        <f t="array" ref="C7">(B7/_FV(A7,"Price"))-1</f>
        <v>-7.3472334375425774E-2</v>
      </c>
      <c r="D7" s="6">
        <f>'[95]Sheet 1'!$W$4</f>
        <v>0.23310752939344392</v>
      </c>
      <c r="E7" s="6">
        <f>'[95]Sheet 1'!$X$4</f>
        <v>0.1158188522933925</v>
      </c>
      <c r="F7" s="6">
        <f>'[95]Sheet 1'!$W$20</f>
        <v>0.15191440445662741</v>
      </c>
      <c r="G7" s="7">
        <f>'[95]Sheet 1'!$AD$16</f>
        <v>5.5027252980400077</v>
      </c>
      <c r="H7" s="7">
        <f>'[95]Sheet 1'!$AE$16</f>
        <v>30.937787560352174</v>
      </c>
      <c r="I7" s="6">
        <f>'[95]Sheet 1'!$AC$7</f>
        <v>0.68440000000000001</v>
      </c>
      <c r="J7" s="6">
        <f>'[95]Sheet 1'!$AF$7</f>
        <v>0.16105526368963427</v>
      </c>
      <c r="K7" s="6">
        <f>'[95]Sheet 1'!$AE$13</f>
        <v>0.2326800137385466</v>
      </c>
      <c r="L7" s="8">
        <f>'[95]Sheet 1'!$AE$101</f>
        <v>435727800000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93">
        <v>#VALUE!</v>
      </c>
      <c r="B8" s="19">
        <f>'[85]Sheet 1'!$Y$115</f>
        <v>1726.1989284400906</v>
      </c>
      <c r="C8" s="6" cm="1">
        <f t="array" ref="C8">(B8/_FV(A8,"Price"))-1</f>
        <v>-0.10799972693256998</v>
      </c>
      <c r="D8" s="6">
        <f>'[85]Sheet 1'!$W$4</f>
        <v>0.2916945001113338</v>
      </c>
      <c r="E8" s="6">
        <f>'[85]Sheet 1'!$X$4</f>
        <v>0.17083261506636793</v>
      </c>
      <c r="F8" s="6">
        <f>'[85]Sheet 1'!$W$20</f>
        <v>0.30801479654747221</v>
      </c>
      <c r="G8" s="7">
        <f>'[85]Sheet 1'!$AD$16</f>
        <v>17.425047405619722</v>
      </c>
      <c r="H8" s="7">
        <f>'[85]Sheet 1'!$AE$16</f>
        <v>60.04318384318384</v>
      </c>
      <c r="I8" s="6">
        <f>'[85]Sheet 1'!$AC$7</f>
        <v>0.70789999999999997</v>
      </c>
      <c r="J8" s="6">
        <f>'[85]Sheet 1'!$AF$7</f>
        <v>0.36062747802103085</v>
      </c>
      <c r="K8" s="6">
        <f>'[85]Sheet 1'!$AE$13</f>
        <v>0.32674782608695652</v>
      </c>
      <c r="L8" s="8">
        <f>'[85]Sheet 1'!$AE$101</f>
        <v>202165400000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11">
        <v>#VALUE!</v>
      </c>
      <c r="B9" s="19">
        <f>'[103]Sheet 1'!$P$115</f>
        <v>55.008624803459007</v>
      </c>
      <c r="C9" s="6" cm="1">
        <f t="array" ref="C9">(B9/_FV(A9,"Price"))-1</f>
        <v>-0.16552450237471172</v>
      </c>
      <c r="D9" s="6">
        <f>'[103]Sheet 1'!$N$4</f>
        <v>0.27212070946575029</v>
      </c>
      <c r="E9" s="6">
        <f>'[103]Sheet 1'!$O$4</f>
        <v>0.15448597520448426</v>
      </c>
      <c r="F9" s="6">
        <f>'[103]Sheet 1'!$N$20</f>
        <v>0.25508914155330609</v>
      </c>
      <c r="G9" s="7">
        <f>'[103]Sheet 1'!$U$16</f>
        <v>6.7019159472739913</v>
      </c>
      <c r="H9" s="7">
        <f>'[103]Sheet 1'!$V$16</f>
        <v>28.752985427651694</v>
      </c>
      <c r="I9" s="6">
        <f>'[103]Sheet 1'!$T$7</f>
        <v>0.76370000000000005</v>
      </c>
      <c r="J9" s="6">
        <f>'[103]Sheet 1'!$W$7</f>
        <v>0.189298817852464</v>
      </c>
      <c r="K9" s="6">
        <f>'[103]Sheet 1'!$V$13</f>
        <v>0.20302945072135958</v>
      </c>
      <c r="L9" s="8">
        <f>'[103]Sheet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23">
        <v>#VALUE!</v>
      </c>
      <c r="B10" s="19">
        <f>'[114]Sheet 1'!$X$115</f>
        <v>114.54011391499877</v>
      </c>
      <c r="C10" s="6" cm="1">
        <f t="array" ref="C10">(B10/_FV(A10,"Price"))-1</f>
        <v>-0.18360574543835528</v>
      </c>
      <c r="D10" s="6">
        <f>'[114]Sheet 1'!$V$4</f>
        <v>0.45929701765063902</v>
      </c>
      <c r="E10" s="6">
        <f>'[114]Sheet 1'!$W$4</f>
        <v>1.9237787393775019E-2</v>
      </c>
      <c r="F10" s="6">
        <f>'[114]Sheet 1'!$V$20</f>
        <v>0.32322303921568629</v>
      </c>
      <c r="G10" s="7">
        <f>'[114]Sheet 1'!$AC$16</f>
        <v>4.0310359209634532</v>
      </c>
      <c r="H10" s="7">
        <f>'[114]Sheet 1'!$AD$16</f>
        <v>37.280279652844747</v>
      </c>
      <c r="I10" s="6">
        <f>'[114]Sheet 1'!$AB$7</f>
        <v>0.627</v>
      </c>
      <c r="J10" s="6">
        <f>'[114]Sheet 1'!$AE$7</f>
        <v>0.19618372347635682</v>
      </c>
      <c r="K10" s="6">
        <f>'[114]Sheet 1'!$AD$13</f>
        <v>9.7240548448167055E-2</v>
      </c>
      <c r="L10" s="8">
        <f>'[114]Sheet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05">
        <v>#VALUE!</v>
      </c>
      <c r="B11" s="19">
        <f>'[97]Sheet 1'!$AB$115</f>
        <v>260.81186566942603</v>
      </c>
      <c r="C11" s="6" cm="1">
        <f t="array" ref="C11">(B11/_FV(A11,"Price"))-1</f>
        <v>-0.36795864371882703</v>
      </c>
      <c r="D11" s="6">
        <f>'[97]Sheet 1'!$Z$4</f>
        <v>0.18499361984167306</v>
      </c>
      <c r="E11" s="6">
        <f>'[97]Sheet 1'!$AA$4</f>
        <v>5.5576755199866268E-2</v>
      </c>
      <c r="F11" s="6">
        <f>'[97]Sheet 1'!$Z$20</f>
        <v>0.17117231566644642</v>
      </c>
      <c r="G11" s="7">
        <f>'[97]Sheet 1'!$AG$16</f>
        <v>5.6915416904073641</v>
      </c>
      <c r="H11" s="7">
        <f>'[97]Sheet 1'!$AH$16</f>
        <v>38.159639715417235</v>
      </c>
      <c r="I11" s="6">
        <f>'[97]Sheet 1'!$AF$7</f>
        <v>0.72350000000000003</v>
      </c>
      <c r="J11" s="6">
        <f>'[97]Sheet 1'!$AI$7</f>
        <v>0.12898647695017851</v>
      </c>
      <c r="K11" s="6">
        <f>'[97]Sheet 1'!$AH$13</f>
        <v>0.22714160825847643</v>
      </c>
      <c r="L11" s="8">
        <f>'[97]Sheet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01">
        <v>#VALUE!</v>
      </c>
      <c r="B12" s="19">
        <f>'[93]Sheet 1'!$AE$115</f>
        <v>117.27628361763782</v>
      </c>
      <c r="C12" s="6" cm="1">
        <f t="array" ref="C12">(B12/_FV(A12,"Price"))-1</f>
        <v>-0.32292429064350903</v>
      </c>
      <c r="D12" s="6">
        <f>'[93]Sheet 1'!$AC$4</f>
        <v>9.3863706444649919E-2</v>
      </c>
      <c r="E12" s="6">
        <f>'[93]Sheet 1'!$AD$4</f>
        <v>-6.2130010712070805E-2</v>
      </c>
      <c r="F12" s="6">
        <f>'[93]Sheet 1'!$AC$20</f>
        <v>-5.7349397590361395E-2</v>
      </c>
      <c r="G12" s="7">
        <f>'[93]Sheet 1'!$AJ$16</f>
        <v>3.8620835304730226</v>
      </c>
      <c r="H12" s="7">
        <f>'[93]Sheet 1'!$AK$16</f>
        <v>28.661830786610878</v>
      </c>
      <c r="I12" s="6">
        <f>'[93]Sheet 1'!$AI$7</f>
        <v>0.75729999999999997</v>
      </c>
      <c r="J12" s="6">
        <f>'[93]Sheet 1'!$AL$7</f>
        <v>0.11275864013080002</v>
      </c>
      <c r="K12" s="6">
        <f>'[93]Sheet 1'!$AK$13</f>
        <v>0.23951643369852663</v>
      </c>
      <c r="L12" s="8">
        <f>'[93]Sheet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02">
        <v>#VALUE!</v>
      </c>
      <c r="B13" s="19">
        <f>'[94]Sheet 1'!$AN$115</f>
        <v>66.797623154922519</v>
      </c>
      <c r="C13" s="6" cm="1">
        <f t="array" ref="C13">(B13/_FV(A13,"Price"))-1</f>
        <v>-0.37833761605469973</v>
      </c>
      <c r="D13" s="6">
        <f>'[94]Sheet 1'!$AL$4</f>
        <v>4.8767344739323759E-2</v>
      </c>
      <c r="E13" s="6">
        <f>'[94]Sheet 1'!$AM$4</f>
        <v>9.0473132091629216E-2</v>
      </c>
      <c r="F13" s="6">
        <f>'[94]Sheet 1'!$AL$20</f>
        <v>-2.3062483239474352E-2</v>
      </c>
      <c r="G13" s="7">
        <f>'[94]Sheet 1'!$AS$16</f>
        <v>3.6116247151787624</v>
      </c>
      <c r="H13" s="7">
        <f>'[94]Sheet 1'!$AT$16</f>
        <v>27.90257863810784</v>
      </c>
      <c r="I13" s="6">
        <f>'[94]Sheet 1'!$AR$7</f>
        <v>0.45979999999999999</v>
      </c>
      <c r="J13" s="6">
        <f>'[94]Sheet 1'!$AU$7</f>
        <v>9.4840505245129519E-2</v>
      </c>
      <c r="K13" s="6">
        <f>'[94]Sheet 1'!$AT$13</f>
        <v>0.23917873011322918</v>
      </c>
      <c r="L13" s="8">
        <f>'[94]Sheet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P13" s="14"/>
      <c r="Q13" s="14"/>
      <c r="R13" s="14"/>
    </row>
    <row r="14" spans="1:18" ht="50" customHeight="1">
      <c r="A14" s="2" t="e" vm="92">
        <v>#VALUE!</v>
      </c>
      <c r="B14" s="19">
        <f>'[84]Sheet 1'!$W$116</f>
        <v>171.88005970647606</v>
      </c>
      <c r="C14" s="6" cm="1">
        <f t="array" ref="C14">(B14/_FV(A14,"Price"))-1</f>
        <v>-0.53636151352374828</v>
      </c>
      <c r="D14" s="6">
        <f>'[84]Sheet 1'!$T$4</f>
        <v>0.42135142742451581</v>
      </c>
      <c r="E14" s="6">
        <f>'[84]Sheet 1'!$V$4</f>
        <v>0.1709486373126845</v>
      </c>
      <c r="F14" s="6">
        <f>'[84]Sheet 1'!$T$20</f>
        <v>0.55058875747889191</v>
      </c>
      <c r="G14" s="7">
        <f>'[84]Sheet 1'!$AB$16</f>
        <v>5.5672180087634358</v>
      </c>
      <c r="H14" s="7">
        <f>'[84]Sheet 1'!$AC$16</f>
        <v>52.822908130556854</v>
      </c>
      <c r="I14" s="6">
        <f>'[84]Sheet 1'!$AA$7</f>
        <v>0.55389063929085669</v>
      </c>
      <c r="J14" s="6">
        <f>'[84]Sheet 1'!$AD$7</f>
        <v>4.0416654028756237E-2</v>
      </c>
      <c r="K14" s="6">
        <f>'[84]Sheet 1'!$AC$13</f>
        <v>0.411458941920058</v>
      </c>
      <c r="L14" s="8">
        <f>'[84]Sheet 1'!$AC$102</f>
        <v>45153021870</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18">
        <v>#VALUE!</v>
      </c>
      <c r="B15" s="19">
        <f>'[110]Sheet 1'!$K$115</f>
        <v>36.43182499757841</v>
      </c>
      <c r="C15" s="6" cm="1">
        <f t="array" ref="C15">(B15/_FV(A15,"Price"))-1</f>
        <v>-0.67219880333292781</v>
      </c>
      <c r="D15" s="6">
        <f>'[110]Sheet 1'!$H$4</f>
        <v>0.23276539561786813</v>
      </c>
      <c r="E15" s="6">
        <f>'[110]Sheet 1'!$J$4</f>
        <v>0.3614374568071872</v>
      </c>
      <c r="F15" s="6">
        <f>'[110]Sheet 1'!$H$20</f>
        <v>0.70087492605162383</v>
      </c>
      <c r="G15" s="7">
        <f>'[110]Sheet 1'!$P$16</f>
        <v>10.28946658431237</v>
      </c>
      <c r="H15" s="7">
        <f>'[110]Sheet 1'!$Q$16</f>
        <v>96.790886705672037</v>
      </c>
      <c r="I15" s="6">
        <f>'[110]Sheet 1'!$O$7</f>
        <v>0.67449896337249482</v>
      </c>
      <c r="J15" s="6">
        <f>'[110]Sheet 1'!$R$7</f>
        <v>0.17304768486523842</v>
      </c>
      <c r="K15" s="6">
        <f>'[110]Sheet 1'!$Q$13</f>
        <v>0.13814375724746389</v>
      </c>
      <c r="L15" s="8">
        <f>'[110]Sheet 1'!$Q$101</f>
        <v>5955543259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19">
        <v>#VALUE!</v>
      </c>
      <c r="B16" s="19">
        <f>'[111]Sheet 1'!$Q$115</f>
        <v>9.7886845896699892</v>
      </c>
      <c r="C16" s="6" cm="1">
        <f t="array" ref="C16">(B16/_FV(A16,"Price"))-1</f>
        <v>-0.83267205829623947</v>
      </c>
      <c r="D16" s="6">
        <f>'[111]Sheet 1'!$O$4</f>
        <v>0.24809554837124415</v>
      </c>
      <c r="E16" s="6">
        <f>'[111]Sheet 1'!$P$4</f>
        <v>0.10339436004793523</v>
      </c>
      <c r="F16" s="6">
        <f>'[111]Sheet 1'!$O$20</f>
        <v>0.30096576104626394</v>
      </c>
      <c r="G16" s="7">
        <f>'[111]Sheet 1'!$V$16</f>
        <v>32.126249263808617</v>
      </c>
      <c r="H16" s="7">
        <f>'[111]Sheet 1'!$W$16</f>
        <v>290.09873321395634</v>
      </c>
      <c r="I16" s="6">
        <f>'[111]Sheet 1'!$U$7</f>
        <v>0.78849999999999998</v>
      </c>
      <c r="J16" s="6">
        <f>'[111]Sheet 1'!$X$7</f>
        <v>0.21001439292837293</v>
      </c>
      <c r="K16" s="6">
        <f>'[111]Sheet 1'!$W$13</f>
        <v>0.1261800055773582</v>
      </c>
      <c r="L16" s="8">
        <f>'[111]Sheet 1'!$W$101</f>
        <v>134951900000</v>
      </c>
      <c r="M16" s="16" t="str" cm="1">
        <f t="array" ref="M16">_FV(A16,"Industry")</f>
        <v>Textiles &amp; Apparel</v>
      </c>
      <c r="N16" s="25" t="e" cm="1" vm="120">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2">
      <colorScale>
        <cfvo type="min"/>
        <cfvo type="percentile" val="50"/>
        <cfvo type="max"/>
        <color rgb="FFF8696B"/>
        <color rgb="FFFFEB84"/>
        <color rgb="FF63BE7B"/>
      </colorScale>
    </cfRule>
    <cfRule type="colorScale" priority="1683">
      <colorScale>
        <cfvo type="min"/>
        <cfvo type="percentile" val="50"/>
        <cfvo type="max"/>
        <color rgb="FFF8696B"/>
        <color rgb="FFFFEB84"/>
        <color rgb="FF63BE7B"/>
      </colorScale>
    </cfRule>
    <cfRule type="colorScale" priority="1684">
      <colorScale>
        <cfvo type="min"/>
        <cfvo type="max"/>
        <color rgb="FFFFEF9C"/>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E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E5">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6:E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7:E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8:E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9:E9">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0:E10">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1:E11">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12:E1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24:E24">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25:E25">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6:E26">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7:E27">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8:E2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29:E31">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32:E32">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33:E3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4:E34">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35:E35">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E2:E16">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F8E6-C580-B141-B869-27077E56BEAB}">
  <dimension ref="A1:W29"/>
  <sheetViews>
    <sheetView zoomScale="80" zoomScaleNormal="80" workbookViewId="0">
      <pane ySplit="1" topLeftCell="A14" activePane="bottomLeft" state="frozen"/>
      <selection pane="bottomLeft" activeCell="A28" sqref="A28"/>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1.7109375" customWidth="1"/>
    <col min="13" max="13" width="13.85546875" customWidth="1"/>
    <col min="14" max="14" width="24.7109375" style="17" customWidth="1"/>
    <col min="15" max="15" width="13.5703125" customWidth="1"/>
    <col min="16" max="16" width="109.5703125" customWidth="1"/>
  </cols>
  <sheetData>
    <row r="1" spans="1:23"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3</v>
      </c>
      <c r="N1" s="20" t="s">
        <v>11</v>
      </c>
      <c r="O1" s="20" t="s">
        <v>19</v>
      </c>
      <c r="P1" s="20" t="s">
        <v>10</v>
      </c>
    </row>
    <row r="2" spans="1:23" ht="50" customHeight="1">
      <c r="A2" s="2" t="e" vm="10">
        <v>#VALUE!</v>
      </c>
      <c r="B2" s="19">
        <f>'[1]Sheet 1'!$X$115</f>
        <v>488.60080448459615</v>
      </c>
      <c r="C2" s="6">
        <f>'[1]Sheet 1'!$X$117</f>
        <v>0.52046306047797142</v>
      </c>
      <c r="D2" s="6">
        <f>'[1]Sheet 1'!$V$4</f>
        <v>0.46063610108668573</v>
      </c>
      <c r="E2" s="6">
        <f>'[1]Sheet 1'!$W$4</f>
        <v>0.29712694080693991</v>
      </c>
      <c r="F2" s="6">
        <f>'[1]Sheet 1'!$V$29</f>
        <v>1.549170875608993</v>
      </c>
      <c r="G2" s="6">
        <f>'[1]Sheet 1'!$W$29</f>
        <v>1.1521024817385146</v>
      </c>
      <c r="H2" s="7">
        <f>'[1]Sheet 1'!$AC$19</f>
        <v>2.4092537091988131</v>
      </c>
      <c r="I2" s="7">
        <f>'[1]Sheet 1'!$AD$19</f>
        <v>27.489307100085547</v>
      </c>
      <c r="J2" s="6">
        <f>'[1]Sheet 1'!$AB$7</f>
        <v>0.154</v>
      </c>
      <c r="K2" s="6">
        <f>'[1]Sheet 1'!$AE$7</f>
        <v>-9.3528433542163072E-2</v>
      </c>
      <c r="L2" s="6">
        <f>'[1]Sheet 1'!$AD$13</f>
        <v>0.16380460955976109</v>
      </c>
      <c r="M2" s="33">
        <f>'[1]Sheet 1'!$AD$101</f>
        <v>16238370000</v>
      </c>
      <c r="N2" s="16" t="str" cm="1">
        <f t="array" ref="N2">_FV(A2,"Industry")</f>
        <v>Computers, Phones &amp; Household Electronics</v>
      </c>
      <c r="O2" s="25" cm="1">
        <f t="array" ref="O2">_FV(A2,"Year incorporated",TRUE)</f>
        <v>2006</v>
      </c>
      <c r="P2" s="14" t="str" cm="1">
        <f t="array" ref="P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Q2" s="10"/>
      <c r="R2" s="10"/>
      <c r="S2" s="10"/>
    </row>
    <row r="3" spans="1:23" ht="50" customHeight="1">
      <c r="A3" s="22" t="e" vm="91">
        <v>#VALUE!</v>
      </c>
      <c r="B3" s="19">
        <f>'[83]Sheet 1'!$X$115</f>
        <v>1626.8643664212232</v>
      </c>
      <c r="C3" s="6">
        <f>'[83]Sheet 1'!$X$117</f>
        <v>0.37655212754791112</v>
      </c>
      <c r="D3" s="6">
        <f>'[83]Sheet 1'!$V$4</f>
        <v>0.49050649071230712</v>
      </c>
      <c r="E3" s="6">
        <f>'[83]Sheet 1'!$W$4</f>
        <v>0.28679889911739576</v>
      </c>
      <c r="F3" s="6">
        <f>'[83]Sheet 1'!$V$29</f>
        <v>4.7860366849130891</v>
      </c>
      <c r="G3" s="6">
        <f>'[83]Sheet 1'!$W$29</f>
        <v>0.79253112033195028</v>
      </c>
      <c r="H3" s="7">
        <f>'[83]Sheet 1'!$AC$19</f>
        <v>4.3762343684637512</v>
      </c>
      <c r="I3" s="7">
        <f>'[83]Sheet 1'!$AD$19</f>
        <v>68.677502085648143</v>
      </c>
      <c r="J3" s="6">
        <f>'[83]Sheet 1'!$AB$7</f>
        <v>0.48998766252253961</v>
      </c>
      <c r="K3" s="6">
        <f>'[83]Sheet 1'!$AE$7</f>
        <v>0.23593053051153079</v>
      </c>
      <c r="L3" s="6">
        <f>'[83]Sheet 1'!$AD$13</f>
        <v>0.41643173580346354</v>
      </c>
      <c r="M3" s="8">
        <f>'[83]Sheet 1'!$AD$101</f>
        <v>59337361802</v>
      </c>
      <c r="N3" s="16" t="str" cm="1">
        <f t="array" ref="N3">_FV(A3,"Industry")</f>
        <v>Software &amp; IT Services</v>
      </c>
      <c r="O3" s="25" cm="1">
        <f t="array" ref="O3">_FV(A3,"Year incorporated",TRUE)</f>
        <v>1999</v>
      </c>
      <c r="P3" s="14" t="str" cm="1">
        <f t="array" ref="P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3" s="10"/>
      <c r="R3" s="10"/>
      <c r="S3" s="10"/>
    </row>
    <row r="4" spans="1:23" ht="50" customHeight="1">
      <c r="A4" s="22" t="e" vm="43">
        <v>#VALUE!</v>
      </c>
      <c r="B4" s="19">
        <f>'[33]Sheet 1'!$N$115</f>
        <v>74.24671905639299</v>
      </c>
      <c r="C4" s="6">
        <f>'[33]Sheet 1'!$N$117</f>
        <v>0.2292503155031953</v>
      </c>
      <c r="D4" s="6">
        <f>'[33]Sheet 1'!$L$4</f>
        <v>6.8911886901281916E-2</v>
      </c>
      <c r="E4" s="6">
        <f>'[33]Sheet 1'!$M$4</f>
        <v>0.10782396088019564</v>
      </c>
      <c r="F4" s="6">
        <f>'[33]Sheet 1'!$L$29</f>
        <v>-1.2116793841475308</v>
      </c>
      <c r="G4" s="6">
        <f>'[33]Sheet 1'!$M$29</f>
        <v>0.29672809326814598</v>
      </c>
      <c r="H4" s="7">
        <f>'[33]Sheet 1'!$S$19</f>
        <v>2.4518800794526596</v>
      </c>
      <c r="I4" s="7">
        <f>'[33]Sheet 1'!$T$19</f>
        <v>32.220036658932713</v>
      </c>
      <c r="J4" s="6">
        <f>'[33]Sheet 1'!$R$7</f>
        <v>0.47399999999999998</v>
      </c>
      <c r="K4" s="6">
        <f>'[33]Sheet 1'!$U$7</f>
        <v>0.12982885085574572</v>
      </c>
      <c r="L4" s="6">
        <f>'[33]Sheet 1'!$T$13</f>
        <v>-0.10226185291681907</v>
      </c>
      <c r="M4" s="8">
        <f>'[33]Sheet 1'!$T$101</f>
        <v>11109468640</v>
      </c>
      <c r="N4" s="16" t="str" cm="1">
        <f t="array" ref="N4">_FV(A4,"Industry")</f>
        <v>Software &amp; IT Services</v>
      </c>
      <c r="O4" s="25" cm="1">
        <f t="array" ref="O4">_FV(A4,"Year incorporated",TRUE)</f>
        <v>2008</v>
      </c>
      <c r="P4" s="14" t="str" cm="1">
        <f t="array" ref="P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4" s="14"/>
      <c r="R4" s="14"/>
      <c r="S4" s="14"/>
    </row>
    <row r="5" spans="1:23" ht="50" customHeight="1">
      <c r="A5" s="2" t="e" vm="39">
        <v>#VALUE!</v>
      </c>
      <c r="B5" s="19">
        <f>'[31]Sheet 1'!$G$115</f>
        <v>18.068980124013137</v>
      </c>
      <c r="C5" s="6">
        <f>'[31]Sheet 1'!$G$117</f>
        <v>0.1786679793876802</v>
      </c>
      <c r="D5" s="6">
        <f>'[31]Sheet 1'!$E$4</f>
        <v>0.71606177289857453</v>
      </c>
      <c r="E5" s="6">
        <f>'[31]Sheet 1'!$F$4</f>
        <v>0.51339738616697494</v>
      </c>
      <c r="F5" s="6">
        <f>'[31]Sheet 1'!$E$29</f>
        <v>0.39559042580512616</v>
      </c>
      <c r="G5" s="6">
        <f>'[31]Sheet 1'!$F$29</f>
        <v>0.63319010332802739</v>
      </c>
      <c r="H5" s="7">
        <f>'[31]Sheet 1'!$L$19</f>
        <v>7.1039340899053629</v>
      </c>
      <c r="I5" s="7">
        <f>'[31]Sheet 1'!$M$19</f>
        <v>25.374051904225354</v>
      </c>
      <c r="J5" s="6">
        <f>'[31]Sheet 1'!$K$7</f>
        <v>0.48259999999999997</v>
      </c>
      <c r="K5" s="6">
        <f>'[31]Sheet 1'!$N$7</f>
        <v>0.33919914065763562</v>
      </c>
      <c r="L5" s="6">
        <f>'[31]Sheet 1'!$M$13</f>
        <v>0.31683791255065541</v>
      </c>
      <c r="M5" s="8">
        <f>'[31]Sheet 1'!$M$101</f>
        <v>4503894213</v>
      </c>
      <c r="N5" s="16" t="str" cm="1">
        <f t="array" ref="N5">_FV(A5,"Industry")</f>
        <v>Professional &amp; Commercial Services</v>
      </c>
      <c r="O5" s="25" cm="1">
        <f t="array" ref="O5">_FV(A5,"Year incorporated",TRUE)</f>
        <v>2021</v>
      </c>
      <c r="P5" s="14" t="str" cm="1">
        <f t="array" ref="P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Q5" s="10"/>
      <c r="R5" s="10"/>
      <c r="S5" s="10"/>
    </row>
    <row r="6" spans="1:23" ht="50" customHeight="1">
      <c r="A6" s="2" t="e" vm="15">
        <v>#VALUE!</v>
      </c>
      <c r="B6" s="19">
        <f>'[6]Sheet 1'!$G$115</f>
        <v>45.465448477403477</v>
      </c>
      <c r="C6" s="6">
        <f>'[6]Sheet 1'!$G$117</f>
        <v>0.12566101701915011</v>
      </c>
      <c r="D6" s="6">
        <f>'[6]Sheet 1'!$E$4</f>
        <v>0.3484848484848484</v>
      </c>
      <c r="E6" s="6">
        <f>'[6]Sheet 1'!$F$4</f>
        <v>0.12359550561797761</v>
      </c>
      <c r="F6" s="6">
        <f>'[6]Sheet 1'!$E$29</f>
        <v>9.3333333333333268E-2</v>
      </c>
      <c r="G6" s="6">
        <f>'[6]Sheet 1'!$F$29</f>
        <v>-7.2682926829268295</v>
      </c>
      <c r="H6" s="7">
        <f>'[6]Sheet 1'!$L$19</f>
        <v>15.495567723333334</v>
      </c>
      <c r="I6" s="7">
        <f>'[6]Sheet 1'!$M$19</f>
        <v>63.308739725680937</v>
      </c>
      <c r="J6" s="6">
        <f>'[6]Sheet 1'!$K$7</f>
        <v>0.49330000000000002</v>
      </c>
      <c r="K6" s="6">
        <f>'[6]Sheet 1'!$N$7</f>
        <v>0.23274478330658105</v>
      </c>
      <c r="L6" s="6">
        <f>'[6]Sheet 1'!$M$13</f>
        <v>-2.5010139245640124E-3</v>
      </c>
      <c r="M6" s="8">
        <f>'[6]Sheet 1'!$M$101</f>
        <v>32540692219</v>
      </c>
      <c r="N6" s="16" t="str" cm="1">
        <f t="array" ref="N6">_FV(A6,"Industry")</f>
        <v>Integrated Hardware &amp; Software</v>
      </c>
      <c r="O6" s="25" cm="1">
        <f t="array" ref="O6">_FV(A6,"Year incorporated",TRUE)</f>
        <v>2022</v>
      </c>
      <c r="P6" s="14" t="str" cm="1">
        <f t="array" ref="P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6" s="10"/>
      <c r="R6" s="10"/>
      <c r="S6" s="10"/>
    </row>
    <row r="7" spans="1:23" ht="50" customHeight="1">
      <c r="A7" s="2" t="e" vm="153">
        <v>#VALUE!</v>
      </c>
      <c r="B7" s="19">
        <f>'[144]Sheet 1'!$AO$115</f>
        <v>174.56252367545272</v>
      </c>
      <c r="C7" s="6">
        <f>'[144]Sheet 1'!$AO$117</f>
        <v>0.11257185261601488</v>
      </c>
      <c r="D7" s="6">
        <f>'[144]Sheet 1'!$AM$4</f>
        <v>0.25677556818181824</v>
      </c>
      <c r="E7" s="6">
        <f>'[144]Sheet 1'!$AN$4</f>
        <v>0.25750194965923345</v>
      </c>
      <c r="F7" s="6">
        <f>'[144]Sheet 1'!$AM$29</f>
        <v>0.16265678329878352</v>
      </c>
      <c r="G7" s="6">
        <f>'[144]Sheet 1'!$AN$29</f>
        <v>0.4269067987393067</v>
      </c>
      <c r="H7" s="7">
        <f>'[144]Sheet 1'!$AT$19</f>
        <v>3.5005815207621787</v>
      </c>
      <c r="I7" s="7">
        <f>'[144]Sheet 1'!$AU$19</f>
        <v>9.8316197351979699</v>
      </c>
      <c r="J7" s="6">
        <f>'[144]Sheet 1'!$AS$7</f>
        <v>0.83919999999999995</v>
      </c>
      <c r="K7" s="6">
        <f>'[144]Sheet 1'!$AV$7</f>
        <v>0.36243317472337444</v>
      </c>
      <c r="L7" s="6">
        <f>'[144]Sheet 1'!$AU$13</f>
        <v>0.68462524023062143</v>
      </c>
      <c r="M7" s="8">
        <f>'[144]Sheet 1'!$AV$101</f>
        <v>115829775780</v>
      </c>
      <c r="N7" s="16" t="str" cm="1">
        <f t="array" ref="N7">_FV(A7,"Industry")</f>
        <v>Pharmaceuticals</v>
      </c>
      <c r="O7" s="25" cm="1">
        <f t="array" ref="O7">_FV(A7,"Year incorporated",TRUE)</f>
        <v>1931</v>
      </c>
      <c r="P7" s="14" t="str" cm="1">
        <f t="array" ref="P7">_FV(A7,"Description")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Q7" s="10"/>
      <c r="R7" s="10"/>
      <c r="S7" s="10"/>
    </row>
    <row r="8" spans="1:23" ht="50" customHeight="1">
      <c r="A8" s="2" t="e" vm="90">
        <v>#VALUE!</v>
      </c>
      <c r="B8" s="19">
        <f>'[82]Sheet 1'!$X$115</f>
        <v>457.33538456194111</v>
      </c>
      <c r="C8" s="6">
        <f>'[82]Sheet 1'!$X$117</f>
        <v>1.2610452045746845E-2</v>
      </c>
      <c r="D8" s="6">
        <f>'[82]Sheet 1'!$V$4</f>
        <v>0.18272868530692499</v>
      </c>
      <c r="E8" s="6">
        <f>'[82]Sheet 1'!$W$4</f>
        <v>8.6696708463949834E-2</v>
      </c>
      <c r="F8" s="6">
        <f>'[82]Sheet 1'!$V$29</f>
        <v>0.26025702017676355</v>
      </c>
      <c r="G8" s="6">
        <f>'[82]Sheet 1'!$W$29</f>
        <v>9.3302683176541557E-3</v>
      </c>
      <c r="H8" s="7">
        <f>'[82]Sheet 1'!$AC$19</f>
        <v>2.0276201304426213</v>
      </c>
      <c r="I8" s="7">
        <f>'[82]Sheet 1'!$AD$19</f>
        <v>17.936515236842105</v>
      </c>
      <c r="J8" s="6">
        <f>'[82]Sheet 1'!$AB$7</f>
        <v>0.39620983542319749</v>
      </c>
      <c r="K8" s="6">
        <f>'[82]Sheet 1'!$AE$7</f>
        <v>0.11461598746081504</v>
      </c>
      <c r="L8" s="6">
        <f>'[82]Sheet 1'!$AD$13</f>
        <v>0.42418211606717809</v>
      </c>
      <c r="M8" s="8">
        <f>'[82]Sheet 1'!$AD$101</f>
        <v>22492390107</v>
      </c>
      <c r="N8" s="16" t="str" cm="1">
        <f t="array" ref="N8">_FV(A8,"Industry")</f>
        <v>Specialty Retailers</v>
      </c>
      <c r="O8" s="25" cm="1">
        <f t="array" ref="O8">_FV(A8,"Year incorporated",TRUE)</f>
        <v>2016</v>
      </c>
      <c r="P8" s="14" t="str" cm="1">
        <f t="array" ref="P8">_FV(A8,"Description")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8" s="10"/>
      <c r="R8" s="10"/>
      <c r="S8" s="10"/>
    </row>
    <row r="9" spans="1:23" ht="50" customHeight="1">
      <c r="A9" s="2" t="e" vm="177">
        <v>#VALUE!</v>
      </c>
      <c r="B9" s="19">
        <f>'[168]Sheet 1'!$K$115</f>
        <v>24.559551789964626</v>
      </c>
      <c r="C9" s="6">
        <f>'[168]Sheet 1'!$K$117</f>
        <v>-1.5649226855125153E-2</v>
      </c>
      <c r="D9" s="6">
        <f>'[168]Sheet 1'!$I$4</f>
        <v>0.93434823977164605</v>
      </c>
      <c r="E9" s="6">
        <f>'[168]Sheet 1'!$J$4</f>
        <v>0.33669454008853905</v>
      </c>
      <c r="F9" s="6">
        <f>'[168]Sheet 1'!$I$4</f>
        <v>0.93434823977164605</v>
      </c>
      <c r="G9" s="6">
        <f>'[168]Sheet 1'!$J$29</f>
        <v>0.57184643510054856</v>
      </c>
      <c r="H9" s="7">
        <f>'[168]Sheet 1'!$P$19</f>
        <v>4.3095340873965045</v>
      </c>
      <c r="I9" s="7">
        <f>'[168]Sheet 1'!$Q$19</f>
        <v>10.896635387299371</v>
      </c>
      <c r="J9" s="6">
        <f>'[168]Sheet 1'!$O$7</f>
        <v>0.48659999999999998</v>
      </c>
      <c r="K9" s="6">
        <f>'[168]Sheet 1'!$R$7</f>
        <v>0.55914904082636496</v>
      </c>
      <c r="L9" s="6">
        <f>'[168]Sheet 1'!$Q$13</f>
        <v>0.19607140724819391</v>
      </c>
      <c r="M9" s="8">
        <f>'[168]Sheet 1'!$Q$101</f>
        <v>4684463553</v>
      </c>
      <c r="N9" s="16" t="str" cm="1">
        <f t="array" ref="N9">_FV(A9,"Industry")</f>
        <v>Chemicals</v>
      </c>
      <c r="O9" s="25" cm="1">
        <f t="array" ref="O9">_FV(A9,"Year incorporated",TRUE)</f>
        <v>2018</v>
      </c>
      <c r="P9" s="14" t="str" cm="1">
        <f t="array" ref="P9">_FV(A9,"Description")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S9" s="10"/>
      <c r="T9" s="10"/>
      <c r="U9" s="10"/>
    </row>
    <row r="10" spans="1:23" ht="50" customHeight="1">
      <c r="A10" s="2" t="e" vm="103">
        <v>#VALUE!</v>
      </c>
      <c r="B10" s="19">
        <f>'[95]Sheet 1'!$Y$115</f>
        <v>778.56119742432963</v>
      </c>
      <c r="C10" s="6">
        <f>'[95]Sheet 1'!$Y$117</f>
        <v>-8.8335834397740509E-2</v>
      </c>
      <c r="D10" s="6">
        <f>'[95]Sheet 1'!$W$4</f>
        <v>0.23310752939344392</v>
      </c>
      <c r="E10" s="6">
        <f>'[95]Sheet 1'!$X$4</f>
        <v>0.1158188522933925</v>
      </c>
      <c r="F10" s="6">
        <f>'[95]Sheet 1'!$W$29</f>
        <v>0.17015619807244931</v>
      </c>
      <c r="G10" s="6">
        <f>'[95]Sheet 1'!$X$29</f>
        <v>0.16763703493325766</v>
      </c>
      <c r="H10" s="7">
        <f>'[95]Sheet 1'!$AD$19</f>
        <v>4.9315579197555319</v>
      </c>
      <c r="I10" s="7">
        <f>'[95]Sheet 1'!$AE$19</f>
        <v>26.496065673456979</v>
      </c>
      <c r="J10" s="6">
        <f>'[95]Sheet 1'!$AC$7</f>
        <v>0.68440000000000001</v>
      </c>
      <c r="K10" s="6">
        <f>'[95]Sheet 1'!$AF$7</f>
        <v>0.16105526368963427</v>
      </c>
      <c r="L10" s="6">
        <f>'[95]Sheet 1'!$AE$13</f>
        <v>0.2326800137385466</v>
      </c>
      <c r="M10" s="8">
        <f>'[95]Sheet 1'!$AE$101</f>
        <v>435727800000</v>
      </c>
      <c r="N10" s="16" t="str" cm="1">
        <f t="array" ref="N10">_FV(A10,"Industry")</f>
        <v>Textiles &amp; Apparel</v>
      </c>
      <c r="O10" s="25" cm="1">
        <f t="array" ref="O10">_FV(A10,"Year incorporated",TRUE)</f>
        <v>1971</v>
      </c>
      <c r="P10" s="14" t="str" cm="1">
        <f t="array" ref="P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10" s="10"/>
      <c r="R10" s="10"/>
    </row>
    <row r="11" spans="1:23" ht="50" customHeight="1">
      <c r="A11" s="2" t="e" vm="93">
        <v>#VALUE!</v>
      </c>
      <c r="B11" s="19">
        <f>'[85]Sheet 1'!$Y$115</f>
        <v>1726.1989284400906</v>
      </c>
      <c r="C11" s="6">
        <f>'[85]Sheet 1'!$Y$117</f>
        <v>-9.0037465239804604E-2</v>
      </c>
      <c r="D11" s="6">
        <f>'[85]Sheet 1'!$W$4</f>
        <v>0.2916945001113338</v>
      </c>
      <c r="E11" s="6">
        <f>'[85]Sheet 1'!$X$4</f>
        <v>0.17083261506636793</v>
      </c>
      <c r="F11" s="6">
        <f>'[85]Sheet 1'!$W$29</f>
        <v>0.37709611451942737</v>
      </c>
      <c r="G11" s="6">
        <f>'[85]Sheet 1'!$X$29</f>
        <v>0.13186813186813184</v>
      </c>
      <c r="H11" s="7">
        <f>'[85]Sheet 1'!$AD$19</f>
        <v>14.882611896348646</v>
      </c>
      <c r="I11" s="7">
        <f>'[85]Sheet 1'!$AE$19</f>
        <v>53.0478614536867</v>
      </c>
      <c r="J11" s="6">
        <f>'[85]Sheet 1'!$AC$7</f>
        <v>0.70789999999999997</v>
      </c>
      <c r="K11" s="6">
        <f>'[85]Sheet 1'!$AF$7</f>
        <v>0.36062747802103085</v>
      </c>
      <c r="L11" s="6">
        <f>'[85]Sheet 1'!$AE$13</f>
        <v>0.32674782608695652</v>
      </c>
      <c r="M11" s="8">
        <f>'[85]Sheet 1'!$AE$101</f>
        <v>202165400000</v>
      </c>
      <c r="N11" s="16" t="str" cm="1">
        <f t="array" ref="N11">_FV(A11,"Industry")</f>
        <v>Textiles &amp; Apparel</v>
      </c>
      <c r="O11" s="25" cm="1">
        <f t="array" ref="O11">_FV(A11,"Year incorporated",TRUE)</f>
        <v>1957</v>
      </c>
      <c r="P11" s="14" t="str" cm="1">
        <f t="array" ref="P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S11" s="10"/>
      <c r="T11" s="10"/>
      <c r="U11" s="10"/>
    </row>
    <row r="12" spans="1:23" ht="50" customHeight="1">
      <c r="A12" s="22" t="e" vm="54">
        <v>#VALUE!</v>
      </c>
      <c r="B12" s="19">
        <f>'[41]Sheet 1'!$H$115</f>
        <v>2252.7289025482223</v>
      </c>
      <c r="C12" s="6">
        <f>'[41]Sheet 1'!$H$117</f>
        <v>-0.19992580663497872</v>
      </c>
      <c r="D12" s="6">
        <f>'[41]Sheet 1'!$F$4</f>
        <v>0.29690560125342724</v>
      </c>
      <c r="E12" s="6">
        <f>'[41]Sheet 1'!$G$4</f>
        <v>0.21488976140138938</v>
      </c>
      <c r="F12" s="6">
        <f>'[41]Sheet 1'!$F$29</f>
        <v>8.4985835694050937E-2</v>
      </c>
      <c r="G12" s="6">
        <f>'[41]Sheet 1'!$G$29</f>
        <v>0.15900783289817233</v>
      </c>
      <c r="H12" s="7">
        <f>'[41]Sheet 1'!$M$19</f>
        <v>7.4056556867619641</v>
      </c>
      <c r="I12" s="7">
        <f>'[41]Sheet 1'!$N$19</f>
        <v>33.554009912142376</v>
      </c>
      <c r="J12" s="6">
        <f>'[41]Sheet 1'!$L$7</f>
        <v>0.57762005436424047</v>
      </c>
      <c r="K12" s="6">
        <f>'[41]Sheet 1'!$O$7</f>
        <v>0.20084566596194503</v>
      </c>
      <c r="L12" s="6">
        <f>'[41]Sheet 1'!$N$13</f>
        <v>0.61547310900201324</v>
      </c>
      <c r="M12" s="8">
        <f>'[41]Sheet 1'!$N$101</f>
        <v>59578500000</v>
      </c>
      <c r="N12" s="16" t="str" cm="1">
        <f t="array" ref="N12">_FV(A12,"Industry")</f>
        <v>Software &amp; IT Services</v>
      </c>
      <c r="O12" s="25" cm="1">
        <f t="array" ref="O12">_FV(A12,"Year incorporated",TRUE)</f>
        <v>2002</v>
      </c>
      <c r="P12" s="14" t="str" cm="1">
        <f t="array" ref="P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S12" s="14"/>
      <c r="T12" s="14"/>
      <c r="U12" s="14"/>
    </row>
    <row r="13" spans="1:23" ht="50" customHeight="1">
      <c r="A13" s="2" t="e" vm="21">
        <v>#VALUE!</v>
      </c>
      <c r="B13" s="19">
        <f>'[12]Sheet 1'!$AC$115</f>
        <v>78.81308846562888</v>
      </c>
      <c r="C13" s="6">
        <f>'[12]Sheet 1'!$AC$117</f>
        <v>-0.21438308945744733</v>
      </c>
      <c r="D13" s="6">
        <f>'[12]Sheet 1'!$AA$4</f>
        <v>0.42614961556996755</v>
      </c>
      <c r="E13" s="6">
        <f>'[12]Sheet 1'!$AB$4</f>
        <v>-7.4575438553961315E-2</v>
      </c>
      <c r="F13" s="6">
        <f>'[12]Sheet 1'!$AA$29</f>
        <v>0.71607066962073018</v>
      </c>
      <c r="G13" s="6">
        <f>'[12]Sheet 1'!$AB$29</f>
        <v>-0.23524760806804157</v>
      </c>
      <c r="H13" s="7">
        <f>'[131]Sheet 1'!$Q$19</f>
        <v>4.1313801724137935</v>
      </c>
      <c r="I13" s="7">
        <f>'[12]Sheet 1'!$AI$19</f>
        <v>18.613600218289548</v>
      </c>
      <c r="J13" s="6">
        <f>'[12]Sheet 1'!$AG$7</f>
        <v>0.59560000000000002</v>
      </c>
      <c r="K13" s="6">
        <f>'[12]Sheet 1'!$AJ$7</f>
        <v>0.23012268028989794</v>
      </c>
      <c r="L13" s="6">
        <f>'[12]Sheet 1'!$AI$13</f>
        <v>0.2924698104329268</v>
      </c>
      <c r="M13" s="8">
        <f>'[12]Sheet 1'!$AJ$102</f>
        <v>477513300000</v>
      </c>
      <c r="N13" s="16" t="str" cm="1">
        <f t="array" ref="N13">_FV(A13,"Industry")</f>
        <v>Semiconductors &amp; Semiconductor Equipment</v>
      </c>
      <c r="O13" s="25" cm="1">
        <f t="array" ref="O13">_FV(A13,"Year incorporated",TRUE)</f>
        <v>1987</v>
      </c>
      <c r="P13" s="14" t="str" cm="1">
        <f t="array" ref="P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S13" s="10"/>
      <c r="T13" s="10"/>
      <c r="U13" s="10"/>
    </row>
    <row r="14" spans="1:23" ht="50" customHeight="1">
      <c r="A14" s="22" t="e" vm="60">
        <v>#VALUE!</v>
      </c>
      <c r="B14" s="19">
        <f>'[48]Sheet 1'!$J$115</f>
        <v>113.71317623861593</v>
      </c>
      <c r="C14" s="6">
        <f>'[48]Sheet 1'!$J$117</f>
        <v>-0.24663325666744451</v>
      </c>
      <c r="D14" s="6">
        <f>'[48]Sheet 1'!$H$4</f>
        <v>0.54398268386339432</v>
      </c>
      <c r="E14" s="6">
        <f>'[48]Sheet 1'!$I$4</f>
        <v>0.34836313534139207</v>
      </c>
      <c r="F14" s="6">
        <f>'[48]Sheet 1'!$H$29</f>
        <v>-0.21143567807623787</v>
      </c>
      <c r="G14" s="6">
        <f>'[48]Sheet 1'!$I$29</f>
        <v>-4.1547927637861877</v>
      </c>
      <c r="H14" s="7">
        <f>'[48]Sheet 1'!$O$19</f>
        <v>11.842866279285241</v>
      </c>
      <c r="I14" s="7">
        <f>'[48]Sheet 1'!$P$19</f>
        <v>61.908219851236808</v>
      </c>
      <c r="J14" s="6">
        <f>'[48]Sheet 1'!$N$7</f>
        <v>0.73170000000000002</v>
      </c>
      <c r="K14" s="6">
        <f>'[48]Sheet 1'!$Q$7</f>
        <v>0.3020177259333689</v>
      </c>
      <c r="L14" s="6">
        <f>'[48]Sheet 1'!$P$13</f>
        <v>-3.6628876095473148E-2</v>
      </c>
      <c r="M14" s="8">
        <f>'[48]Sheet 1'!$P$101</f>
        <v>35789141896</v>
      </c>
      <c r="N14" s="16" t="str" cm="1">
        <f t="array" ref="N14">_FV(A14,"Industry")</f>
        <v>Software &amp; IT Services</v>
      </c>
      <c r="O14" s="25" cm="1">
        <f t="array" ref="O14">_FV(A14,"Year incorporated",TRUE)</f>
        <v>2011</v>
      </c>
      <c r="P14" s="14" t="str" cm="1">
        <f t="array" ref="P14">_FV(A14,"Description")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S14" s="10"/>
      <c r="T14" s="10"/>
      <c r="U14" s="10"/>
    </row>
    <row r="15" spans="1:23" ht="50" customHeight="1">
      <c r="A15" s="22" t="e" vm="63">
        <v>#VALUE!</v>
      </c>
      <c r="B15" s="19">
        <f>'[51]Sheet 1'!$J$116</f>
        <v>102.53698744110027</v>
      </c>
      <c r="C15" s="6">
        <f>'[51]Sheet 1'!$J$118</f>
        <v>-0.310211991650856</v>
      </c>
      <c r="D15" s="6">
        <f>'[51]Sheet 1'!$H$5</f>
        <v>0.13275389927372316</v>
      </c>
      <c r="E15" s="6">
        <f>'[51]Sheet 1'!$I$5</f>
        <v>0.13043935253310912</v>
      </c>
      <c r="F15" s="6">
        <f>'[51]Sheet 1'!$H$30</f>
        <v>0.24088748019017436</v>
      </c>
      <c r="G15" s="6">
        <f>'[51]Sheet 1'!$I$30</f>
        <v>0.1166453810131971</v>
      </c>
      <c r="H15" s="7">
        <f>'[51]Sheet 1'!$O$20</f>
        <v>8.8382106945606687</v>
      </c>
      <c r="I15" s="7">
        <f>'[51]Sheet 1'!$P$20</f>
        <v>36.239022500953105</v>
      </c>
      <c r="J15" s="6">
        <f>'[51]Sheet 1'!$N$8</f>
        <v>0.82150000000000001</v>
      </c>
      <c r="K15" s="6">
        <f>'[51]Sheet 1'!$Q$8</f>
        <v>0.35232289257935673</v>
      </c>
      <c r="L15" s="6">
        <f>'[51]Sheet 1'!$P$14</f>
        <v>0.11803217358772915</v>
      </c>
      <c r="M15" s="8">
        <f>'[51]Sheet 1'!$P$101</f>
        <v>95054956020</v>
      </c>
      <c r="N15" s="16" t="str" cm="1">
        <f t="array" ref="N15">_FV(A15,"Industry")</f>
        <v>Software &amp; IT Services</v>
      </c>
      <c r="O15" s="25" cm="1">
        <f t="array" ref="O15">_FV(A15,"Year incorporated",TRUE)</f>
        <v>2008</v>
      </c>
      <c r="P15" s="14" t="str" cm="1">
        <f t="array" ref="P15">_FV(A15,"Description")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S15" s="14"/>
      <c r="T15" s="14"/>
      <c r="U15" s="14"/>
    </row>
    <row r="16" spans="1:23" ht="50" customHeight="1">
      <c r="A16" s="22" t="e" vm="65">
        <v>#VALUE!</v>
      </c>
      <c r="B16" s="19">
        <f>'[52]Sheet 1'!$G$115</f>
        <v>10.095234392550031</v>
      </c>
      <c r="C16" s="6">
        <f>'[52]Sheet 1'!$G$117</f>
        <v>-0.31580925838359675</v>
      </c>
      <c r="D16" s="6">
        <f>'[52]Sheet 1'!$E$4</f>
        <v>1.061430964018379</v>
      </c>
      <c r="E16" s="6">
        <f>'[52]Sheet 1'!$F$4</f>
        <v>0.40935479974134203</v>
      </c>
      <c r="F16" s="6">
        <f>'[52]Sheet 1'!$E$29</f>
        <v>0.39573443107919193</v>
      </c>
      <c r="G16" s="6">
        <f>'[52]Sheet 1'!$F$29</f>
        <v>-0.66251304887878748</v>
      </c>
      <c r="H16" s="7">
        <f>'[52]Sheet 1'!$L$19</f>
        <v>7.241781277310924</v>
      </c>
      <c r="I16" s="7">
        <f>'[52]Sheet 1'!$M$19</f>
        <v>-33.742050587314019</v>
      </c>
      <c r="J16" s="6">
        <f>'[52]Sheet 1'!$K$7</f>
        <v>0.6584931983826765</v>
      </c>
      <c r="K16" s="6">
        <f>'[52]Sheet 1'!$N$7</f>
        <v>-0.49276017992368165</v>
      </c>
      <c r="L16" s="6">
        <f>'[52]Sheet 1'!$M$13</f>
        <v>-0.24299799904026365</v>
      </c>
      <c r="M16" s="8">
        <f>'[52]Sheet 1'!$M$101</f>
        <v>4308859860</v>
      </c>
      <c r="N16" s="16" t="str" cm="1">
        <f t="array" ref="N16">_FV(A16,"Industry")</f>
        <v>Software &amp; IT Services</v>
      </c>
      <c r="O16" s="25" cm="1">
        <f t="array" ref="O16">_FV(A16,"Year incorporated",TRUE)</f>
        <v>2013</v>
      </c>
      <c r="P16" s="14" t="str" cm="1">
        <f t="array" ref="P16">_FV(A16,"Description")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S16" s="14"/>
      <c r="T16" s="14"/>
      <c r="U16" s="14"/>
      <c r="V16" s="14"/>
      <c r="W16" s="14"/>
    </row>
    <row r="17" spans="1:21" ht="50" customHeight="1">
      <c r="A17" s="22" t="e" vm="140">
        <v>#VALUE!</v>
      </c>
      <c r="B17" s="19">
        <f>'[131]Sheet 1'!$L$115</f>
        <v>1023.1060638288529</v>
      </c>
      <c r="C17" s="6">
        <f>'[131]Sheet 1'!$L$117</f>
        <v>-0.34052722455275697</v>
      </c>
      <c r="D17" s="6">
        <f>'[131]Sheet 1'!$J$4</f>
        <v>0.49041476500641568</v>
      </c>
      <c r="E17" s="6">
        <f>'[131]Sheet 1'!$K$4</f>
        <v>0.29816921210417457</v>
      </c>
      <c r="F17" s="6">
        <f>'[131]Sheet 1'!$J$29</f>
        <v>0.20101891138706929</v>
      </c>
      <c r="G17" s="6">
        <f>'[131]Sheet 1'!$K$29</f>
        <v>0.22895243902655205</v>
      </c>
      <c r="H17" s="7">
        <f>'[131]Sheet 1'!$Q$16</f>
        <v>5.3632305433252228</v>
      </c>
      <c r="I17" s="7">
        <f>'[131]Sheet 1'!$R$19</f>
        <v>69.124491562094335</v>
      </c>
      <c r="J17" s="6">
        <f>'[131]Sheet 1'!$P$7</f>
        <v>0.14886598764210057</v>
      </c>
      <c r="K17" s="6">
        <f>'[131]Sheet 1'!$S$7</f>
        <v>0.2237103668100211</v>
      </c>
      <c r="L17" s="6">
        <f>'[131]Sheet 1'!$R$13</f>
        <v>0.25415925643671916</v>
      </c>
      <c r="M17" s="8">
        <f>'[131]Sheet 1'!$R$101</f>
        <v>47924010000</v>
      </c>
      <c r="N17" s="16" t="str" cm="1">
        <f t="array" ref="N17">_FV(A17,"Industry")</f>
        <v>Financial Technology (Fintech) &amp; Infrastructure</v>
      </c>
      <c r="O17" s="25" cm="1">
        <f t="array" ref="O17">_FV(A17,"Year incorporated",TRUE)</f>
        <v>2006</v>
      </c>
      <c r="P17" s="14" t="str" cm="1">
        <f t="array" ref="P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S17" s="14"/>
      <c r="T17" s="14"/>
      <c r="U17" s="14"/>
    </row>
    <row r="18" spans="1:21" ht="50" customHeight="1">
      <c r="A18" s="22" t="e" vm="68">
        <v>#VALUE!</v>
      </c>
      <c r="B18" s="19">
        <f>'[54]Sheet 1'!$K$115</f>
        <v>101.10689879567956</v>
      </c>
      <c r="C18" s="6">
        <f>'[54]Sheet 1'!$K$117</f>
        <v>-0.34857999616210589</v>
      </c>
      <c r="D18" s="6">
        <f>'[54]Sheet 1'!$I$4</f>
        <v>0.6207784875947111</v>
      </c>
      <c r="E18" s="6">
        <f>'[54]Sheet 1'!$J$4</f>
        <v>0.45928396089265644</v>
      </c>
      <c r="F18" s="6">
        <f>'[54]Sheet 1'!$I$29</f>
        <v>0.48944582469879294</v>
      </c>
      <c r="G18" s="6">
        <f>'[54]Sheet 1'!$J$29</f>
        <v>-1.6492807690928006</v>
      </c>
      <c r="H18" s="7">
        <f>'[54]Sheet 1'!$P$19</f>
        <v>14.22347559798995</v>
      </c>
      <c r="I18" s="7">
        <f>'[54]Sheet 1'!$Q$19</f>
        <v>89.359799337016568</v>
      </c>
      <c r="J18" s="6">
        <f>'[54]Sheet 1'!$O$7</f>
        <v>0.77790000000000004</v>
      </c>
      <c r="K18" s="6">
        <f>'[54]Sheet 1'!$R$7</f>
        <v>0.2120471590711181</v>
      </c>
      <c r="L18" s="6">
        <f>'[54]Sheet 1'!$Q$13</f>
        <v>-0.20223875895447993</v>
      </c>
      <c r="M18" s="8">
        <f>'[54]Sheet 1'!$Q$101</f>
        <v>22643773152</v>
      </c>
      <c r="N18" s="16" t="str" cm="1">
        <f t="array" ref="N18">_FV(A18,"Industry")</f>
        <v>Software &amp; IT Services</v>
      </c>
      <c r="O18" s="25" cm="1">
        <f t="array" ref="O18">_FV(A18,"Year incorporated",TRUE)</f>
        <v>2007</v>
      </c>
      <c r="P18" s="14" t="str" cm="1">
        <f t="array" ref="P18">_FV(A18,"Description")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S18" s="10"/>
      <c r="T18" s="10"/>
      <c r="U18" s="10"/>
    </row>
    <row r="19" spans="1:21" ht="50" customHeight="1">
      <c r="A19" s="2" t="e" vm="33">
        <v>#VALUE!</v>
      </c>
      <c r="B19" s="19">
        <f>'[24]Sheet 1'!$AE$116</f>
        <v>391.63286117577508</v>
      </c>
      <c r="C19" s="6">
        <f>'[24]Sheet 1'!$AE$118</f>
        <v>-0.37677775115249035</v>
      </c>
      <c r="D19" s="6">
        <f>'[24]Sheet 1'!$AC$5</f>
        <v>0.137682016012036</v>
      </c>
      <c r="E19" s="6">
        <f>'[24]Sheet 1'!$AD$5</f>
        <v>0.25737954225584936</v>
      </c>
      <c r="F19" s="6">
        <f>'[24]Sheet 1'!$AC$30</f>
        <v>-6.74802828392711E-2</v>
      </c>
      <c r="G19" s="6">
        <f>'[24]Sheet 1'!$AD$30</f>
        <v>0.35066166016550615</v>
      </c>
      <c r="H19" s="7">
        <f>'[24]Sheet 1'!$AJ$20</f>
        <v>9.4716222814859332</v>
      </c>
      <c r="I19" s="7">
        <f>'[24]Sheet 1'!$AK$20</f>
        <v>34.030094466936575</v>
      </c>
      <c r="J19" s="6">
        <f>'[24]Sheet 1'!$AI$8</f>
        <v>0.50539999999999996</v>
      </c>
      <c r="K19" s="6">
        <f>'[24]Sheet 1'!$AL$8</f>
        <v>0.33851436236032001</v>
      </c>
      <c r="L19" s="6">
        <f>'[24]Sheet 1'!$AK$14</f>
        <v>0.2216504501327809</v>
      </c>
      <c r="M19" s="8">
        <f>'[24]Sheet 1'!$AK$101</f>
        <v>252163000000</v>
      </c>
      <c r="N19" s="16" t="str" cm="1">
        <f t="array" ref="N19">_FV(A19,"Industry")</f>
        <v>Semiconductors &amp; Semiconductor Equipment</v>
      </c>
      <c r="O19" s="25" cm="1">
        <f t="array" ref="O19">_FV(A19,"Year incorporated",TRUE)</f>
        <v>1994</v>
      </c>
      <c r="P19" s="14" t="str" cm="1">
        <f t="array" ref="P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S19" s="14"/>
      <c r="T19" s="14"/>
      <c r="U19" s="14"/>
    </row>
    <row r="20" spans="1:21" ht="50" customHeight="1">
      <c r="A20" s="2" t="e" vm="32">
        <v>#VALUE!</v>
      </c>
      <c r="B20" s="19">
        <f>'[23]Sheet 1'!$R$115</f>
        <v>104.57609866874115</v>
      </c>
      <c r="C20" s="6">
        <f>'[23]Sheet 1'!$R$117</f>
        <v>-0.41730596384498164</v>
      </c>
      <c r="D20" s="6">
        <f>'[23]Sheet 1'!$P$4</f>
        <v>0.68651979777851579</v>
      </c>
      <c r="E20" s="6">
        <f>'[23]Sheet 1'!$Q$4</f>
        <v>0.30724674614829839</v>
      </c>
      <c r="F20" s="6">
        <f>'[23]Sheet 1'!$P$29</f>
        <v>1.7319679062764268</v>
      </c>
      <c r="G20" s="6">
        <f>'[23]Sheet 1'!$Q$29</f>
        <v>0.97628359027788258</v>
      </c>
      <c r="H20" s="7">
        <f>'[23]Sheet 1'!$W$19</f>
        <v>8.0719503902198877</v>
      </c>
      <c r="I20" s="7">
        <f>'[23]Sheet 1'!$X$19</f>
        <v>31.319537551254296</v>
      </c>
      <c r="J20" s="6">
        <f>'[23]Sheet 1'!$V$7</f>
        <v>0.41810000000000003</v>
      </c>
      <c r="K20" s="6">
        <f>'[23]Sheet 1'!$Y$7</f>
        <v>0.2996216406611657</v>
      </c>
      <c r="L20" s="6">
        <f>'[23]Sheet 1'!$X$13</f>
        <v>0.21185058106837182</v>
      </c>
      <c r="M20" s="8">
        <f>'[23]Sheet 1'!$X$101</f>
        <v>24595232839</v>
      </c>
      <c r="N20" s="16" t="str" cm="1">
        <f t="array" ref="N20">_FV(A20,"Industry")</f>
        <v>Renewable Energy</v>
      </c>
      <c r="O20" s="25" cm="1">
        <f t="array" ref="O20">_FV(A20,"Year incorporated",TRUE)</f>
        <v>2006</v>
      </c>
      <c r="P20" s="14" t="str" cm="1">
        <f t="array" ref="P20">_FV(A20,"Description")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S20" s="10"/>
      <c r="T20" s="10"/>
      <c r="U20" s="10"/>
    </row>
    <row r="21" spans="1:21" ht="50" customHeight="1">
      <c r="A21" s="22" t="e" vm="76">
        <v>#VALUE!</v>
      </c>
      <c r="B21" s="19">
        <f>'[69]Sheet 1'!$H$115</f>
        <v>82.233924478734366</v>
      </c>
      <c r="C21" s="6">
        <f>'[69]Sheet 1'!$H$117</f>
        <v>-0.54148913031093193</v>
      </c>
      <c r="D21" s="6">
        <f>'[69]Sheet 1'!$F$4</f>
        <v>0.69409764566847132</v>
      </c>
      <c r="E21" s="6">
        <f>'[69]Sheet 1'!$G$4</f>
        <v>0.3327465956384863</v>
      </c>
      <c r="F21" s="6">
        <f>'[69]Sheet 1'!$F$29</f>
        <v>0.17171460170483632</v>
      </c>
      <c r="G21" s="6">
        <f>'[69]Sheet 1'!$G$29</f>
        <v>-1.2741290691033695</v>
      </c>
      <c r="H21" s="7">
        <f>'[69]Sheet 1'!$M$19</f>
        <v>21.232368968398109</v>
      </c>
      <c r="I21" s="7">
        <f>'[69]Sheet 1'!$N$19</f>
        <v>267.64062165750914</v>
      </c>
      <c r="J21" s="6">
        <f>'[69]Sheet 1'!$L$7</f>
        <v>0.65259999999999996</v>
      </c>
      <c r="K21" s="6">
        <f>'[69]Sheet 1'!$O$7</f>
        <v>0.24035864583651029</v>
      </c>
      <c r="L21" s="6">
        <f>'[69]Sheet 1'!$N$13</f>
        <v>-0.14755660996472728</v>
      </c>
      <c r="M21" s="8">
        <f>'[69]Sheet 1'!$N$101</f>
        <v>58452711770</v>
      </c>
      <c r="N21" s="16" t="str" cm="1">
        <f t="array" ref="N21">_FV(A21,"Industry")</f>
        <v>Software &amp; IT Services</v>
      </c>
      <c r="O21" s="25" cm="1">
        <f t="array" ref="O21">_FV(A21,"Year incorporated",TRUE)</f>
        <v>2012</v>
      </c>
      <c r="P21" s="14" t="str" cm="1">
        <f t="array" ref="P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21" s="10"/>
      <c r="R21" s="10"/>
      <c r="S21" s="10"/>
    </row>
    <row r="22" spans="1:21" ht="50" customHeight="1">
      <c r="A22" s="2" t="e" vm="124">
        <v>#VALUE!</v>
      </c>
      <c r="B22" s="19">
        <v>13.499018923484345</v>
      </c>
      <c r="C22" s="6">
        <f>[115]Model!$G$118</f>
        <v>-0.54289916504588631</v>
      </c>
      <c r="D22" s="6">
        <v>0.4843294314246922</v>
      </c>
      <c r="E22" s="6">
        <v>0.31838183953711163</v>
      </c>
      <c r="F22" s="6">
        <v>-0.96075079687525811</v>
      </c>
      <c r="G22" s="6">
        <v>-5.7927624658110668</v>
      </c>
      <c r="H22" s="7">
        <v>4.7184173047316023</v>
      </c>
      <c r="I22" s="7">
        <v>71.948717948717942</v>
      </c>
      <c r="J22" s="6">
        <v>0.24479999999999999</v>
      </c>
      <c r="K22" s="6">
        <v>-0.17320016454401282</v>
      </c>
      <c r="L22" s="6">
        <v>-2.9770011841899809E-3</v>
      </c>
      <c r="M22" s="8">
        <v>4597153980</v>
      </c>
      <c r="N22" s="16" t="str" cm="1">
        <f t="array" ref="N22">_FV(A22,"Industry")</f>
        <v>Hotels &amp; Entertainment Services</v>
      </c>
      <c r="O22" s="25" cm="1">
        <f t="array" ref="O22">_FV(A22,"Year incorporated",TRUE)</f>
        <v>2021</v>
      </c>
      <c r="P22" s="14" t="str" cm="1">
        <f t="array" ref="P22">_FV(A22,"Description")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22" s="10"/>
      <c r="R22" s="10"/>
      <c r="S22" s="10"/>
    </row>
    <row r="23" spans="1:21" ht="50" customHeight="1">
      <c r="A23" s="22" t="e" vm="79">
        <v>#VALUE!</v>
      </c>
      <c r="B23" s="19">
        <f>'[71]Sheet 1'!$I$115</f>
        <v>48.257460871774391</v>
      </c>
      <c r="C23" s="6">
        <f>'[71]Sheet 1'!$I$117</f>
        <v>-0.58146174439050835</v>
      </c>
      <c r="D23" s="6">
        <f>'[71]Sheet 1'!$G$4</f>
        <v>0.62823294296956411</v>
      </c>
      <c r="E23" s="6">
        <f>'[71]Sheet 1'!$H$4</f>
        <v>0.2482836845561458</v>
      </c>
      <c r="F23" s="6">
        <f>'[71]Sheet 1'!$G$29</f>
        <v>1.4179320318148951</v>
      </c>
      <c r="G23" s="6">
        <f>'[71]Sheet 1'!$H$29</f>
        <v>-9.187799043062201</v>
      </c>
      <c r="H23" s="7">
        <f>'[71]Sheet 1'!$N$19</f>
        <v>17.748540903873746</v>
      </c>
      <c r="I23" s="7">
        <f>'[71]Sheet 1'!$O$19</f>
        <v>90.363279839298755</v>
      </c>
      <c r="J23" s="6">
        <f>'[71]Sheet 1'!$M$7</f>
        <v>0.79300000000000004</v>
      </c>
      <c r="K23" s="6">
        <f>'[71]Sheet 1'!$P$7</f>
        <v>0.21104292281057846</v>
      </c>
      <c r="L23" s="6">
        <f>'[71]Sheet 1'!$O$13</f>
        <v>-2.6109573465787319E-2</v>
      </c>
      <c r="M23" s="8">
        <f>'[71]Sheet 1'!$O$101</f>
        <v>37112199030</v>
      </c>
      <c r="N23" s="16" t="str" cm="1">
        <f t="array" ref="N23">_FV(A23,"Industry")</f>
        <v>Software &amp; IT Services</v>
      </c>
      <c r="O23" s="25" cm="1">
        <f t="array" ref="O23">_FV(A23,"Year incorporated",TRUE)</f>
        <v>2010</v>
      </c>
      <c r="P23" s="14" t="str" cm="1">
        <f t="array" ref="P23">_FV(A23,"Description")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23" s="10"/>
      <c r="R23" s="10"/>
      <c r="S23" s="10"/>
    </row>
    <row r="24" spans="1:21" ht="50" customHeight="1">
      <c r="A24" s="2" t="e" vm="35">
        <v>#VALUE!</v>
      </c>
      <c r="B24" s="19">
        <f>'[26]Sheet 1'!$AB$115</f>
        <v>174.12021981486896</v>
      </c>
      <c r="C24" s="6">
        <f>'[26]Sheet 1'!$AB$117</f>
        <v>-0.61881779413982585</v>
      </c>
      <c r="D24" s="6">
        <f>'[26]Sheet 1'!$Z$4</f>
        <v>2.2293230289069932E-3</v>
      </c>
      <c r="E24" s="6">
        <f>'[26]Sheet 1'!$AA$4</f>
        <v>0.57611032846444732</v>
      </c>
      <c r="F24" s="6">
        <f>'[26]Sheet 1'!$Z$29</f>
        <v>-0.55209187858900743</v>
      </c>
      <c r="G24" s="6">
        <f>'[26]Sheet 1'!$AA$29</f>
        <v>3.3663003663003659</v>
      </c>
      <c r="H24" s="7">
        <f>'[26]Sheet 1'!$AG$19</f>
        <v>25.918897304417367</v>
      </c>
      <c r="I24" s="7">
        <f>'[26]Sheet 1'!$AH$19</f>
        <v>57.776635906040269</v>
      </c>
      <c r="J24" s="6">
        <f>'[26]Sheet 1'!$AF$7</f>
        <v>0.56930000000000003</v>
      </c>
      <c r="K24" s="6">
        <f>'[26]Sheet 1'!$AI$7</f>
        <v>0.14117298138948617</v>
      </c>
      <c r="L24" s="6">
        <f>'[26]Sheet 1'!$AH$13</f>
        <v>0.12439627753563436</v>
      </c>
      <c r="M24" s="8">
        <f>'[26]Sheet 1'!$AH$101</f>
        <v>1101916000000</v>
      </c>
      <c r="N24" s="16" t="str" cm="1">
        <f t="array" ref="N24">_FV(A24,"Industry")</f>
        <v>Semiconductors &amp; Semiconductor Equipment</v>
      </c>
      <c r="O24" s="25" cm="1">
        <f t="array" ref="O24">_FV(A24,"Year incorporated",TRUE)</f>
        <v>1998</v>
      </c>
      <c r="P24" s="14" t="str" cm="1">
        <f t="array" ref="P24">_FV(A24,"Description")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24" s="10"/>
      <c r="R24" s="10"/>
      <c r="S24" s="10"/>
    </row>
    <row r="25" spans="1:21" ht="50" customHeight="1">
      <c r="A25" s="22" t="e" vm="81">
        <v>#VALUE!</v>
      </c>
      <c r="B25" s="19">
        <f>'[72]Sheet 1'!$G$115</f>
        <v>14.939302227010012</v>
      </c>
      <c r="C25" s="6">
        <f>'[72]Sheet 1'!$G$117</f>
        <v>-0.69430525420482891</v>
      </c>
      <c r="D25" s="6">
        <f>'[72]Sheet 1'!$E$4</f>
        <v>0.67937843603677761</v>
      </c>
      <c r="E25" s="6">
        <f>'[72]Sheet 1'!$F$4</f>
        <v>0.27763374970539711</v>
      </c>
      <c r="F25" s="6">
        <f>'[72]Sheet 1'!$E$29</f>
        <v>5.6646340677332541E-2</v>
      </c>
      <c r="G25" s="6">
        <f>'[72]Sheet 1'!$F$29</f>
        <v>-0.85969278820931394</v>
      </c>
      <c r="H25" s="7">
        <f>'[72]Sheet 1'!$L$19</f>
        <v>13.774831211953513</v>
      </c>
      <c r="I25" s="7">
        <f>'[72]Sheet 1'!$M$19</f>
        <v>-324.66678260869566</v>
      </c>
      <c r="J25" s="6">
        <f>'[72]Sheet 1'!$K$7</f>
        <v>0.87819938722601931</v>
      </c>
      <c r="K25" s="6">
        <f>'[72]Sheet 1'!$N$7</f>
        <v>-0.19674287061041715</v>
      </c>
      <c r="L25" s="6">
        <f>'[72]Sheet 1'!$M$13</f>
        <v>-0.25634120464397225</v>
      </c>
      <c r="M25" s="8">
        <f>'[72]Sheet 1'!$M$101</f>
        <v>7467336000</v>
      </c>
      <c r="N25" s="16" t="str" cm="1">
        <f t="array" ref="N25">_FV(A25,"Industry")</f>
        <v>Software &amp; IT Services</v>
      </c>
      <c r="O25" s="25" cm="1">
        <f t="array" ref="O25">_FV(A25,"Year incorporated",TRUE)</f>
        <v>2014</v>
      </c>
      <c r="P25" s="14" t="str" cm="1">
        <f t="array" ref="P25">_FV(A25,"Description")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5" s="10"/>
      <c r="R25" s="10"/>
      <c r="S25" s="10"/>
    </row>
    <row r="26" spans="1:21" ht="50" customHeight="1">
      <c r="A26" s="22" t="e" vm="83">
        <v>#VALUE!</v>
      </c>
      <c r="B26" s="19">
        <f>'[75]Sheet 1'!$G$115</f>
        <v>9.5326001666865245</v>
      </c>
      <c r="C26" s="6">
        <f>'[75]Sheet 1'!$G$117</f>
        <v>-0.74110265706989342</v>
      </c>
      <c r="D26" s="6">
        <f>'[75]Sheet 1'!$E$4</f>
        <v>0.51069447022667736</v>
      </c>
      <c r="E26" s="6">
        <f>'[75]Sheet 1'!$F$4</f>
        <v>0.30200155646273363</v>
      </c>
      <c r="F26" s="6">
        <f>'[75]Sheet 1'!$E$29</f>
        <v>0.32015659230865712</v>
      </c>
      <c r="G26" s="6">
        <f>'[75]Sheet 1'!$F$29</f>
        <v>-0.89172491056256642</v>
      </c>
      <c r="H26" s="7">
        <f>'[75]Sheet 1'!$L$19</f>
        <v>14.292279774544502</v>
      </c>
      <c r="I26" s="7">
        <f>'[75]Sheet 1'!$M$19</f>
        <v>-222.52204571428572</v>
      </c>
      <c r="J26" s="6">
        <f>'[75]Sheet 1'!$K$7</f>
        <v>0.65449999999999997</v>
      </c>
      <c r="K26" s="6">
        <f>'[75]Sheet 1'!$N$7</f>
        <v>-0.29318160097210655</v>
      </c>
      <c r="L26" s="6">
        <f>'[75]Sheet 1'!$M$13</f>
        <v>-0.24525679463638253</v>
      </c>
      <c r="M26" s="8">
        <f>'[75]Sheet 1'!$M$101</f>
        <v>10903580240</v>
      </c>
      <c r="N26" s="16" t="str" cm="1">
        <f t="array" ref="N26">_FV(A26,"Industry")</f>
        <v>Software &amp; IT Services</v>
      </c>
      <c r="O26" s="25" cm="1">
        <f t="array" ref="O26">_FV(A26,"Year incorporated",TRUE)</f>
        <v>2014</v>
      </c>
      <c r="P26" s="14" t="str" cm="1">
        <f t="array" ref="P26">_FV(A26,"Description")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6" s="14"/>
      <c r="R26" s="14"/>
      <c r="S26" s="14"/>
    </row>
    <row r="27" spans="1:21" ht="50" customHeight="1">
      <c r="A27" s="22" t="e" vm="85">
        <v>#VALUE!</v>
      </c>
      <c r="B27" s="19">
        <f>'[76]Sheet 1'!$J$115</f>
        <v>17.350101386476172</v>
      </c>
      <c r="C27" s="6">
        <f>'[76]Sheet 1'!$J$117</f>
        <v>-0.74139064858434689</v>
      </c>
      <c r="D27" s="6">
        <f>'[76]Sheet 1'!$H$4</f>
        <v>0.48568307775743191</v>
      </c>
      <c r="E27" s="6">
        <f>'[76]Sheet 1'!$I$4</f>
        <v>0.31454686585162017</v>
      </c>
      <c r="F27" s="6">
        <f>'[76]Sheet 1'!$H$29</f>
        <v>-0.25710981948376732</v>
      </c>
      <c r="G27" s="6">
        <f>'[76]Sheet 1'!$I$29</f>
        <v>-1.6070916998050482</v>
      </c>
      <c r="H27" s="7">
        <f>'[76]Sheet 1'!$O$19</f>
        <v>17.369705664586583</v>
      </c>
      <c r="I27" s="7">
        <f>'[76]Sheet 1'!$P$19</f>
        <v>189.67600223168654</v>
      </c>
      <c r="J27" s="6">
        <f>'[76]Sheet 1'!$N$7</f>
        <v>0.76149999999999995</v>
      </c>
      <c r="K27" s="6">
        <f>'[76]Sheet 1'!$Q$7</f>
        <v>-4.0778638305813637E-2</v>
      </c>
      <c r="L27" s="6">
        <f>'[76]Sheet 1'!$P$13</f>
        <v>-9.1412072846884795E-2</v>
      </c>
      <c r="M27" s="8">
        <f>'[76]Sheet 1'!$P$101</f>
        <v>22267962662</v>
      </c>
      <c r="N27" s="16" t="str" cm="1">
        <f t="array" ref="N27">_FV(A27,"Industry")</f>
        <v>Software &amp; IT Services</v>
      </c>
      <c r="O27" s="25" cm="1">
        <f t="array" ref="O27">_FV(A27,"Year incorporated",TRUE)</f>
        <v>2009</v>
      </c>
      <c r="P27" s="14" t="str" cm="1">
        <f t="array" ref="P27">_FV(A27,"Description")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7" s="10"/>
      <c r="R27" s="10"/>
    </row>
    <row r="28" spans="1:21" ht="50" customHeight="1">
      <c r="A28" s="2" t="e" vm="37">
        <v>#VALUE!</v>
      </c>
      <c r="B28" s="19">
        <f>'[28]Sheet 1'!$S$117</f>
        <v>55.761348535622133</v>
      </c>
      <c r="C28" s="6">
        <f>'[28]Sheet 1'!$S$119</f>
        <v>-0.78980191293869817</v>
      </c>
      <c r="D28" s="6">
        <f>'[28]Sheet 1'!$Q$6</f>
        <v>0.51351652639206291</v>
      </c>
      <c r="E28" s="6">
        <f>'[28]Sheet 1'!$R$6</f>
        <v>0.23370405833394714</v>
      </c>
      <c r="F28" s="6">
        <f>'[28]Sheet 1'!$Q$31</f>
        <v>1.2750498278673672</v>
      </c>
      <c r="G28" s="6">
        <f>'[28]Sheet 1'!$R$31</f>
        <v>-4.6670914303918454E-2</v>
      </c>
      <c r="H28" s="7">
        <f>'[28]Sheet 1'!$X$21</f>
        <v>8.366229065860697</v>
      </c>
      <c r="I28" s="7">
        <f>'[28]Sheet 1'!$Y$21</f>
        <v>70.242775364995822</v>
      </c>
      <c r="J28" s="6">
        <f>'[28]Sheet 1'!$W$9</f>
        <v>0.25600000000000001</v>
      </c>
      <c r="K28" s="6">
        <f>'[28]Sheet 1'!$Z$9</f>
        <v>9.281628243843755E-2</v>
      </c>
      <c r="L28" s="6">
        <f>'[28]Sheet 1'!$Y$15</f>
        <v>0.28567244733594127</v>
      </c>
      <c r="M28" s="8">
        <f>'[28]Sheet 1'!$Y$102</f>
        <v>840806021119</v>
      </c>
      <c r="N28" s="16" t="str" cm="1">
        <f t="array" ref="N28">_FV(A28,"Industry")</f>
        <v>Automobiles &amp; Auto Parts</v>
      </c>
      <c r="O28" s="25" cm="1">
        <f t="array" ref="O28">_FV(A28,"Year incorporated",TRUE)</f>
        <v>2003</v>
      </c>
      <c r="P28" s="14" t="str" cm="1">
        <f t="array" ref="P28">_FV(A28,"Description")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8" s="14"/>
      <c r="R28" s="10"/>
      <c r="S28" s="10"/>
      <c r="T28" s="10"/>
    </row>
    <row r="29" spans="1:21" ht="50" customHeight="1">
      <c r="A29" s="2"/>
      <c r="B29" s="19"/>
      <c r="C29" s="6"/>
      <c r="D29" s="6"/>
      <c r="E29" s="6"/>
      <c r="F29" s="6"/>
      <c r="G29" s="6"/>
      <c r="H29" s="7"/>
      <c r="I29" s="7"/>
      <c r="J29" s="6"/>
      <c r="K29" s="6"/>
      <c r="L29" s="6"/>
      <c r="M29" s="8"/>
      <c r="N29" s="16"/>
      <c r="O29" s="25"/>
      <c r="P29" s="14"/>
      <c r="Q29" s="14"/>
      <c r="R29" s="10"/>
      <c r="S29" s="10"/>
      <c r="T29" s="10"/>
    </row>
  </sheetData>
  <autoFilter ref="A1:M1" xr:uid="{FAB1ACF9-D4B9-FB4D-8299-9FC1FBDA430F}">
    <sortState xmlns:xlrd2="http://schemas.microsoft.com/office/spreadsheetml/2017/richdata2" ref="A2:M28">
      <sortCondition descending="1" ref="C1:C28"/>
    </sortState>
  </autoFilter>
  <conditionalFormatting sqref="C2">
    <cfRule type="colorScale" priority="538">
      <colorScale>
        <cfvo type="min"/>
        <cfvo type="percentile" val="50"/>
        <cfvo type="max"/>
        <color rgb="FFF8696B"/>
        <color rgb="FFFCFCFF"/>
        <color rgb="FF63BE7B"/>
      </colorScale>
    </cfRule>
  </conditionalFormatting>
  <conditionalFormatting sqref="C2:C8">
    <cfRule type="colorScale" priority="548">
      <colorScale>
        <cfvo type="min"/>
        <cfvo type="percentile" val="50"/>
        <cfvo type="max"/>
        <color rgb="FFF8696B"/>
        <color rgb="FFFCFCFF"/>
        <color rgb="FF63BE7B"/>
      </colorScale>
    </cfRule>
  </conditionalFormatting>
  <conditionalFormatting sqref="C2:C10">
    <cfRule type="colorScale" priority="5884">
      <colorScale>
        <cfvo type="min"/>
        <cfvo type="percentile" val="50"/>
        <cfvo type="max"/>
        <color rgb="FFF8696B"/>
        <color rgb="FFFCFCFF"/>
        <color rgb="FF63BE7B"/>
      </colorScale>
    </cfRule>
  </conditionalFormatting>
  <conditionalFormatting sqref="C2:C29">
    <cfRule type="colorScale" priority="16">
      <colorScale>
        <cfvo type="min"/>
        <cfvo type="percentile" val="50"/>
        <cfvo type="max"/>
        <color rgb="FFF8696B"/>
        <color rgb="FFFCFCFF"/>
        <color rgb="FF63BE7B"/>
      </colorScale>
    </cfRule>
  </conditionalFormatting>
  <conditionalFormatting sqref="C3">
    <cfRule type="colorScale" priority="531">
      <colorScale>
        <cfvo type="min"/>
        <cfvo type="percentile" val="50"/>
        <cfvo type="max"/>
        <color rgb="FFF8696B"/>
        <color rgb="FFFCFCFF"/>
        <color rgb="FF63BE7B"/>
      </colorScale>
    </cfRule>
  </conditionalFormatting>
  <conditionalFormatting sqref="C4">
    <cfRule type="colorScale" priority="520">
      <colorScale>
        <cfvo type="min"/>
        <cfvo type="percentile" val="50"/>
        <cfvo type="max"/>
        <color rgb="FFF8696B"/>
        <color rgb="FFFCFCFF"/>
        <color rgb="FF63BE7B"/>
      </colorScale>
    </cfRule>
  </conditionalFormatting>
  <conditionalFormatting sqref="C5">
    <cfRule type="colorScale" priority="510">
      <colorScale>
        <cfvo type="min"/>
        <cfvo type="percentile" val="50"/>
        <cfvo type="max"/>
        <color rgb="FFF8696B"/>
        <color rgb="FFFCFCFF"/>
        <color rgb="FF63BE7B"/>
      </colorScale>
    </cfRule>
  </conditionalFormatting>
  <conditionalFormatting sqref="C6">
    <cfRule type="colorScale" priority="503">
      <colorScale>
        <cfvo type="min"/>
        <cfvo type="percentile" val="50"/>
        <cfvo type="max"/>
        <color rgb="FFF8696B"/>
        <color rgb="FFFCFCFF"/>
        <color rgb="FF63BE7B"/>
      </colorScale>
    </cfRule>
  </conditionalFormatting>
  <conditionalFormatting sqref="C7">
    <cfRule type="colorScale" priority="492">
      <colorScale>
        <cfvo type="min"/>
        <cfvo type="percentile" val="50"/>
        <cfvo type="max"/>
        <color rgb="FFF8696B"/>
        <color rgb="FFFCFCFF"/>
        <color rgb="FF63BE7B"/>
      </colorScale>
    </cfRule>
  </conditionalFormatting>
  <conditionalFormatting sqref="C8">
    <cfRule type="colorScale" priority="546">
      <colorScale>
        <cfvo type="min"/>
        <cfvo type="percentile" val="50"/>
        <cfvo type="max"/>
        <color rgb="FFF8696B"/>
        <color rgb="FFFCFCFF"/>
        <color rgb="FF63BE7B"/>
      </colorScale>
    </cfRule>
  </conditionalFormatting>
  <conditionalFormatting sqref="C9">
    <cfRule type="colorScale" priority="418">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fRule type="colorScale" priority="440">
      <colorScale>
        <cfvo type="min"/>
        <cfvo type="percentile" val="50"/>
        <cfvo type="max"/>
        <color rgb="FFF8696B"/>
        <color rgb="FFFCFCFF"/>
        <color rgb="FF63BE7B"/>
      </colorScale>
    </cfRule>
  </conditionalFormatting>
  <conditionalFormatting sqref="C10">
    <cfRule type="colorScale" priority="401">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onditionalFormatting>
  <conditionalFormatting sqref="C11">
    <cfRule type="colorScale" priority="357">
      <colorScale>
        <cfvo type="min"/>
        <cfvo type="percentile" val="50"/>
        <cfvo type="max"/>
        <color rgb="FFF8696B"/>
        <color rgb="FFFCFCFF"/>
        <color rgb="FF63BE7B"/>
      </colorScale>
    </cfRule>
  </conditionalFormatting>
  <conditionalFormatting sqref="C11:C19">
    <cfRule type="colorScale" priority="373">
      <colorScale>
        <cfvo type="min"/>
        <cfvo type="percentile" val="50"/>
        <cfvo type="max"/>
        <color rgb="FFF8696B"/>
        <color rgb="FFFCFCFF"/>
        <color rgb="FF63BE7B"/>
      </colorScale>
    </cfRule>
  </conditionalFormatting>
  <conditionalFormatting sqref="C11:C20">
    <cfRule type="colorScale" priority="179">
      <colorScale>
        <cfvo type="min"/>
        <cfvo type="percentile" val="50"/>
        <cfvo type="max"/>
        <color rgb="FFF8696B"/>
        <color rgb="FFFCFCFF"/>
        <color rgb="FF63BE7B"/>
      </colorScale>
    </cfRule>
  </conditionalFormatting>
  <conditionalFormatting sqref="C12">
    <cfRule type="colorScale" priority="335">
      <colorScale>
        <cfvo type="min"/>
        <cfvo type="percentile" val="50"/>
        <cfvo type="max"/>
        <color rgb="FFF8696B"/>
        <color rgb="FFFCFCFF"/>
        <color rgb="FF63BE7B"/>
      </colorScale>
    </cfRule>
  </conditionalFormatting>
  <conditionalFormatting sqref="C13:C18">
    <cfRule type="colorScale" priority="321">
      <colorScale>
        <cfvo type="min"/>
        <cfvo type="percentile" val="50"/>
        <cfvo type="max"/>
        <color rgb="FFF8696B"/>
        <color rgb="FFFCFCFF"/>
        <color rgb="FF63BE7B"/>
      </colorScale>
    </cfRule>
  </conditionalFormatting>
  <conditionalFormatting sqref="C14">
    <cfRule type="colorScale" priority="310">
      <colorScale>
        <cfvo type="min"/>
        <cfvo type="percentile" val="50"/>
        <cfvo type="max"/>
        <color rgb="FFF8696B"/>
        <color rgb="FFFCFCFF"/>
        <color rgb="FF63BE7B"/>
      </colorScale>
    </cfRule>
  </conditionalFormatting>
  <conditionalFormatting sqref="C15">
    <cfRule type="colorScale" priority="288">
      <colorScale>
        <cfvo type="min"/>
        <cfvo type="percentile" val="50"/>
        <cfvo type="max"/>
        <color rgb="FFF8696B"/>
        <color rgb="FFFCFCFF"/>
        <color rgb="FF63BE7B"/>
      </colorScale>
    </cfRule>
  </conditionalFormatting>
  <conditionalFormatting sqref="C16">
    <cfRule type="colorScale" priority="274">
      <colorScale>
        <cfvo type="min"/>
        <cfvo type="percentile" val="50"/>
        <cfvo type="max"/>
        <color rgb="FFF8696B"/>
        <color rgb="FFFCFCFF"/>
        <color rgb="FF63BE7B"/>
      </colorScale>
    </cfRule>
  </conditionalFormatting>
  <conditionalFormatting sqref="C17">
    <cfRule type="colorScale" priority="252">
      <colorScale>
        <cfvo type="min"/>
        <cfvo type="percentile" val="50"/>
        <cfvo type="max"/>
        <color rgb="FFF8696B"/>
        <color rgb="FFFCFCFF"/>
        <color rgb="FF63BE7B"/>
      </colorScale>
    </cfRule>
  </conditionalFormatting>
  <conditionalFormatting sqref="C18">
    <cfRule type="colorScale" priority="237">
      <colorScale>
        <cfvo type="min"/>
        <cfvo type="percentile" val="50"/>
        <cfvo type="max"/>
        <color rgb="FFF8696B"/>
        <color rgb="FFFCFCFF"/>
        <color rgb="FF63BE7B"/>
      </colorScale>
    </cfRule>
  </conditionalFormatting>
  <conditionalFormatting sqref="C19">
    <cfRule type="colorScale" priority="203">
      <colorScale>
        <cfvo type="min"/>
        <cfvo type="percentile" val="50"/>
        <cfvo type="max"/>
        <color rgb="FFF8696B"/>
        <color rgb="FFFCFCFF"/>
        <color rgb="FF63BE7B"/>
      </colorScale>
    </cfRule>
  </conditionalFormatting>
  <conditionalFormatting sqref="C20">
    <cfRule type="colorScale" priority="194">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C21">
    <cfRule type="colorScale" priority="160">
      <colorScale>
        <cfvo type="min"/>
        <cfvo type="percentile" val="50"/>
        <cfvo type="max"/>
        <color rgb="FFF8696B"/>
        <color rgb="FFFCFCFF"/>
        <color rgb="FF63BE7B"/>
      </colorScale>
    </cfRule>
  </conditionalFormatting>
  <conditionalFormatting sqref="C21:C29">
    <cfRule type="colorScale" priority="159">
      <colorScale>
        <cfvo type="min"/>
        <cfvo type="percentile" val="50"/>
        <cfvo type="max"/>
        <color rgb="FFF8696B"/>
        <color rgb="FFFCFCFF"/>
        <color rgb="FF63BE7B"/>
      </colorScale>
    </cfRule>
  </conditionalFormatting>
  <conditionalFormatting sqref="C22">
    <cfRule type="colorScale" priority="139">
      <colorScale>
        <cfvo type="min"/>
        <cfvo type="percentile" val="50"/>
        <cfvo type="max"/>
        <color rgb="FFF8696B"/>
        <color rgb="FFFCFCFF"/>
        <color rgb="FF63BE7B"/>
      </colorScale>
    </cfRule>
  </conditionalFormatting>
  <conditionalFormatting sqref="C23">
    <cfRule type="colorScale" priority="129">
      <colorScale>
        <cfvo type="min"/>
        <cfvo type="percentile" val="50"/>
        <cfvo type="max"/>
        <color rgb="FFF8696B"/>
        <color rgb="FFFCFCFF"/>
        <color rgb="FF63BE7B"/>
      </colorScale>
    </cfRule>
  </conditionalFormatting>
  <conditionalFormatting sqref="C24">
    <cfRule type="colorScale" priority="122">
      <colorScale>
        <cfvo type="min"/>
        <cfvo type="percentile" val="50"/>
        <cfvo type="max"/>
        <color rgb="FFF8696B"/>
        <color rgb="FFFCFCFF"/>
        <color rgb="FF63BE7B"/>
      </colorScale>
    </cfRule>
  </conditionalFormatting>
  <conditionalFormatting sqref="C25:C29">
    <cfRule type="colorScale" priority="120">
      <colorScale>
        <cfvo type="min"/>
        <cfvo type="percentile" val="50"/>
        <cfvo type="max"/>
        <color rgb="FFF8696B"/>
        <color rgb="FFFCFCFF"/>
        <color rgb="FF63BE7B"/>
      </colorScale>
    </cfRule>
  </conditionalFormatting>
  <conditionalFormatting sqref="D2:D8">
    <cfRule type="colorScale" priority="549">
      <colorScale>
        <cfvo type="min"/>
        <cfvo type="max"/>
        <color rgb="FFFCFCFF"/>
        <color rgb="FF63BE7B"/>
      </colorScale>
    </cfRule>
  </conditionalFormatting>
  <conditionalFormatting sqref="D2:D10">
    <cfRule type="colorScale" priority="5888">
      <colorScale>
        <cfvo type="min"/>
        <cfvo type="max"/>
        <color rgb="FFFCFCFF"/>
        <color rgb="FF63BE7B"/>
      </colorScale>
    </cfRule>
  </conditionalFormatting>
  <conditionalFormatting sqref="D2:D29">
    <cfRule type="colorScale" priority="15">
      <colorScale>
        <cfvo type="min"/>
        <cfvo type="max"/>
        <color rgb="FFFCFCFF"/>
        <color rgb="FF63BE7B"/>
      </colorScale>
    </cfRule>
  </conditionalFormatting>
  <conditionalFormatting sqref="D9">
    <cfRule type="colorScale" priority="438">
      <colorScale>
        <cfvo type="min"/>
        <cfvo type="max"/>
        <color rgb="FFFCFCFF"/>
        <color rgb="FF63BE7B"/>
      </colorScale>
    </cfRule>
    <cfRule type="colorScale" priority="441">
      <colorScale>
        <cfvo type="min"/>
        <cfvo type="max"/>
        <color rgb="FFFCFCFF"/>
        <color rgb="FF63BE7B"/>
      </colorScale>
    </cfRule>
  </conditionalFormatting>
  <conditionalFormatting sqref="D10">
    <cfRule type="colorScale" priority="400">
      <colorScale>
        <cfvo type="min"/>
        <cfvo type="max"/>
        <color rgb="FFFCFCFF"/>
        <color rgb="FF63BE7B"/>
      </colorScale>
    </cfRule>
  </conditionalFormatting>
  <conditionalFormatting sqref="D11:D19">
    <cfRule type="colorScale" priority="374">
      <colorScale>
        <cfvo type="min"/>
        <cfvo type="max"/>
        <color rgb="FFFCFCFF"/>
        <color rgb="FF63BE7B"/>
      </colorScale>
    </cfRule>
  </conditionalFormatting>
  <conditionalFormatting sqref="D11:D20">
    <cfRule type="colorScale" priority="178">
      <colorScale>
        <cfvo type="min"/>
        <cfvo type="max"/>
        <color rgb="FFFCFCFF"/>
        <color rgb="FF63BE7B"/>
      </colorScale>
    </cfRule>
  </conditionalFormatting>
  <conditionalFormatting sqref="D21:D29">
    <cfRule type="colorScale" priority="158">
      <colorScale>
        <cfvo type="min"/>
        <cfvo type="max"/>
        <color rgb="FFFCFCFF"/>
        <color rgb="FF63BE7B"/>
      </colorScale>
    </cfRule>
  </conditionalFormatting>
  <conditionalFormatting sqref="D2:G2">
    <cfRule type="colorScale" priority="539">
      <colorScale>
        <cfvo type="min"/>
        <cfvo type="max"/>
        <color rgb="FFFCFCFF"/>
        <color rgb="FF63BE7B"/>
      </colorScale>
    </cfRule>
    <cfRule type="colorScale" priority="540">
      <colorScale>
        <cfvo type="min"/>
        <cfvo type="max"/>
        <color rgb="FFFCFCFF"/>
        <color rgb="FF63BE7B"/>
      </colorScale>
    </cfRule>
    <cfRule type="colorScale" priority="541">
      <colorScale>
        <cfvo type="min"/>
        <cfvo type="percentile" val="50"/>
        <cfvo type="max"/>
        <color rgb="FFF8696B"/>
        <color rgb="FFFFEB84"/>
        <color rgb="FF63BE7B"/>
      </colorScale>
    </cfRule>
    <cfRule type="colorScale" priority="542">
      <colorScale>
        <cfvo type="min"/>
        <cfvo type="max"/>
        <color rgb="FFFFEF9C"/>
        <color rgb="FF63BE7B"/>
      </colorScale>
    </cfRule>
  </conditionalFormatting>
  <conditionalFormatting sqref="D3:G3">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fRule type="colorScale" priority="535">
      <colorScale>
        <cfvo type="min"/>
        <cfvo type="max"/>
        <color rgb="FFFFEF9C"/>
        <color rgb="FF63BE7B"/>
      </colorScale>
    </cfRule>
  </conditionalFormatting>
  <conditionalFormatting sqref="D4:G4">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9">
      <colorScale>
        <cfvo type="min"/>
        <cfvo type="max"/>
        <color rgb="FFFFEF9C"/>
        <color rgb="FF63BE7B"/>
      </colorScale>
    </cfRule>
  </conditionalFormatting>
  <conditionalFormatting sqref="D5:G5">
    <cfRule type="colorScale" priority="512">
      <colorScale>
        <cfvo type="min"/>
        <cfvo type="max"/>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FEB84"/>
        <color rgb="FF63BE7B"/>
      </colorScale>
    </cfRule>
    <cfRule type="colorScale" priority="518">
      <colorScale>
        <cfvo type="min"/>
        <cfvo type="max"/>
        <color rgb="FFFFEF9C"/>
        <color rgb="FF63BE7B"/>
      </colorScale>
    </cfRule>
  </conditionalFormatting>
  <conditionalFormatting sqref="D6:G6">
    <cfRule type="colorScale" priority="504">
      <colorScale>
        <cfvo type="min"/>
        <cfvo type="max"/>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FEB84"/>
        <color rgb="FF63BE7B"/>
      </colorScale>
    </cfRule>
    <cfRule type="colorScale" priority="507">
      <colorScale>
        <cfvo type="min"/>
        <cfvo type="max"/>
        <color rgb="FFFFEF9C"/>
        <color rgb="FF63BE7B"/>
      </colorScale>
    </cfRule>
  </conditionalFormatting>
  <conditionalFormatting sqref="D7:G7">
    <cfRule type="colorScale" priority="493">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CFCFF"/>
        <color rgb="FF63BE7B"/>
      </colorScale>
    </cfRule>
    <cfRule type="colorScale" priority="498">
      <colorScale>
        <cfvo type="min"/>
        <cfvo type="max"/>
        <color rgb="FFFFEF9C"/>
        <color rgb="FF63BE7B"/>
      </colorScale>
    </cfRule>
  </conditionalFormatting>
  <conditionalFormatting sqref="D8:G8">
    <cfRule type="colorScale" priority="487">
      <colorScale>
        <cfvo type="min"/>
        <cfvo type="max"/>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FEB84"/>
        <color rgb="FF63BE7B"/>
      </colorScale>
    </cfRule>
    <cfRule type="colorScale" priority="490">
      <colorScale>
        <cfvo type="min"/>
        <cfvo type="max"/>
        <color rgb="FFFFEF9C"/>
        <color rgb="FF63BE7B"/>
      </colorScale>
    </cfRule>
  </conditionalFormatting>
  <conditionalFormatting sqref="D9:G9">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31">
      <colorScale>
        <cfvo type="min"/>
        <cfvo type="max"/>
        <color rgb="FFFCFCFF"/>
        <color rgb="FF63BE7B"/>
      </colorScale>
    </cfRule>
    <cfRule type="colorScale" priority="433">
      <colorScale>
        <cfvo type="min"/>
        <cfvo type="max"/>
        <color rgb="FFFFEF9C"/>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FEB84"/>
        <color rgb="FF63BE7B"/>
      </colorScale>
    </cfRule>
  </conditionalFormatting>
  <conditionalFormatting sqref="D10:G10">
    <cfRule type="colorScale" priority="402">
      <colorScale>
        <cfvo type="min"/>
        <cfvo type="max"/>
        <color rgb="FFFCFCFF"/>
        <color rgb="FF63BE7B"/>
      </colorScale>
    </cfRule>
    <cfRule type="colorScale" priority="403">
      <colorScale>
        <cfvo type="min"/>
        <cfvo type="max"/>
        <color rgb="FFFCFCFF"/>
        <color rgb="FF63BE7B"/>
      </colorScale>
    </cfRule>
    <cfRule type="colorScale" priority="404">
      <colorScale>
        <cfvo type="min"/>
        <cfvo type="percentile" val="50"/>
        <cfvo type="max"/>
        <color rgb="FFF8696B"/>
        <color rgb="FFFFEB84"/>
        <color rgb="FF63BE7B"/>
      </colorScale>
    </cfRule>
    <cfRule type="colorScale" priority="405">
      <colorScale>
        <cfvo type="min"/>
        <cfvo type="max"/>
        <color rgb="FFFFEF9C"/>
        <color rgb="FF63BE7B"/>
      </colorScale>
    </cfRule>
  </conditionalFormatting>
  <conditionalFormatting sqref="D11:G11">
    <cfRule type="colorScale" priority="361">
      <colorScale>
        <cfvo type="min"/>
        <cfvo type="max"/>
        <color rgb="FFFCFCFF"/>
        <color rgb="FF63BE7B"/>
      </colorScale>
    </cfRule>
    <cfRule type="colorScale" priority="366">
      <colorScale>
        <cfvo type="min"/>
        <cfvo type="max"/>
        <color rgb="FFFFEF9C"/>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FEB84"/>
        <color rgb="FF63BE7B"/>
      </colorScale>
    </cfRule>
  </conditionalFormatting>
  <conditionalFormatting sqref="D12:G12">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fRule type="colorScale" priority="353">
      <colorScale>
        <cfvo type="min"/>
        <cfvo type="max"/>
        <color rgb="FFFFEF9C"/>
        <color rgb="FF63BE7B"/>
      </colorScale>
    </cfRule>
  </conditionalFormatting>
  <conditionalFormatting sqref="D13:G13">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FEB84"/>
        <color rgb="FF63BE7B"/>
      </colorScale>
    </cfRule>
    <cfRule type="colorScale" priority="326">
      <colorScale>
        <cfvo type="min"/>
        <cfvo type="max"/>
        <color rgb="FFFCFCFF"/>
        <color rgb="FF63BE7B"/>
      </colorScale>
    </cfRule>
    <cfRule type="colorScale" priority="327">
      <colorScale>
        <cfvo type="min"/>
        <cfvo type="max"/>
        <color rgb="FFFFEF9C"/>
        <color rgb="FF63BE7B"/>
      </colorScale>
    </cfRule>
  </conditionalFormatting>
  <conditionalFormatting sqref="D14:G14">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7">
      <colorScale>
        <cfvo type="min"/>
        <cfvo type="max"/>
        <color rgb="FFFFEF9C"/>
        <color rgb="FF63BE7B"/>
      </colorScale>
    </cfRule>
  </conditionalFormatting>
  <conditionalFormatting sqref="D15:G15">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percentile" val="50"/>
        <cfvo type="max"/>
        <color rgb="FFF8696B"/>
        <color rgb="FFFFEB84"/>
        <color rgb="FF63BE7B"/>
      </colorScale>
    </cfRule>
    <cfRule type="colorScale" priority="306">
      <colorScale>
        <cfvo type="min"/>
        <cfvo type="max"/>
        <color rgb="FFFFEF9C"/>
        <color rgb="FF63BE7B"/>
      </colorScale>
    </cfRule>
  </conditionalFormatting>
  <conditionalFormatting sqref="D16:G16">
    <cfRule type="colorScale" priority="275">
      <colorScale>
        <cfvo type="min"/>
        <cfvo type="max"/>
        <color rgb="FFFCFCFF"/>
        <color rgb="FF63BE7B"/>
      </colorScale>
    </cfRule>
    <cfRule type="colorScale" priority="276">
      <colorScale>
        <cfvo type="min"/>
        <cfvo type="max"/>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9">
      <colorScale>
        <cfvo type="min"/>
        <cfvo type="max"/>
        <color rgb="FFFCFCFF"/>
        <color rgb="FF63BE7B"/>
      </colorScale>
    </cfRule>
    <cfRule type="colorScale" priority="280">
      <colorScale>
        <cfvo type="min"/>
        <cfvo type="max"/>
        <color rgb="FFFFEF9C"/>
        <color rgb="FF63BE7B"/>
      </colorScale>
    </cfRule>
  </conditionalFormatting>
  <conditionalFormatting sqref="D17:G17">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FEB84"/>
        <color rgb="FF63BE7B"/>
      </colorScale>
    </cfRule>
    <cfRule type="colorScale" priority="270">
      <colorScale>
        <cfvo type="min"/>
        <cfvo type="max"/>
        <color rgb="FFFFEF9C"/>
        <color rgb="FF63BE7B"/>
      </colorScale>
    </cfRule>
  </conditionalFormatting>
  <conditionalFormatting sqref="D18:G18">
    <cfRule type="colorScale" priority="236">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8">
      <colorScale>
        <cfvo type="min"/>
        <cfvo type="max"/>
        <color rgb="FFFCFCFF"/>
        <color rgb="FF63BE7B"/>
      </colorScale>
    </cfRule>
    <cfRule type="colorScale" priority="250">
      <colorScale>
        <cfvo type="min"/>
        <cfvo type="max"/>
        <color rgb="FFFFEF9C"/>
        <color rgb="FF63BE7B"/>
      </colorScale>
    </cfRule>
  </conditionalFormatting>
  <conditionalFormatting sqref="D19:G19">
    <cfRule type="colorScale" priority="212">
      <colorScale>
        <cfvo type="min"/>
        <cfvo type="max"/>
        <color rgb="FFFCFCFF"/>
        <color rgb="FF63BE7B"/>
      </colorScale>
    </cfRule>
    <cfRule type="colorScale" priority="213">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fRule type="colorScale" priority="221">
      <colorScale>
        <cfvo type="min"/>
        <cfvo type="max"/>
        <color rgb="FFFFEF9C"/>
        <color rgb="FF63BE7B"/>
      </colorScale>
    </cfRule>
  </conditionalFormatting>
  <conditionalFormatting sqref="D20:G20">
    <cfRule type="colorScale" priority="193">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fRule type="colorScale" priority="200">
      <colorScale>
        <cfvo type="min"/>
        <cfvo type="max"/>
        <color rgb="FFFFEF9C"/>
        <color rgb="FF63BE7B"/>
      </colorScale>
    </cfRule>
  </conditionalFormatting>
  <conditionalFormatting sqref="D21:G21">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CFCFF"/>
        <color rgb="FF63BE7B"/>
      </colorScale>
    </cfRule>
    <cfRule type="colorScale" priority="166">
      <colorScale>
        <cfvo type="min"/>
        <cfvo type="max"/>
        <color rgb="FFFFEF9C"/>
        <color rgb="FF63BE7B"/>
      </colorScale>
    </cfRule>
  </conditionalFormatting>
  <conditionalFormatting sqref="D22:G22">
    <cfRule type="colorScale" priority="141">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FEB84"/>
        <color rgb="FF63BE7B"/>
      </colorScale>
    </cfRule>
    <cfRule type="colorScale" priority="147">
      <colorScale>
        <cfvo type="min"/>
        <cfvo type="max"/>
        <color rgb="FFFFEF9C"/>
        <color rgb="FF63BE7B"/>
      </colorScale>
    </cfRule>
  </conditionalFormatting>
  <conditionalFormatting sqref="D23:G23">
    <cfRule type="colorScale" priority="131">
      <colorScale>
        <cfvo type="min"/>
        <cfvo type="max"/>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D24:G24">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fRule type="colorScale" priority="126">
      <colorScale>
        <cfvo type="min"/>
        <cfvo type="max"/>
        <color rgb="FFFFEF9C"/>
        <color rgb="FF63BE7B"/>
      </colorScale>
    </cfRule>
  </conditionalFormatting>
  <conditionalFormatting sqref="D25:G25">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fRule type="colorScale" priority="118">
      <colorScale>
        <cfvo type="min"/>
        <cfvo type="max"/>
        <color rgb="FFFFEF9C"/>
        <color rgb="FF63BE7B"/>
      </colorScale>
    </cfRule>
  </conditionalFormatting>
  <conditionalFormatting sqref="D26:G26">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fRule type="colorScale" priority="113">
      <colorScale>
        <cfvo type="min"/>
        <cfvo type="max"/>
        <color rgb="FFFFEF9C"/>
        <color rgb="FF63BE7B"/>
      </colorScale>
    </cfRule>
  </conditionalFormatting>
  <conditionalFormatting sqref="D27:G27">
    <cfRule type="colorScale" priority="105">
      <colorScale>
        <cfvo type="min"/>
        <cfvo type="max"/>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fRule type="colorScale" priority="108">
      <colorScale>
        <cfvo type="min"/>
        <cfvo type="max"/>
        <color rgb="FFFFEF9C"/>
        <color rgb="FF63BE7B"/>
      </colorScale>
    </cfRule>
  </conditionalFormatting>
  <conditionalFormatting sqref="D28:G28">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fRule type="colorScale" priority="20">
      <colorScale>
        <cfvo type="min"/>
        <cfvo type="max"/>
        <color rgb="FFFFEF9C"/>
        <color rgb="FF63BE7B"/>
      </colorScale>
    </cfRule>
  </conditionalFormatting>
  <conditionalFormatting sqref="D29:G29">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conditionalFormatting sqref="E2:E8">
    <cfRule type="colorScale" priority="550">
      <colorScale>
        <cfvo type="min"/>
        <cfvo type="max"/>
        <color rgb="FFFCFCFF"/>
        <color rgb="FF63BE7B"/>
      </colorScale>
    </cfRule>
  </conditionalFormatting>
  <conditionalFormatting sqref="E2:E10">
    <cfRule type="colorScale" priority="5892">
      <colorScale>
        <cfvo type="min"/>
        <cfvo type="max"/>
        <color rgb="FFFCFCFF"/>
        <color rgb="FF63BE7B"/>
      </colorScale>
    </cfRule>
  </conditionalFormatting>
  <conditionalFormatting sqref="E2:E29">
    <cfRule type="colorScale" priority="14">
      <colorScale>
        <cfvo type="min"/>
        <cfvo type="max"/>
        <color rgb="FFFCFCFF"/>
        <color rgb="FF63BE7B"/>
      </colorScale>
    </cfRule>
  </conditionalFormatting>
  <conditionalFormatting sqref="E9">
    <cfRule type="colorScale" priority="417">
      <colorScale>
        <cfvo type="min"/>
        <cfvo type="max"/>
        <color rgb="FFFCFCFF"/>
        <color rgb="FF63BE7B"/>
      </colorScale>
    </cfRule>
    <cfRule type="colorScale" priority="442">
      <colorScale>
        <cfvo type="min"/>
        <cfvo type="max"/>
        <color rgb="FFFCFCFF"/>
        <color rgb="FF63BE7B"/>
      </colorScale>
    </cfRule>
  </conditionalFormatting>
  <conditionalFormatting sqref="E10">
    <cfRule type="colorScale" priority="399">
      <colorScale>
        <cfvo type="min"/>
        <cfvo type="max"/>
        <color rgb="FFFCFCFF"/>
        <color rgb="FF63BE7B"/>
      </colorScale>
    </cfRule>
  </conditionalFormatting>
  <conditionalFormatting sqref="E11:E19">
    <cfRule type="colorScale" priority="375">
      <colorScale>
        <cfvo type="min"/>
        <cfvo type="max"/>
        <color rgb="FFFCFCFF"/>
        <color rgb="FF63BE7B"/>
      </colorScale>
    </cfRule>
  </conditionalFormatting>
  <conditionalFormatting sqref="E11:E20">
    <cfRule type="colorScale" priority="177">
      <colorScale>
        <cfvo type="min"/>
        <cfvo type="max"/>
        <color rgb="FFFCFCFF"/>
        <color rgb="FF63BE7B"/>
      </colorScale>
    </cfRule>
  </conditionalFormatting>
  <conditionalFormatting sqref="E21:E29">
    <cfRule type="colorScale" priority="157">
      <colorScale>
        <cfvo type="min"/>
        <cfvo type="max"/>
        <color rgb="FFFCFCFF"/>
        <color rgb="FF63BE7B"/>
      </colorScale>
    </cfRule>
  </conditionalFormatting>
  <conditionalFormatting sqref="F1">
    <cfRule type="colorScale" priority="486">
      <colorScale>
        <cfvo type="min"/>
        <cfvo type="percentile" val="50"/>
        <cfvo type="max"/>
        <color rgb="FFF8696B"/>
        <color rgb="FFFCFCFF"/>
        <color rgb="FF63BE7B"/>
      </colorScale>
    </cfRule>
  </conditionalFormatting>
  <conditionalFormatting sqref="F2:F8">
    <cfRule type="colorScale" priority="551">
      <colorScale>
        <cfvo type="min"/>
        <cfvo type="max"/>
        <color rgb="FFFCFCFF"/>
        <color rgb="FF63BE7B"/>
      </colorScale>
    </cfRule>
  </conditionalFormatting>
  <conditionalFormatting sqref="F2:F10">
    <cfRule type="colorScale" priority="5896">
      <colorScale>
        <cfvo type="min"/>
        <cfvo type="percentile" val="50"/>
        <cfvo type="max"/>
        <color rgb="FFF8696B"/>
        <color rgb="FFFCFCFF"/>
        <color rgb="FF63BE7B"/>
      </colorScale>
    </cfRule>
  </conditionalFormatting>
  <conditionalFormatting sqref="F2:F29">
    <cfRule type="colorScale" priority="13">
      <colorScale>
        <cfvo type="min"/>
        <cfvo type="percentile" val="50"/>
        <cfvo type="max"/>
        <color rgb="FFF8696B"/>
        <color rgb="FFFCFCFF"/>
        <color rgb="FF63BE7B"/>
      </colorScale>
    </cfRule>
  </conditionalFormatting>
  <conditionalFormatting sqref="F9">
    <cfRule type="colorScale" priority="439">
      <colorScale>
        <cfvo type="min"/>
        <cfvo type="max"/>
        <color rgb="FFFCFCFF"/>
        <color rgb="FF63BE7B"/>
      </colorScale>
    </cfRule>
    <cfRule type="colorScale" priority="443">
      <colorScale>
        <cfvo type="min"/>
        <cfvo type="max"/>
        <color rgb="FFFCFCFF"/>
        <color rgb="FF63BE7B"/>
      </colorScale>
    </cfRule>
  </conditionalFormatting>
  <conditionalFormatting sqref="F10">
    <cfRule type="colorScale" priority="395">
      <colorScale>
        <cfvo type="min"/>
        <cfvo type="percentile" val="50"/>
        <cfvo type="max"/>
        <color rgb="FFF8696B"/>
        <color rgb="FFFCFCFF"/>
        <color rgb="FF63BE7B"/>
      </colorScale>
    </cfRule>
    <cfRule type="colorScale" priority="398">
      <colorScale>
        <cfvo type="min"/>
        <cfvo type="max"/>
        <color rgb="FFFCFCFF"/>
        <color rgb="FF63BE7B"/>
      </colorScale>
    </cfRule>
  </conditionalFormatting>
  <conditionalFormatting sqref="F11:F19">
    <cfRule type="colorScale" priority="376">
      <colorScale>
        <cfvo type="min"/>
        <cfvo type="max"/>
        <color rgb="FFFCFCFF"/>
        <color rgb="FF63BE7B"/>
      </colorScale>
    </cfRule>
  </conditionalFormatting>
  <conditionalFormatting sqref="F11:F20">
    <cfRule type="colorScale" priority="176">
      <colorScale>
        <cfvo type="min"/>
        <cfvo type="percentile" val="50"/>
        <cfvo type="max"/>
        <color rgb="FFF8696B"/>
        <color rgb="FFFCFCFF"/>
        <color rgb="FF63BE7B"/>
      </colorScale>
    </cfRule>
    <cfRule type="colorScale" priority="372">
      <colorScale>
        <cfvo type="min"/>
        <cfvo type="max"/>
        <color rgb="FFFCFCFF"/>
        <color rgb="FF63BE7B"/>
      </colorScale>
    </cfRule>
  </conditionalFormatting>
  <conditionalFormatting sqref="F21:F29">
    <cfRule type="colorScale" priority="153">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F30:G1048576">
    <cfRule type="colorScale" priority="545">
      <colorScale>
        <cfvo type="min"/>
        <cfvo type="percentile" val="50"/>
        <cfvo type="max"/>
        <color rgb="FFF8696B"/>
        <color rgb="FFFCFCFF"/>
        <color rgb="FF63BE7B"/>
      </colorScale>
    </cfRule>
  </conditionalFormatting>
  <conditionalFormatting sqref="G1">
    <cfRule type="colorScale" priority="485">
      <colorScale>
        <cfvo type="min"/>
        <cfvo type="percentile" val="50"/>
        <cfvo type="max"/>
        <color rgb="FFF8696B"/>
        <color rgb="FFFCFCFF"/>
        <color rgb="FF63BE7B"/>
      </colorScale>
    </cfRule>
  </conditionalFormatting>
  <conditionalFormatting sqref="G2:G8">
    <cfRule type="colorScale" priority="552">
      <colorScale>
        <cfvo type="min"/>
        <cfvo type="percentile" val="50"/>
        <cfvo type="max"/>
        <color rgb="FFF8696B"/>
        <color rgb="FFFCFCFF"/>
        <color rgb="FF63BE7B"/>
      </colorScale>
    </cfRule>
    <cfRule type="colorScale" priority="553">
      <colorScale>
        <cfvo type="min"/>
        <cfvo type="max"/>
        <color rgb="FFFFEF9C"/>
        <color rgb="FF63BE7B"/>
      </colorScale>
    </cfRule>
  </conditionalFormatting>
  <conditionalFormatting sqref="G2:G10">
    <cfRule type="colorScale" priority="5900">
      <colorScale>
        <cfvo type="min"/>
        <cfvo type="percentile" val="50"/>
        <cfvo type="max"/>
        <color rgb="FFF8696B"/>
        <color rgb="FFFCFCFF"/>
        <color rgb="FF63BE7B"/>
      </colorScale>
    </cfRule>
  </conditionalFormatting>
  <conditionalFormatting sqref="G2:G29">
    <cfRule type="colorScale" priority="12">
      <colorScale>
        <cfvo type="min"/>
        <cfvo type="percentile" val="50"/>
        <cfvo type="max"/>
        <color rgb="FFF8696B"/>
        <color rgb="FFFCFCFF"/>
        <color rgb="FF63BE7B"/>
      </colorScale>
    </cfRule>
  </conditionalFormatting>
  <conditionalFormatting sqref="G9">
    <cfRule type="colorScale" priority="415">
      <colorScale>
        <cfvo type="min"/>
        <cfvo type="max"/>
        <color rgb="FFFCFCFF"/>
        <color rgb="FF63BE7B"/>
      </colorScale>
    </cfRule>
    <cfRule type="colorScale" priority="416">
      <colorScale>
        <cfvo type="min"/>
        <cfvo type="max"/>
        <color rgb="FFFCFCFF"/>
        <color rgb="FF63BE7B"/>
      </colorScale>
    </cfRule>
  </conditionalFormatting>
  <conditionalFormatting sqref="G10">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G11:G19">
    <cfRule type="colorScale" priority="188">
      <colorScale>
        <cfvo type="min"/>
        <cfvo type="max"/>
        <color rgb="FFFCFCFF"/>
        <color rgb="FF63BE7B"/>
      </colorScale>
    </cfRule>
  </conditionalFormatting>
  <conditionalFormatting sqref="G11:G20">
    <cfRule type="colorScale" priority="175">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G21:G29">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H2">
    <cfRule type="colorScale" priority="543">
      <colorScale>
        <cfvo type="min"/>
        <cfvo type="percentile" val="50"/>
        <cfvo type="max"/>
        <color rgb="FF63BE7B"/>
        <color rgb="FFFCFCFF"/>
        <color rgb="FFF8696B"/>
      </colorScale>
    </cfRule>
  </conditionalFormatting>
  <conditionalFormatting sqref="H2:H8">
    <cfRule type="colorScale" priority="554">
      <colorScale>
        <cfvo type="min"/>
        <cfvo type="percentile" val="50"/>
        <cfvo type="max"/>
        <color rgb="FF63BE7B"/>
        <color rgb="FFFCFCFF"/>
        <color rgb="FFF8696B"/>
      </colorScale>
    </cfRule>
  </conditionalFormatting>
  <conditionalFormatting sqref="H2:H10">
    <cfRule type="colorScale" priority="5904">
      <colorScale>
        <cfvo type="min"/>
        <cfvo type="percentile" val="50"/>
        <cfvo type="max"/>
        <color rgb="FF63BE7B"/>
        <color rgb="FFFCFCFF"/>
        <color rgb="FFF8696B"/>
      </colorScale>
    </cfRule>
  </conditionalFormatting>
  <conditionalFormatting sqref="H2:H29">
    <cfRule type="colorScale" priority="11">
      <colorScale>
        <cfvo type="min"/>
        <cfvo type="percentile" val="50"/>
        <cfvo type="max"/>
        <color rgb="FF63BE7B"/>
        <color rgb="FFFCFCFF"/>
        <color rgb="FFF8696B"/>
      </colorScale>
    </cfRule>
  </conditionalFormatting>
  <conditionalFormatting sqref="H3">
    <cfRule type="colorScale" priority="536">
      <colorScale>
        <cfvo type="min"/>
        <cfvo type="percentile" val="50"/>
        <cfvo type="max"/>
        <color rgb="FF63BE7B"/>
        <color rgb="FFFCFCFF"/>
        <color rgb="FFF8696B"/>
      </colorScale>
    </cfRule>
  </conditionalFormatting>
  <conditionalFormatting sqref="H4">
    <cfRule type="colorScale" priority="523">
      <colorScale>
        <cfvo type="min"/>
        <cfvo type="percentile" val="50"/>
        <cfvo type="max"/>
        <color rgb="FF63BE7B"/>
        <color rgb="FFFCFCFF"/>
        <color rgb="FFF8696B"/>
      </colorScale>
    </cfRule>
    <cfRule type="colorScale" priority="528">
      <colorScale>
        <cfvo type="min"/>
        <cfvo type="percentile" val="50"/>
        <cfvo type="max"/>
        <color rgb="FF63BE7B"/>
        <color rgb="FFFCFCFF"/>
        <color rgb="FFF8696B"/>
      </colorScale>
    </cfRule>
  </conditionalFormatting>
  <conditionalFormatting sqref="H5">
    <cfRule type="colorScale" priority="514">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onditionalFormatting>
  <conditionalFormatting sqref="H6">
    <cfRule type="colorScale" priority="508">
      <colorScale>
        <cfvo type="min"/>
        <cfvo type="percentile" val="50"/>
        <cfvo type="max"/>
        <color rgb="FF63BE7B"/>
        <color rgb="FFFCFCFF"/>
        <color rgb="FFF8696B"/>
      </colorScale>
    </cfRule>
  </conditionalFormatting>
  <conditionalFormatting sqref="H7">
    <cfRule type="colorScale" priority="499">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onditionalFormatting>
  <conditionalFormatting sqref="H8">
    <cfRule type="colorScale" priority="547">
      <colorScale>
        <cfvo type="min"/>
        <cfvo type="percentile" val="50"/>
        <cfvo type="max"/>
        <color rgb="FF63BE7B"/>
        <color rgb="FFFCFCFF"/>
        <color rgb="FFF8696B"/>
      </colorScale>
    </cfRule>
  </conditionalFormatting>
  <conditionalFormatting sqref="H9">
    <cfRule type="colorScale" priority="41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fRule type="colorScale" priority="444">
      <colorScale>
        <cfvo type="min"/>
        <cfvo type="percentile" val="50"/>
        <cfvo type="max"/>
        <color rgb="FF63BE7B"/>
        <color rgb="FFFCFCFF"/>
        <color rgb="FFF8696B"/>
      </colorScale>
    </cfRule>
  </conditionalFormatting>
  <conditionalFormatting sqref="H10">
    <cfRule type="colorScale" priority="394">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H11">
    <cfRule type="colorScale" priority="36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onditionalFormatting>
  <conditionalFormatting sqref="H11:H19">
    <cfRule type="colorScale" priority="377">
      <colorScale>
        <cfvo type="min"/>
        <cfvo type="percentile" val="50"/>
        <cfvo type="max"/>
        <color rgb="FF63BE7B"/>
        <color rgb="FFFCFCFF"/>
        <color rgb="FFF8696B"/>
      </colorScale>
    </cfRule>
  </conditionalFormatting>
  <conditionalFormatting sqref="H11:H20">
    <cfRule type="colorScale" priority="174">
      <colorScale>
        <cfvo type="min"/>
        <cfvo type="percentile" val="50"/>
        <cfvo type="max"/>
        <color rgb="FF63BE7B"/>
        <color rgb="FFFCFCFF"/>
        <color rgb="FFF8696B"/>
      </colorScale>
    </cfRule>
  </conditionalFormatting>
  <conditionalFormatting sqref="H12">
    <cfRule type="colorScale" priority="343">
      <colorScale>
        <cfvo type="min"/>
        <cfvo type="percentile" val="50"/>
        <cfvo type="max"/>
        <color rgb="FF63BE7B"/>
        <color rgb="FFFCFCFF"/>
        <color rgb="FFF8696B"/>
      </colorScale>
    </cfRule>
    <cfRule type="colorScale" priority="348">
      <colorScale>
        <cfvo type="min"/>
        <cfvo type="percentile" val="50"/>
        <cfvo type="max"/>
        <color rgb="FF63BE7B"/>
        <color rgb="FFFCFCFF"/>
        <color rgb="FFF8696B"/>
      </colorScale>
    </cfRule>
    <cfRule type="colorScale" priority="352">
      <colorScale>
        <cfvo type="min"/>
        <cfvo type="percentile" val="50"/>
        <cfvo type="max"/>
        <color rgb="FF63BE7B"/>
        <color rgb="FFFCFCFF"/>
        <color rgb="FFF8696B"/>
      </colorScale>
    </cfRule>
  </conditionalFormatting>
  <conditionalFormatting sqref="H13">
    <cfRule type="colorScale" priority="328">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onditionalFormatting>
  <conditionalFormatting sqref="H14">
    <cfRule type="colorScale" priority="316">
      <colorScale>
        <cfvo type="min"/>
        <cfvo type="percentile" val="50"/>
        <cfvo type="max"/>
        <color rgb="FF63BE7B"/>
        <color rgb="FFFCFCFF"/>
        <color rgb="FFF8696B"/>
      </colorScale>
    </cfRule>
  </conditionalFormatting>
  <conditionalFormatting sqref="H15">
    <cfRule type="colorScale" priority="296">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H16">
    <cfRule type="colorScale" priority="281">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onditionalFormatting>
  <conditionalFormatting sqref="H17">
    <cfRule type="colorScale" priority="260">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onditionalFormatting>
  <conditionalFormatting sqref="H18">
    <cfRule type="colorScale" priority="235">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onditionalFormatting>
  <conditionalFormatting sqref="H19">
    <cfRule type="colorScale" priority="211">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H20">
    <cfRule type="colorScale" priority="192">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H21">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onditionalFormatting>
  <conditionalFormatting sqref="H21:H29">
    <cfRule type="colorScale" priority="152">
      <colorScale>
        <cfvo type="min"/>
        <cfvo type="percentile" val="50"/>
        <cfvo type="max"/>
        <color rgb="FF63BE7B"/>
        <color rgb="FFFCFCFF"/>
        <color rgb="FFF8696B"/>
      </colorScale>
    </cfRule>
  </conditionalFormatting>
  <conditionalFormatting sqref="H22">
    <cfRule type="colorScale" priority="143">
      <colorScale>
        <cfvo type="min"/>
        <cfvo type="percentile" val="50"/>
        <cfvo type="max"/>
        <color rgb="FF63BE7B"/>
        <color rgb="FFFCFCFF"/>
        <color rgb="FFF8696B"/>
      </colorScale>
    </cfRule>
    <cfRule type="colorScale" priority="146">
      <colorScale>
        <cfvo type="min"/>
        <cfvo type="percentile" val="50"/>
        <cfvo type="max"/>
        <color rgb="FF63BE7B"/>
        <color rgb="FFFCFCFF"/>
        <color rgb="FFF8696B"/>
      </colorScale>
    </cfRule>
  </conditionalFormatting>
  <conditionalFormatting sqref="H23">
    <cfRule type="colorScale" priority="133">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onditionalFormatting>
  <conditionalFormatting sqref="H24">
    <cfRule type="colorScale" priority="127">
      <colorScale>
        <cfvo type="min"/>
        <cfvo type="percentile" val="50"/>
        <cfvo type="max"/>
        <color rgb="FF63BE7B"/>
        <color rgb="FFFCFCFF"/>
        <color rgb="FFF8696B"/>
      </colorScale>
    </cfRule>
  </conditionalFormatting>
  <conditionalFormatting sqref="H25:H29">
    <cfRule type="colorScale" priority="121">
      <colorScale>
        <cfvo type="min"/>
        <cfvo type="percentile" val="50"/>
        <cfvo type="max"/>
        <color rgb="FF63BE7B"/>
        <color rgb="FFFCFCFF"/>
        <color rgb="FFF8696B"/>
      </colorScale>
    </cfRule>
  </conditionalFormatting>
  <conditionalFormatting sqref="I2:I25">
    <cfRule type="colorScale" priority="7">
      <colorScale>
        <cfvo type="min"/>
        <cfvo type="percentile" val="50"/>
        <cfvo type="max"/>
        <color rgb="FF63BE7B"/>
        <color rgb="FFFCFCFF"/>
        <color rgb="FFF8696B"/>
      </colorScale>
    </cfRule>
  </conditionalFormatting>
  <conditionalFormatting sqref="I2:I29">
    <cfRule type="colorScale" priority="6">
      <colorScale>
        <cfvo type="min"/>
        <cfvo type="percentile" val="50"/>
        <cfvo type="max"/>
        <color rgb="FF63BE7B"/>
        <color rgb="FFFCFCFF"/>
        <color rgb="FFF8696B"/>
      </colorScale>
    </cfRule>
  </conditionalFormatting>
  <conditionalFormatting sqref="J2:J8">
    <cfRule type="colorScale" priority="555">
      <colorScale>
        <cfvo type="min"/>
        <cfvo type="max"/>
        <color rgb="FFFFEF9C"/>
        <color rgb="FF63BE7B"/>
      </colorScale>
    </cfRule>
  </conditionalFormatting>
  <conditionalFormatting sqref="J2:J10">
    <cfRule type="colorScale" priority="5908">
      <colorScale>
        <cfvo type="min"/>
        <cfvo type="max"/>
        <color rgb="FFFFEF9C"/>
        <color rgb="FF63BE7B"/>
      </colorScale>
    </cfRule>
  </conditionalFormatting>
  <conditionalFormatting sqref="J2:J29">
    <cfRule type="colorScale" priority="10">
      <colorScale>
        <cfvo type="min"/>
        <cfvo type="max"/>
        <color rgb="FFFFEF9C"/>
        <color rgb="FF63BE7B"/>
      </colorScale>
    </cfRule>
  </conditionalFormatting>
  <conditionalFormatting sqref="J9">
    <cfRule type="colorScale" priority="409">
      <colorScale>
        <cfvo type="min"/>
        <cfvo type="max"/>
        <color rgb="FFFFEF9C"/>
        <color rgb="FF63BE7B"/>
      </colorScale>
    </cfRule>
    <cfRule type="colorScale" priority="412">
      <colorScale>
        <cfvo type="min"/>
        <cfvo type="percentile" val="50"/>
        <cfvo type="max"/>
        <color rgb="FFF8696B"/>
        <color rgb="FFFFEB84"/>
        <color rgb="FF63BE7B"/>
      </colorScale>
    </cfRule>
    <cfRule type="colorScale" priority="421">
      <colorScale>
        <cfvo type="min"/>
        <cfvo type="max"/>
        <color rgb="FFFFEF9C"/>
        <color rgb="FF63BE7B"/>
      </colorScale>
    </cfRule>
    <cfRule type="colorScale" priority="423">
      <colorScale>
        <cfvo type="min"/>
        <cfvo type="max"/>
        <color rgb="FFFFEF9C"/>
        <color rgb="FF63BE7B"/>
      </colorScale>
    </cfRule>
    <cfRule type="colorScale" priority="428">
      <colorScale>
        <cfvo type="min"/>
        <cfvo type="max"/>
        <color rgb="FFFFEF9C"/>
        <color rgb="FF63BE7B"/>
      </colorScale>
    </cfRule>
    <cfRule type="colorScale" priority="434">
      <colorScale>
        <cfvo type="min"/>
        <cfvo type="max"/>
        <color rgb="FFFFEF9C"/>
        <color rgb="FF63BE7B"/>
      </colorScale>
    </cfRule>
    <cfRule type="colorScale" priority="445">
      <colorScale>
        <cfvo type="min"/>
        <cfvo type="max"/>
        <color rgb="FFFFEF9C"/>
        <color rgb="FF63BE7B"/>
      </colorScale>
    </cfRule>
  </conditionalFormatting>
  <conditionalFormatting sqref="J10">
    <cfRule type="colorScale" priority="393">
      <colorScale>
        <cfvo type="min"/>
        <cfvo type="max"/>
        <color rgb="FFFFEF9C"/>
        <color rgb="FF63BE7B"/>
      </colorScale>
    </cfRule>
  </conditionalFormatting>
  <conditionalFormatting sqref="J11">
    <cfRule type="colorScale" priority="360">
      <colorScale>
        <cfvo type="min"/>
        <cfvo type="max"/>
        <color rgb="FFFFEF9C"/>
        <color rgb="FF63BE7B"/>
      </colorScale>
    </cfRule>
    <cfRule type="colorScale" priority="362">
      <colorScale>
        <cfvo type="min"/>
        <cfvo type="max"/>
        <color rgb="FFFFEF9C"/>
        <color rgb="FF63BE7B"/>
      </colorScale>
    </cfRule>
    <cfRule type="colorScale" priority="367">
      <colorScale>
        <cfvo type="min"/>
        <cfvo type="max"/>
        <color rgb="FFFFEF9C"/>
        <color rgb="FF63BE7B"/>
      </colorScale>
    </cfRule>
  </conditionalFormatting>
  <conditionalFormatting sqref="J11:J19">
    <cfRule type="colorScale" priority="378">
      <colorScale>
        <cfvo type="min"/>
        <cfvo type="max"/>
        <color rgb="FFFFEF9C"/>
        <color rgb="FF63BE7B"/>
      </colorScale>
    </cfRule>
  </conditionalFormatting>
  <conditionalFormatting sqref="J11:J20">
    <cfRule type="colorScale" priority="173">
      <colorScale>
        <cfvo type="min"/>
        <cfvo type="max"/>
        <color rgb="FFFFEF9C"/>
        <color rgb="FF63BE7B"/>
      </colorScale>
    </cfRule>
    <cfRule type="colorScale" priority="185">
      <colorScale>
        <cfvo type="min"/>
        <cfvo type="percentile" val="50"/>
        <cfvo type="max"/>
        <color rgb="FFF8696B"/>
        <color rgb="FFFFEB84"/>
        <color rgb="FF63BE7B"/>
      </colorScale>
    </cfRule>
  </conditionalFormatting>
  <conditionalFormatting sqref="J12">
    <cfRule type="colorScale" priority="338">
      <colorScale>
        <cfvo type="min"/>
        <cfvo type="max"/>
        <color rgb="FFFFEF9C"/>
        <color rgb="FF63BE7B"/>
      </colorScale>
    </cfRule>
    <cfRule type="colorScale" priority="341">
      <colorScale>
        <cfvo type="min"/>
        <cfvo type="max"/>
        <color rgb="FFFFEF9C"/>
        <color rgb="FF63BE7B"/>
      </colorScale>
    </cfRule>
    <cfRule type="colorScale" priority="346">
      <colorScale>
        <cfvo type="min"/>
        <cfvo type="max"/>
        <color rgb="FFFFEF9C"/>
        <color rgb="FF63BE7B"/>
      </colorScale>
    </cfRule>
    <cfRule type="colorScale" priority="354">
      <colorScale>
        <cfvo type="min"/>
        <cfvo type="max"/>
        <color rgb="FFFFEF9C"/>
        <color rgb="FF63BE7B"/>
      </colorScale>
    </cfRule>
  </conditionalFormatting>
  <conditionalFormatting sqref="J13">
    <cfRule type="colorScale" priority="330">
      <colorScale>
        <cfvo type="min"/>
        <cfvo type="max"/>
        <color rgb="FFFFEF9C"/>
        <color rgb="FF63BE7B"/>
      </colorScale>
    </cfRule>
    <cfRule type="colorScale" priority="331">
      <colorScale>
        <cfvo type="min"/>
        <cfvo type="max"/>
        <color rgb="FFFFEF9C"/>
        <color rgb="FF63BE7B"/>
      </colorScale>
    </cfRule>
  </conditionalFormatting>
  <conditionalFormatting sqref="J14">
    <cfRule type="colorScale" priority="313">
      <colorScale>
        <cfvo type="min"/>
        <cfvo type="max"/>
        <color rgb="FFFFEF9C"/>
        <color rgb="FF63BE7B"/>
      </colorScale>
    </cfRule>
    <cfRule type="colorScale" priority="318">
      <colorScale>
        <cfvo type="min"/>
        <cfvo type="max"/>
        <color rgb="FFFFEF9C"/>
        <color rgb="FF63BE7B"/>
      </colorScale>
    </cfRule>
  </conditionalFormatting>
  <conditionalFormatting sqref="J15">
    <cfRule type="colorScale" priority="291">
      <colorScale>
        <cfvo type="min"/>
        <cfvo type="max"/>
        <color rgb="FFFFEF9C"/>
        <color rgb="FF63BE7B"/>
      </colorScale>
    </cfRule>
    <cfRule type="colorScale" priority="294">
      <colorScale>
        <cfvo type="min"/>
        <cfvo type="max"/>
        <color rgb="FFFFEF9C"/>
        <color rgb="FF63BE7B"/>
      </colorScale>
    </cfRule>
    <cfRule type="colorScale" priority="299">
      <colorScale>
        <cfvo type="min"/>
        <cfvo type="max"/>
        <color rgb="FFFFEF9C"/>
        <color rgb="FF63BE7B"/>
      </colorScale>
    </cfRule>
    <cfRule type="colorScale" priority="307">
      <colorScale>
        <cfvo type="min"/>
        <cfvo type="max"/>
        <color rgb="FFFFEF9C"/>
        <color rgb="FF63BE7B"/>
      </colorScale>
    </cfRule>
  </conditionalFormatting>
  <conditionalFormatting sqref="J16">
    <cfRule type="colorScale" priority="283">
      <colorScale>
        <cfvo type="min"/>
        <cfvo type="max"/>
        <color rgb="FFFFEF9C"/>
        <color rgb="FF63BE7B"/>
      </colorScale>
    </cfRule>
    <cfRule type="colorScale" priority="284">
      <colorScale>
        <cfvo type="min"/>
        <cfvo type="max"/>
        <color rgb="FFFFEF9C"/>
        <color rgb="FF63BE7B"/>
      </colorScale>
    </cfRule>
  </conditionalFormatting>
  <conditionalFormatting sqref="J17">
    <cfRule type="colorScale" priority="255">
      <colorScale>
        <cfvo type="min"/>
        <cfvo type="max"/>
        <color rgb="FFFFEF9C"/>
        <color rgb="FF63BE7B"/>
      </colorScale>
    </cfRule>
    <cfRule type="colorScale" priority="258">
      <colorScale>
        <cfvo type="min"/>
        <cfvo type="max"/>
        <color rgb="FFFFEF9C"/>
        <color rgb="FF63BE7B"/>
      </colorScale>
    </cfRule>
    <cfRule type="colorScale" priority="263">
      <colorScale>
        <cfvo type="min"/>
        <cfvo type="max"/>
        <color rgb="FFFFEF9C"/>
        <color rgb="FF63BE7B"/>
      </colorScale>
    </cfRule>
    <cfRule type="colorScale" priority="271">
      <colorScale>
        <cfvo type="min"/>
        <cfvo type="max"/>
        <color rgb="FFFFEF9C"/>
        <color rgb="FF63BE7B"/>
      </colorScale>
    </cfRule>
  </conditionalFormatting>
  <conditionalFormatting sqref="J18">
    <cfRule type="colorScale" priority="233">
      <colorScale>
        <cfvo type="min"/>
        <cfvo type="max"/>
        <color rgb="FFFFEF9C"/>
        <color rgb="FF63BE7B"/>
      </colorScale>
    </cfRule>
    <cfRule type="colorScale" priority="240">
      <colorScale>
        <cfvo type="min"/>
        <cfvo type="max"/>
        <color rgb="FFFFEF9C"/>
        <color rgb="FF63BE7B"/>
      </colorScale>
    </cfRule>
    <cfRule type="colorScale" priority="245">
      <colorScale>
        <cfvo type="min"/>
        <cfvo type="max"/>
        <color rgb="FFFFEF9C"/>
        <color rgb="FF63BE7B"/>
      </colorScale>
    </cfRule>
    <cfRule type="colorScale" priority="251">
      <colorScale>
        <cfvo type="min"/>
        <cfvo type="max"/>
        <color rgb="FFFFEF9C"/>
        <color rgb="FF63BE7B"/>
      </colorScale>
    </cfRule>
  </conditionalFormatting>
  <conditionalFormatting sqref="J19">
    <cfRule type="colorScale" priority="206">
      <colorScale>
        <cfvo type="min"/>
        <cfvo type="max"/>
        <color rgb="FFFFEF9C"/>
        <color rgb="FF63BE7B"/>
      </colorScale>
    </cfRule>
    <cfRule type="colorScale" priority="209">
      <colorScale>
        <cfvo type="min"/>
        <cfvo type="max"/>
        <color rgb="FFFFEF9C"/>
        <color rgb="FF63BE7B"/>
      </colorScale>
    </cfRule>
    <cfRule type="colorScale" priority="214">
      <colorScale>
        <cfvo type="min"/>
        <cfvo type="max"/>
        <color rgb="FFFFEF9C"/>
        <color rgb="FF63BE7B"/>
      </colorScale>
    </cfRule>
    <cfRule type="colorScale" priority="222">
      <colorScale>
        <cfvo type="min"/>
        <cfvo type="max"/>
        <color rgb="FFFFEF9C"/>
        <color rgb="FF63BE7B"/>
      </colorScale>
    </cfRule>
  </conditionalFormatting>
  <conditionalFormatting sqref="J20">
    <cfRule type="colorScale" priority="191">
      <colorScale>
        <cfvo type="min"/>
        <cfvo type="max"/>
        <color rgb="FFFFEF9C"/>
        <color rgb="FF63BE7B"/>
      </colorScale>
    </cfRule>
  </conditionalFormatting>
  <conditionalFormatting sqref="J21:J29">
    <cfRule type="colorScale" priority="151">
      <colorScale>
        <cfvo type="min"/>
        <cfvo type="max"/>
        <color rgb="FFFFEF9C"/>
        <color rgb="FF63BE7B"/>
      </colorScale>
    </cfRule>
  </conditionalFormatting>
  <conditionalFormatting sqref="J2:L2">
    <cfRule type="colorScale" priority="544">
      <colorScale>
        <cfvo type="min"/>
        <cfvo type="max"/>
        <color rgb="FFFFEF9C"/>
        <color rgb="FF63BE7B"/>
      </colorScale>
    </cfRule>
  </conditionalFormatting>
  <conditionalFormatting sqref="J3:L3">
    <cfRule type="colorScale" priority="537">
      <colorScale>
        <cfvo type="min"/>
        <cfvo type="max"/>
        <color rgb="FFFFEF9C"/>
        <color rgb="FF63BE7B"/>
      </colorScale>
    </cfRule>
  </conditionalFormatting>
  <conditionalFormatting sqref="J4:L4">
    <cfRule type="colorScale" priority="521">
      <colorScale>
        <cfvo type="min"/>
        <cfvo type="max"/>
        <color rgb="FFFFEF9C"/>
        <color rgb="FF63BE7B"/>
      </colorScale>
    </cfRule>
    <cfRule type="colorScale" priority="522">
      <colorScale>
        <cfvo type="min"/>
        <cfvo type="max"/>
        <color rgb="FFFFEF9C"/>
        <color rgb="FF63BE7B"/>
      </colorScale>
    </cfRule>
    <cfRule type="colorScale" priority="530">
      <colorScale>
        <cfvo type="min"/>
        <cfvo type="max"/>
        <color rgb="FFFFEF9C"/>
        <color rgb="FF63BE7B"/>
      </colorScale>
    </cfRule>
  </conditionalFormatting>
  <conditionalFormatting sqref="J5:L5">
    <cfRule type="colorScale" priority="511">
      <colorScale>
        <cfvo type="min"/>
        <cfvo type="max"/>
        <color rgb="FFFFEF9C"/>
        <color rgb="FF63BE7B"/>
      </colorScale>
    </cfRule>
    <cfRule type="colorScale" priority="513">
      <colorScale>
        <cfvo type="min"/>
        <cfvo type="max"/>
        <color rgb="FFFFEF9C"/>
        <color rgb="FF63BE7B"/>
      </colorScale>
    </cfRule>
    <cfRule type="colorScale" priority="519">
      <colorScale>
        <cfvo type="min"/>
        <cfvo type="max"/>
        <color rgb="FFFFEF9C"/>
        <color rgb="FF63BE7B"/>
      </colorScale>
    </cfRule>
  </conditionalFormatting>
  <conditionalFormatting sqref="J6:L6">
    <cfRule type="colorScale" priority="509">
      <colorScale>
        <cfvo type="min"/>
        <cfvo type="max"/>
        <color rgb="FFFFEF9C"/>
        <color rgb="FF63BE7B"/>
      </colorScale>
    </cfRule>
  </conditionalFormatting>
  <conditionalFormatting sqref="J7:L7">
    <cfRule type="colorScale" priority="501">
      <colorScale>
        <cfvo type="min"/>
        <cfvo type="max"/>
        <color rgb="FFFFEF9C"/>
        <color rgb="FF63BE7B"/>
      </colorScale>
    </cfRule>
    <cfRule type="colorScale" priority="502">
      <colorScale>
        <cfvo type="min"/>
        <cfvo type="max"/>
        <color rgb="FFFFEF9C"/>
        <color rgb="FF63BE7B"/>
      </colorScale>
    </cfRule>
  </conditionalFormatting>
  <conditionalFormatting sqref="J8:L8">
    <cfRule type="colorScale" priority="491">
      <colorScale>
        <cfvo type="min"/>
        <cfvo type="max"/>
        <color rgb="FFFFEF9C"/>
        <color rgb="FF63BE7B"/>
      </colorScale>
    </cfRule>
  </conditionalFormatting>
  <conditionalFormatting sqref="J10:L10">
    <cfRule type="colorScale" priority="406">
      <colorScale>
        <cfvo type="min"/>
        <cfvo type="max"/>
        <color rgb="FFFFEF9C"/>
        <color rgb="FF63BE7B"/>
      </colorScale>
    </cfRule>
  </conditionalFormatting>
  <conditionalFormatting sqref="J20:L20">
    <cfRule type="colorScale" priority="5407">
      <colorScale>
        <cfvo type="min"/>
        <cfvo type="max"/>
        <color rgb="FFFFEF9C"/>
        <color rgb="FF63BE7B"/>
      </colorScale>
    </cfRule>
  </conditionalFormatting>
  <conditionalFormatting sqref="J21:L21">
    <cfRule type="colorScale" priority="169">
      <colorScale>
        <cfvo type="min"/>
        <cfvo type="max"/>
        <color rgb="FFFFEF9C"/>
        <color rgb="FF63BE7B"/>
      </colorScale>
    </cfRule>
    <cfRule type="colorScale" priority="170">
      <colorScale>
        <cfvo type="min"/>
        <cfvo type="max"/>
        <color rgb="FFFFEF9C"/>
        <color rgb="FF63BE7B"/>
      </colorScale>
    </cfRule>
  </conditionalFormatting>
  <conditionalFormatting sqref="J22:L22">
    <cfRule type="colorScale" priority="140">
      <colorScale>
        <cfvo type="min"/>
        <cfvo type="max"/>
        <color rgb="FFFFEF9C"/>
        <color rgb="FF63BE7B"/>
      </colorScale>
    </cfRule>
    <cfRule type="colorScale" priority="142">
      <colorScale>
        <cfvo type="min"/>
        <cfvo type="max"/>
        <color rgb="FFFFEF9C"/>
        <color rgb="FF63BE7B"/>
      </colorScale>
    </cfRule>
    <cfRule type="colorScale" priority="148">
      <colorScale>
        <cfvo type="min"/>
        <cfvo type="max"/>
        <color rgb="FFFFEF9C"/>
        <color rgb="FF63BE7B"/>
      </colorScale>
    </cfRule>
  </conditionalFormatting>
  <conditionalFormatting sqref="J23:L23">
    <cfRule type="colorScale" priority="130">
      <colorScale>
        <cfvo type="min"/>
        <cfvo type="max"/>
        <color rgb="FFFFEF9C"/>
        <color rgb="FF63BE7B"/>
      </colorScale>
    </cfRule>
    <cfRule type="colorScale" priority="132">
      <colorScale>
        <cfvo type="min"/>
        <cfvo type="max"/>
        <color rgb="FFFFEF9C"/>
        <color rgb="FF63BE7B"/>
      </colorScale>
    </cfRule>
    <cfRule type="colorScale" priority="138">
      <colorScale>
        <cfvo type="min"/>
        <cfvo type="max"/>
        <color rgb="FFFFEF9C"/>
        <color rgb="FF63BE7B"/>
      </colorScale>
    </cfRule>
  </conditionalFormatting>
  <conditionalFormatting sqref="J24:L24">
    <cfRule type="colorScale" priority="128">
      <colorScale>
        <cfvo type="min"/>
        <cfvo type="max"/>
        <color rgb="FFFFEF9C"/>
        <color rgb="FF63BE7B"/>
      </colorScale>
    </cfRule>
  </conditionalFormatting>
  <conditionalFormatting sqref="J25:L25">
    <cfRule type="colorScale" priority="119">
      <colorScale>
        <cfvo type="min"/>
        <cfvo type="max"/>
        <color rgb="FFFFEF9C"/>
        <color rgb="FF63BE7B"/>
      </colorScale>
    </cfRule>
  </conditionalFormatting>
  <conditionalFormatting sqref="J26:L26">
    <cfRule type="colorScale" priority="114">
      <colorScale>
        <cfvo type="min"/>
        <cfvo type="max"/>
        <color rgb="FFFFEF9C"/>
        <color rgb="FF63BE7B"/>
      </colorScale>
    </cfRule>
  </conditionalFormatting>
  <conditionalFormatting sqref="J27:L27">
    <cfRule type="colorScale" priority="109">
      <colorScale>
        <cfvo type="min"/>
        <cfvo type="max"/>
        <color rgb="FFFFEF9C"/>
        <color rgb="FF63BE7B"/>
      </colorScale>
    </cfRule>
  </conditionalFormatting>
  <conditionalFormatting sqref="J28:L28">
    <cfRule type="colorScale" priority="21">
      <colorScale>
        <cfvo type="min"/>
        <cfvo type="max"/>
        <color rgb="FFFFEF9C"/>
        <color rgb="FF63BE7B"/>
      </colorScale>
    </cfRule>
  </conditionalFormatting>
  <conditionalFormatting sqref="J29:L29">
    <cfRule type="colorScale" priority="5">
      <colorScale>
        <cfvo type="min"/>
        <cfvo type="max"/>
        <color rgb="FFFFEF9C"/>
        <color rgb="FF63BE7B"/>
      </colorScale>
    </cfRule>
  </conditionalFormatting>
  <conditionalFormatting sqref="K2:K8">
    <cfRule type="colorScale" priority="556">
      <colorScale>
        <cfvo type="min"/>
        <cfvo type="max"/>
        <color rgb="FFFFEF9C"/>
        <color rgb="FF63BE7B"/>
      </colorScale>
    </cfRule>
  </conditionalFormatting>
  <conditionalFormatting sqref="K2:K10">
    <cfRule type="colorScale" priority="5912">
      <colorScale>
        <cfvo type="min"/>
        <cfvo type="max"/>
        <color rgb="FFFFEF9C"/>
        <color rgb="FF63BE7B"/>
      </colorScale>
    </cfRule>
  </conditionalFormatting>
  <conditionalFormatting sqref="K2:K29">
    <cfRule type="colorScale" priority="9">
      <colorScale>
        <cfvo type="min"/>
        <cfvo type="max"/>
        <color rgb="FFFFEF9C"/>
        <color rgb="FF63BE7B"/>
      </colorScale>
    </cfRule>
  </conditionalFormatting>
  <conditionalFormatting sqref="K9">
    <cfRule type="colorScale" priority="410">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20">
      <colorScale>
        <cfvo type="min"/>
        <cfvo type="max"/>
        <color rgb="FFFFEF9C"/>
        <color rgb="FF63BE7B"/>
      </colorScale>
    </cfRule>
    <cfRule type="colorScale" priority="422">
      <colorScale>
        <cfvo type="min"/>
        <cfvo type="max"/>
        <color rgb="FFFFEF9C"/>
        <color rgb="FF63BE7B"/>
      </colorScale>
    </cfRule>
    <cfRule type="colorScale" priority="435">
      <colorScale>
        <cfvo type="min"/>
        <cfvo type="max"/>
        <color rgb="FFFFEF9C"/>
        <color rgb="FF63BE7B"/>
      </colorScale>
    </cfRule>
    <cfRule type="colorScale" priority="446">
      <colorScale>
        <cfvo type="min"/>
        <cfvo type="max"/>
        <color rgb="FFFFEF9C"/>
        <color rgb="FF63BE7B"/>
      </colorScale>
    </cfRule>
  </conditionalFormatting>
  <conditionalFormatting sqref="K10">
    <cfRule type="colorScale" priority="392">
      <colorScale>
        <cfvo type="min"/>
        <cfvo type="max"/>
        <color rgb="FFFFEF9C"/>
        <color rgb="FF63BE7B"/>
      </colorScale>
    </cfRule>
  </conditionalFormatting>
  <conditionalFormatting sqref="K11">
    <cfRule type="colorScale" priority="359">
      <colorScale>
        <cfvo type="min"/>
        <cfvo type="max"/>
        <color rgb="FFFFEF9C"/>
        <color rgb="FF63BE7B"/>
      </colorScale>
    </cfRule>
    <cfRule type="colorScale" priority="368">
      <colorScale>
        <cfvo type="min"/>
        <cfvo type="max"/>
        <color rgb="FFFFEF9C"/>
        <color rgb="FF63BE7B"/>
      </colorScale>
    </cfRule>
  </conditionalFormatting>
  <conditionalFormatting sqref="K11:K19">
    <cfRule type="colorScale" priority="379">
      <colorScale>
        <cfvo type="min"/>
        <cfvo type="max"/>
        <color rgb="FFFFEF9C"/>
        <color rgb="FF63BE7B"/>
      </colorScale>
    </cfRule>
  </conditionalFormatting>
  <conditionalFormatting sqref="K11:K20">
    <cfRule type="colorScale" priority="172">
      <colorScale>
        <cfvo type="min"/>
        <cfvo type="max"/>
        <color rgb="FFFFEF9C"/>
        <color rgb="FF63BE7B"/>
      </colorScale>
    </cfRule>
    <cfRule type="colorScale" priority="184">
      <colorScale>
        <cfvo type="min"/>
        <cfvo type="percentile" val="50"/>
        <cfvo type="max"/>
        <color rgb="FFF8696B"/>
        <color rgb="FFFCFCFF"/>
        <color rgb="FF63BE7B"/>
      </colorScale>
    </cfRule>
  </conditionalFormatting>
  <conditionalFormatting sqref="K12">
    <cfRule type="colorScale" priority="337">
      <colorScale>
        <cfvo type="min"/>
        <cfvo type="max"/>
        <color rgb="FFFFEF9C"/>
        <color rgb="FF63BE7B"/>
      </colorScale>
    </cfRule>
    <cfRule type="colorScale" priority="340">
      <colorScale>
        <cfvo type="min"/>
        <cfvo type="max"/>
        <color rgb="FFFFEF9C"/>
        <color rgb="FF63BE7B"/>
      </colorScale>
    </cfRule>
    <cfRule type="colorScale" priority="355">
      <colorScale>
        <cfvo type="min"/>
        <cfvo type="max"/>
        <color rgb="FFFFEF9C"/>
        <color rgb="FF63BE7B"/>
      </colorScale>
    </cfRule>
  </conditionalFormatting>
  <conditionalFormatting sqref="K13">
    <cfRule type="colorScale" priority="332">
      <colorScale>
        <cfvo type="min"/>
        <cfvo type="max"/>
        <color rgb="FFFFEF9C"/>
        <color rgb="FF63BE7B"/>
      </colorScale>
    </cfRule>
  </conditionalFormatting>
  <conditionalFormatting sqref="K14">
    <cfRule type="colorScale" priority="312">
      <colorScale>
        <cfvo type="min"/>
        <cfvo type="max"/>
        <color rgb="FFFFEF9C"/>
        <color rgb="FF63BE7B"/>
      </colorScale>
    </cfRule>
    <cfRule type="colorScale" priority="319">
      <colorScale>
        <cfvo type="min"/>
        <cfvo type="max"/>
        <color rgb="FFFFEF9C"/>
        <color rgb="FF63BE7B"/>
      </colorScale>
    </cfRule>
  </conditionalFormatting>
  <conditionalFormatting sqref="K15">
    <cfRule type="colorScale" priority="290">
      <colorScale>
        <cfvo type="min"/>
        <cfvo type="max"/>
        <color rgb="FFFFEF9C"/>
        <color rgb="FF63BE7B"/>
      </colorScale>
    </cfRule>
    <cfRule type="colorScale" priority="293">
      <colorScale>
        <cfvo type="min"/>
        <cfvo type="max"/>
        <color rgb="FFFFEF9C"/>
        <color rgb="FF63BE7B"/>
      </colorScale>
    </cfRule>
    <cfRule type="colorScale" priority="308">
      <colorScale>
        <cfvo type="min"/>
        <cfvo type="max"/>
        <color rgb="FFFFEF9C"/>
        <color rgb="FF63BE7B"/>
      </colorScale>
    </cfRule>
  </conditionalFormatting>
  <conditionalFormatting sqref="K16">
    <cfRule type="colorScale" priority="285">
      <colorScale>
        <cfvo type="min"/>
        <cfvo type="max"/>
        <color rgb="FFFFEF9C"/>
        <color rgb="FF63BE7B"/>
      </colorScale>
    </cfRule>
  </conditionalFormatting>
  <conditionalFormatting sqref="K17">
    <cfRule type="colorScale" priority="254">
      <colorScale>
        <cfvo type="min"/>
        <cfvo type="max"/>
        <color rgb="FFFFEF9C"/>
        <color rgb="FF63BE7B"/>
      </colorScale>
    </cfRule>
    <cfRule type="colorScale" priority="257">
      <colorScale>
        <cfvo type="min"/>
        <cfvo type="max"/>
        <color rgb="FFFFEF9C"/>
        <color rgb="FF63BE7B"/>
      </colorScale>
    </cfRule>
    <cfRule type="colorScale" priority="272">
      <colorScale>
        <cfvo type="min"/>
        <cfvo type="max"/>
        <color rgb="FFFFEF9C"/>
        <color rgb="FF63BE7B"/>
      </colorScale>
    </cfRule>
  </conditionalFormatting>
  <conditionalFormatting sqref="K18">
    <cfRule type="colorScale" priority="229">
      <colorScale>
        <cfvo type="min"/>
        <cfvo type="max"/>
        <color rgb="FFFFEF9C"/>
        <color rgb="FF63BE7B"/>
      </colorScale>
    </cfRule>
    <cfRule type="colorScale" priority="230">
      <colorScale>
        <cfvo type="min"/>
        <cfvo type="max"/>
        <color rgb="FFFFEF9C"/>
        <color rgb="FF63BE7B"/>
      </colorScale>
    </cfRule>
    <cfRule type="colorScale" priority="231">
      <colorScale>
        <cfvo type="min"/>
        <cfvo type="max"/>
        <color rgb="FFFFEF9C"/>
        <color rgb="FF63BE7B"/>
      </colorScale>
    </cfRule>
    <cfRule type="colorScale" priority="232">
      <colorScale>
        <cfvo type="min"/>
        <cfvo type="max"/>
        <color rgb="FFFFEF9C"/>
        <color rgb="FF63BE7B"/>
      </colorScale>
    </cfRule>
  </conditionalFormatting>
  <conditionalFormatting sqref="K19">
    <cfRule type="colorScale" priority="205">
      <colorScale>
        <cfvo type="min"/>
        <cfvo type="max"/>
        <color rgb="FFFFEF9C"/>
        <color rgb="FF63BE7B"/>
      </colorScale>
    </cfRule>
    <cfRule type="colorScale" priority="208">
      <colorScale>
        <cfvo type="min"/>
        <cfvo type="max"/>
        <color rgb="FFFFEF9C"/>
        <color rgb="FF63BE7B"/>
      </colorScale>
    </cfRule>
    <cfRule type="colorScale" priority="223">
      <colorScale>
        <cfvo type="min"/>
        <cfvo type="max"/>
        <color rgb="FFFFEF9C"/>
        <color rgb="FF63BE7B"/>
      </colorScale>
    </cfRule>
  </conditionalFormatting>
  <conditionalFormatting sqref="K20">
    <cfRule type="colorScale" priority="190">
      <colorScale>
        <cfvo type="min"/>
        <cfvo type="max"/>
        <color rgb="FFFFEF9C"/>
        <color rgb="FF63BE7B"/>
      </colorScale>
    </cfRule>
  </conditionalFormatting>
  <conditionalFormatting sqref="K21:K29">
    <cfRule type="colorScale" priority="150">
      <colorScale>
        <cfvo type="min"/>
        <cfvo type="max"/>
        <color rgb="FFFFEF9C"/>
        <color rgb="FF63BE7B"/>
      </colorScale>
    </cfRule>
  </conditionalFormatting>
  <conditionalFormatting sqref="L2:L8">
    <cfRule type="colorScale" priority="557">
      <colorScale>
        <cfvo type="min"/>
        <cfvo type="max"/>
        <color rgb="FFFFEF9C"/>
        <color rgb="FF63BE7B"/>
      </colorScale>
    </cfRule>
  </conditionalFormatting>
  <conditionalFormatting sqref="L2:L10">
    <cfRule type="colorScale" priority="5916">
      <colorScale>
        <cfvo type="min"/>
        <cfvo type="max"/>
        <color rgb="FFFFEF9C"/>
        <color rgb="FF63BE7B"/>
      </colorScale>
    </cfRule>
  </conditionalFormatting>
  <conditionalFormatting sqref="L2:L29">
    <cfRule type="colorScale" priority="8">
      <colorScale>
        <cfvo type="min"/>
        <cfvo type="max"/>
        <color rgb="FFFFEF9C"/>
        <color rgb="FF63BE7B"/>
      </colorScale>
    </cfRule>
  </conditionalFormatting>
  <conditionalFormatting sqref="L9">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percentile" val="50"/>
        <cfvo type="max"/>
        <color rgb="FFF8696B"/>
        <color rgb="FFFFEB84"/>
        <color rgb="FF63BE7B"/>
      </colorScale>
    </cfRule>
    <cfRule type="colorScale" priority="565">
      <colorScale>
        <cfvo type="min"/>
        <cfvo type="percentile" val="50"/>
        <cfvo type="max"/>
        <color rgb="FFF8696B"/>
        <color rgb="FFFFEB84"/>
        <color rgb="FF63BE7B"/>
      </colorScale>
    </cfRule>
  </conditionalFormatting>
  <conditionalFormatting sqref="L10">
    <cfRule type="colorScale" priority="391">
      <colorScale>
        <cfvo type="min"/>
        <cfvo type="max"/>
        <color rgb="FFFFEF9C"/>
        <color rgb="FF63BE7B"/>
      </colorScale>
    </cfRule>
  </conditionalFormatting>
  <conditionalFormatting sqref="L11">
    <cfRule type="colorScale" priority="5410">
      <colorScale>
        <cfvo type="min"/>
        <cfvo type="max"/>
        <color rgb="FFFFEF9C"/>
        <color rgb="FF63BE7B"/>
      </colorScale>
    </cfRule>
    <cfRule type="colorScale" priority="5411">
      <colorScale>
        <cfvo type="min"/>
        <cfvo type="percentile" val="50"/>
        <cfvo type="max"/>
        <color rgb="FFF8696B"/>
        <color rgb="FFFFEB84"/>
        <color rgb="FF63BE7B"/>
      </colorScale>
    </cfRule>
  </conditionalFormatting>
  <conditionalFormatting sqref="L11:L19">
    <cfRule type="colorScale" priority="5408">
      <colorScale>
        <cfvo type="min"/>
        <cfvo type="max"/>
        <color rgb="FFFFEF9C"/>
        <color rgb="FF63BE7B"/>
      </colorScale>
    </cfRule>
  </conditionalFormatting>
  <conditionalFormatting sqref="L11:L20">
    <cfRule type="colorScale" priority="171">
      <colorScale>
        <cfvo type="min"/>
        <cfvo type="max"/>
        <color rgb="FFFFEF9C"/>
        <color rgb="FF63BE7B"/>
      </colorScale>
    </cfRule>
    <cfRule type="colorScale" priority="5409">
      <colorScale>
        <cfvo type="min"/>
        <cfvo type="max"/>
        <color rgb="FFFFEF9C"/>
        <color rgb="FF63BE7B"/>
      </colorScale>
    </cfRule>
  </conditionalFormatting>
  <conditionalFormatting sqref="L12">
    <cfRule type="colorScale" priority="5412">
      <colorScale>
        <cfvo type="min"/>
        <cfvo type="max"/>
        <color rgb="FFFFEF9C"/>
        <color rgb="FF63BE7B"/>
      </colorScale>
    </cfRule>
    <cfRule type="colorScale" priority="5413">
      <colorScale>
        <cfvo type="min"/>
        <cfvo type="percentile" val="50"/>
        <cfvo type="max"/>
        <color rgb="FFF8696B"/>
        <color rgb="FFFFEB84"/>
        <color rgb="FF63BE7B"/>
      </colorScale>
    </cfRule>
    <cfRule type="colorScale" priority="5414">
      <colorScale>
        <cfvo type="min"/>
        <cfvo type="percentile" val="50"/>
        <cfvo type="max"/>
        <color rgb="FFF8696B"/>
        <color rgb="FFFFEB84"/>
        <color rgb="FF63BE7B"/>
      </colorScale>
    </cfRule>
  </conditionalFormatting>
  <conditionalFormatting sqref="L13">
    <cfRule type="colorScale" priority="5415">
      <colorScale>
        <cfvo type="min"/>
        <cfvo type="max"/>
        <color rgb="FFFFEF9C"/>
        <color rgb="FF63BE7B"/>
      </colorScale>
    </cfRule>
    <cfRule type="colorScale" priority="5416">
      <colorScale>
        <cfvo type="min"/>
        <cfvo type="percentile" val="50"/>
        <cfvo type="max"/>
        <color rgb="FFF8696B"/>
        <color rgb="FFFFEB84"/>
        <color rgb="FF63BE7B"/>
      </colorScale>
    </cfRule>
  </conditionalFormatting>
  <conditionalFormatting sqref="L14">
    <cfRule type="colorScale" priority="5417">
      <colorScale>
        <cfvo type="min"/>
        <cfvo type="max"/>
        <color rgb="FFFFEF9C"/>
        <color rgb="FF63BE7B"/>
      </colorScale>
    </cfRule>
    <cfRule type="colorScale" priority="5418">
      <colorScale>
        <cfvo type="min"/>
        <cfvo type="percentile" val="50"/>
        <cfvo type="max"/>
        <color rgb="FFF8696B"/>
        <color rgb="FFFFEB84"/>
        <color rgb="FF63BE7B"/>
      </colorScale>
    </cfRule>
  </conditionalFormatting>
  <conditionalFormatting sqref="L15">
    <cfRule type="colorScale" priority="5419">
      <colorScale>
        <cfvo type="min"/>
        <cfvo type="max"/>
        <color rgb="FFFFEF9C"/>
        <color rgb="FF63BE7B"/>
      </colorScale>
    </cfRule>
    <cfRule type="colorScale" priority="5420">
      <colorScale>
        <cfvo type="min"/>
        <cfvo type="percentile" val="50"/>
        <cfvo type="max"/>
        <color rgb="FFF8696B"/>
        <color rgb="FFFFEB84"/>
        <color rgb="FF63BE7B"/>
      </colorScale>
    </cfRule>
    <cfRule type="colorScale" priority="5421">
      <colorScale>
        <cfvo type="min"/>
        <cfvo type="percentile" val="50"/>
        <cfvo type="max"/>
        <color rgb="FFF8696B"/>
        <color rgb="FFFFEB84"/>
        <color rgb="FF63BE7B"/>
      </colorScale>
    </cfRule>
  </conditionalFormatting>
  <conditionalFormatting sqref="L16">
    <cfRule type="colorScale" priority="5422">
      <colorScale>
        <cfvo type="min"/>
        <cfvo type="max"/>
        <color rgb="FFFFEF9C"/>
        <color rgb="FF63BE7B"/>
      </colorScale>
    </cfRule>
    <cfRule type="colorScale" priority="5423">
      <colorScale>
        <cfvo type="min"/>
        <cfvo type="percentile" val="50"/>
        <cfvo type="max"/>
        <color rgb="FFF8696B"/>
        <color rgb="FFFFEB84"/>
        <color rgb="FF63BE7B"/>
      </colorScale>
    </cfRule>
  </conditionalFormatting>
  <conditionalFormatting sqref="L17">
    <cfRule type="colorScale" priority="5424">
      <colorScale>
        <cfvo type="min"/>
        <cfvo type="max"/>
        <color rgb="FFFFEF9C"/>
        <color rgb="FF63BE7B"/>
      </colorScale>
    </cfRule>
    <cfRule type="colorScale" priority="5425">
      <colorScale>
        <cfvo type="min"/>
        <cfvo type="percentile" val="50"/>
        <cfvo type="max"/>
        <color rgb="FFF8696B"/>
        <color rgb="FFFFEB84"/>
        <color rgb="FF63BE7B"/>
      </colorScale>
    </cfRule>
    <cfRule type="colorScale" priority="5426">
      <colorScale>
        <cfvo type="min"/>
        <cfvo type="percentile" val="50"/>
        <cfvo type="max"/>
        <color rgb="FFF8696B"/>
        <color rgb="FFFFEB84"/>
        <color rgb="FF63BE7B"/>
      </colorScale>
    </cfRule>
  </conditionalFormatting>
  <conditionalFormatting sqref="L18">
    <cfRule type="colorScale" priority="5427">
      <colorScale>
        <cfvo type="min"/>
        <cfvo type="max"/>
        <color rgb="FFFFEF9C"/>
        <color rgb="FF63BE7B"/>
      </colorScale>
    </cfRule>
    <cfRule type="colorScale" priority="5428">
      <colorScale>
        <cfvo type="min"/>
        <cfvo type="max"/>
        <color rgb="FFFFEF9C"/>
        <color rgb="FF63BE7B"/>
      </colorScale>
    </cfRule>
    <cfRule type="colorScale" priority="5429">
      <colorScale>
        <cfvo type="min"/>
        <cfvo type="max"/>
        <color rgb="FFFFEF9C"/>
        <color rgb="FF63BE7B"/>
      </colorScale>
    </cfRule>
    <cfRule type="colorScale" priority="5430">
      <colorScale>
        <cfvo type="min"/>
        <cfvo type="max"/>
        <color rgb="FFFFEF9C"/>
        <color rgb="FF63BE7B"/>
      </colorScale>
    </cfRule>
  </conditionalFormatting>
  <conditionalFormatting sqref="L19">
    <cfRule type="colorScale" priority="5431">
      <colorScale>
        <cfvo type="min"/>
        <cfvo type="max"/>
        <color rgb="FFFFEF9C"/>
        <color rgb="FF63BE7B"/>
      </colorScale>
    </cfRule>
    <cfRule type="colorScale" priority="5432">
      <colorScale>
        <cfvo type="min"/>
        <cfvo type="percentile" val="50"/>
        <cfvo type="max"/>
        <color rgb="FFF8696B"/>
        <color rgb="FFFFEB84"/>
        <color rgb="FF63BE7B"/>
      </colorScale>
    </cfRule>
    <cfRule type="colorScale" priority="5433">
      <colorScale>
        <cfvo type="min"/>
        <cfvo type="percentile" val="50"/>
        <cfvo type="max"/>
        <color rgb="FFF8696B"/>
        <color rgb="FFFFEB84"/>
        <color rgb="FF63BE7B"/>
      </colorScale>
    </cfRule>
  </conditionalFormatting>
  <conditionalFormatting sqref="L20">
    <cfRule type="colorScale" priority="5434">
      <colorScale>
        <cfvo type="min"/>
        <cfvo type="max"/>
        <color rgb="FFFFEF9C"/>
        <color rgb="FF63BE7B"/>
      </colorScale>
    </cfRule>
  </conditionalFormatting>
  <conditionalFormatting sqref="L21:L29">
    <cfRule type="colorScale" priority="149">
      <colorScale>
        <cfvo type="min"/>
        <cfvo type="max"/>
        <color rgb="FFFFEF9C"/>
        <color rgb="FF63BE7B"/>
      </colorScale>
    </cfRule>
  </conditionalFormatting>
  <hyperlinks>
    <hyperlink ref="A14" r:id="rId1" display="Technology/Software/Crowdstrike.xlsx" xr:uid="{ADB7AF85-07CC-D542-9531-D9B563D37E1F}"/>
    <hyperlink ref="A18" r:id="rId2" display="Technology/Software/ZScaler.xlsx" xr:uid="{A9E8A2CE-D285-204C-B310-518ABBAE6E3E}"/>
    <hyperlink ref="A21" r:id="rId3" display="Technology/Software/Snowflake.xlsx" xr:uid="{5E146284-0238-F444-A512-244B8F1A4646}"/>
    <hyperlink ref="A27" r:id="rId4" display="Technology/Software/Cloudflare.xlsx" xr:uid="{669550EC-6B87-074A-960A-56B15E6FBAA6}"/>
    <hyperlink ref="A20" r:id="rId5" display="Technology/Hardware/Enphase Energy.xlsx" xr:uid="{6A448349-554C-EA48-B746-278AF3AAFA2F}"/>
    <hyperlink ref="A23" r:id="rId6" display="Technology/Software/Datadog.xlsx" xr:uid="{964434F0-24D4-CE4A-817D-67FED1FA0A4D}"/>
    <hyperlink ref="A6" r:id="rId7" display="Technology/Hardware/Mobileye.xlsx" xr:uid="{437C5AC9-7D46-CD4B-B8AB-B7CC144F4F9F}"/>
    <hyperlink ref="A24" r:id="rId8" display="Technology/Hardware/Nvidia.xlsx" xr:uid="{B7EF5437-E1AD-C84F-B732-7A01689C35CD}"/>
    <hyperlink ref="A17" r:id="rId9" display="Technology/Software/Adyen.xlsx" xr:uid="{F7FA4219-D3A9-7D4C-9600-74A4A0D72FF6}"/>
    <hyperlink ref="A4" r:id="rId10" display="Technology/Software/Twilio.xlsx" xr:uid="{914C53B4-E72B-BA44-97ED-54FD2AC890AA}"/>
    <hyperlink ref="A7" r:id="rId11" display="Healthcare/Novo Nordisk.xlsx" xr:uid="{0554E954-DFED-3F47-9238-C7C2517E1D70}"/>
    <hyperlink ref="A19" r:id="rId12" display="Technology/Hardware/ASML.xlsx" xr:uid="{95720BC8-C216-E342-A186-6C148A13826E}"/>
    <hyperlink ref="A3" r:id="rId13" display="Technology/Software/MercadoLibre.xlsx" xr:uid="{19D4272C-B657-724C-AD56-FE82A3514713}"/>
    <hyperlink ref="A12" r:id="rId14" display="Technology/Software/Constellation Software.xlsx" xr:uid="{87E845FF-AFF3-5D43-8F12-51A8C0B8A3D8}"/>
    <hyperlink ref="A28" r:id="rId15" display="Technology/Hardware/Tesla.xlsx" xr:uid="{46CC18D8-920F-E549-A1AF-549B0014FA5A}"/>
    <hyperlink ref="A11" r:id="rId16" display="Consumer/Hermes International.xlsx" xr:uid="{FA1BD750-0F95-0C4F-BE15-C6578CD6C483}"/>
    <hyperlink ref="A15" r:id="rId17" display="Technology/Software/Airbnb.xlsx" xr:uid="{E7C11B33-6DB3-8949-BD6D-D6A70676109D}"/>
    <hyperlink ref="A10" r:id="rId18" display="Consumer/Louis Vuitton Moet Hennessy.xlsx" xr:uid="{9237C991-7BB7-3E4C-B07D-00A5F1A7D3C1}"/>
    <hyperlink ref="A8" r:id="rId19" display="Consumer/Ulta Beauty.xlsx" xr:uid="{340EB6C0-2488-2944-BC82-C8BBF2E383AD}"/>
    <hyperlink ref="A13" r:id="rId20" display="Technology/Hardware/Taiwan Semiconductor.xlsx" xr:uid="{69769730-681A-BD42-961C-B624CC9BB157}"/>
    <hyperlink ref="A2" r:id="rId21" display="Technology/Hardware/Super Micro Computer.xlsx" xr:uid="{A86263D6-01A1-1D46-8CFC-85B675979199}"/>
    <hyperlink ref="A5" r:id="rId22" display="Technology/Software/dLocal.xlsx" xr:uid="{AC249715-269B-B342-A525-777F9CD31697}"/>
    <hyperlink ref="A9" r:id="rId23" display="Technology/Hardware/Livent.xlsx" xr:uid="{FCE13F55-0958-C944-BF4D-320141A0E593}"/>
    <hyperlink ref="A16" r:id="rId24" display="Technology/Software/SentinelOne.xlsx" xr:uid="{0BD22C97-76A4-3840-9FEB-7D7ED803F2EA}"/>
    <hyperlink ref="A22" r:id="rId25" display="Consumer/Dutch Bros.xlsx" xr:uid="{50688C3F-4B29-FA43-9145-79546F856693}"/>
    <hyperlink ref="A25" r:id="rId26" display="Technology/Software/GitLab.xlsx" xr:uid="{01A6DCF9-F87C-C04C-AA6C-7854A2A1B7BB}"/>
    <hyperlink ref="A26" r:id="rId27" display="Technology/Software/Confluent.xlsx" xr:uid="{1E5A3631-592C-164C-B300-FAE1D38545E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32BC-A8B6-C84F-884D-7E5261FDBD86}">
  <dimension ref="A1:R17"/>
  <sheetViews>
    <sheetView zoomScale="80" zoomScaleNormal="80" workbookViewId="0">
      <pane ySplit="1" topLeftCell="A2" activePane="bottomLeft" state="frozen"/>
      <selection pane="bottomLeft" activeCell="L6" sqref="L6"/>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54">
        <v>#VALUE!</v>
      </c>
      <c r="B2" s="19">
        <f>'[41]Sheet 1'!$H$115</f>
        <v>2252.7289025482223</v>
      </c>
      <c r="C2" s="6" cm="1">
        <f t="array" ref="C2">(B2/_FV(A2,"Price"))-1</f>
        <v>-0.18041457074887679</v>
      </c>
      <c r="D2" s="6">
        <f>'[41]Sheet 1'!$F$4</f>
        <v>0.29690560125342724</v>
      </c>
      <c r="E2" s="6">
        <f>'[41]Sheet 1'!$G$4</f>
        <v>0.21488976140138938</v>
      </c>
      <c r="F2" s="6">
        <f>'[41]Sheet 1'!$F$20</f>
        <v>0.10344827586206895</v>
      </c>
      <c r="G2" s="7">
        <f>'[41]Sheet 1'!$M$16</f>
        <v>8.9970552703110851</v>
      </c>
      <c r="H2" s="7">
        <f>'[41]Sheet 1'!$N$16</f>
        <v>38.889360313315926</v>
      </c>
      <c r="I2" s="6">
        <f>'[41]Sheet 1'!$L$7</f>
        <v>0.57762005436424047</v>
      </c>
      <c r="J2" s="6">
        <f>'[41]Sheet 1'!$O$7</f>
        <v>0.20084566596194503</v>
      </c>
      <c r="K2" s="6">
        <f>'[41]Sheet 1'!$N$13</f>
        <v>0.61547310900201324</v>
      </c>
      <c r="L2" s="8">
        <f>'[41]Sheet 1'!$N$101</f>
        <v>59578500000</v>
      </c>
      <c r="M2" s="16" t="str" cm="1">
        <f t="array" ref="M2">_FV(A2,"Industry")</f>
        <v>Software &amp; IT Services</v>
      </c>
      <c r="N2" s="25" cm="1">
        <f t="array" ref="N2">_FV(A2,"Year incorporated",TRUE)</f>
        <v>2002</v>
      </c>
      <c r="O2" s="14" t="str" cm="1">
        <f t="array" ref="O2">_FV(A2,"Description")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2" s="10"/>
      <c r="Q2" s="10"/>
      <c r="R2" s="10"/>
    </row>
    <row r="3" spans="1:18" ht="50" customHeight="1">
      <c r="A3" s="2" t="e" vm="45">
        <v>#VALUE!</v>
      </c>
      <c r="B3" s="19">
        <f>'[35]Sheet 1'!$AN$115</f>
        <v>240.48235167602584</v>
      </c>
      <c r="C3" s="6">
        <f>'[35]Sheet 1'!$AN$117</f>
        <v>6.8857956691523281E-2</v>
      </c>
      <c r="D3" s="6">
        <f>'[35]Sheet 1'!$AL$4</f>
        <v>6.9381689258533497E-2</v>
      </c>
      <c r="E3" s="6">
        <f>'[35]Sheet 1'!$AM$4</f>
        <v>0.11706602685943968</v>
      </c>
      <c r="F3" s="6">
        <f>'[35]Sheet 1'!$AL$20</f>
        <v>0.11941703123410319</v>
      </c>
      <c r="G3" s="7">
        <f>'[35]Sheet 1'!$AS$16</f>
        <v>5.7924468745209232</v>
      </c>
      <c r="H3" s="7">
        <f>'[35]Sheet 1'!$AT$16</f>
        <v>31.519718800908812</v>
      </c>
      <c r="I3" s="6">
        <f>'[35]Sheet 1'!$AR$7</f>
        <v>0.4103</v>
      </c>
      <c r="J3" s="6">
        <f>'[35]Sheet 1'!$AU$7</f>
        <v>0.15867011497834418</v>
      </c>
      <c r="K3" s="6">
        <f>'[35]Sheet 1'!$AT$13</f>
        <v>0.4987425033855678</v>
      </c>
      <c r="L3" s="8" cm="1">
        <f t="array" ref="L3">_FV(A3,"Market cap",TRUE)</f>
        <v>103392243156</v>
      </c>
      <c r="M3" s="16" t="str" cm="1">
        <f t="array" ref="M3">_FV(A3,"Industry")</f>
        <v>Software &amp; IT Services</v>
      </c>
      <c r="N3" s="25" cm="1">
        <f t="array" ref="N3">_FV(A3,"Year incorporated",TRUE)</f>
        <v>1961</v>
      </c>
      <c r="O3" s="14" t="str" cm="1">
        <f t="array" ref="O3">_FV(A3,"Description")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3" s="10"/>
      <c r="Q3" s="10"/>
      <c r="R3" s="10"/>
    </row>
    <row r="4" spans="1:18" ht="50" customHeight="1">
      <c r="A4" s="22" t="e" vm="48">
        <v>#VALUE!</v>
      </c>
      <c r="B4" s="19">
        <f>'[39]Sheet 1'!$AC$115</f>
        <v>190.36407542588006</v>
      </c>
      <c r="C4" s="6" cm="1">
        <f t="array" ref="C4">(B4/_FV(A4,"Price"))-1</f>
        <v>-8.8970948645018977E-2</v>
      </c>
      <c r="D4" s="6">
        <f>'[39]Sheet 1'!$AA$4</f>
        <v>7.3309550639662158E-2</v>
      </c>
      <c r="E4" s="6">
        <f>'[39]Sheet 1'!$AB$4</f>
        <v>4.8494631202189664E-2</v>
      </c>
      <c r="F4" s="6">
        <f>'[39]Sheet 1'!$AA$20</f>
        <v>9.7421322642306851E-2</v>
      </c>
      <c r="G4" s="7">
        <f>'[39]Sheet 1'!$AH$16</f>
        <v>16.251140430907434</v>
      </c>
      <c r="H4" s="7">
        <f>'[39]Sheet 1'!$AI$16</f>
        <v>34.3666518254675</v>
      </c>
      <c r="I4" s="6">
        <f>'[39]Sheet 1'!$AG$7</f>
        <v>0.85909999999999997</v>
      </c>
      <c r="J4" s="6">
        <f>'[39]Sheet 1'!$AJ$7</f>
        <v>0.56403958172503332</v>
      </c>
      <c r="K4" s="6">
        <f>'[39]Sheet 1'!$AH$13</f>
        <v>0.38871581862236065</v>
      </c>
      <c r="L4" s="8">
        <f>'[39]Sheet 1'!$AI$101</f>
        <v>23156250000</v>
      </c>
      <c r="M4" s="16" t="str" cm="1">
        <f t="array" ref="M4">_FV(A4,"Industry")</f>
        <v>Software &amp; IT Services</v>
      </c>
      <c r="N4" s="25" cm="1">
        <f t="array" ref="N4">_FV(A4,"Year incorporated",TRUE)</f>
        <v>1995</v>
      </c>
      <c r="O4" s="14" t="str" cm="1">
        <f t="array" ref="O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4" s="10"/>
      <c r="Q4" s="10"/>
      <c r="R4" s="10"/>
    </row>
    <row r="5" spans="1:18" ht="50" customHeight="1">
      <c r="A5" s="22" t="e" vm="51">
        <v>#VALUE!</v>
      </c>
      <c r="B5" s="19">
        <f>'[47]Sheet 1'!$T$115</f>
        <v>64.906639190764054</v>
      </c>
      <c r="C5" s="6" cm="1">
        <f t="array" ref="C5">(B5/_FV(A5,"Price"))-1</f>
        <v>-0.14976893907828071</v>
      </c>
      <c r="D5" s="6">
        <f>'[47]Sheet 1'!$Q$4</f>
        <v>0.28823620104841186</v>
      </c>
      <c r="E5" s="6">
        <f>'[47]Sheet 1'!$S$4</f>
        <v>0.15576719576719578</v>
      </c>
      <c r="F5" s="6">
        <f>'[47]Sheet 1'!$Q$20</f>
        <v>0.14645017510347014</v>
      </c>
      <c r="G5" s="7">
        <f>'[47]Sheet 1'!$Y$16</f>
        <v>12.478387864126985</v>
      </c>
      <c r="H5" s="7">
        <f>'[47]Sheet 1'!$Z$16</f>
        <v>68.798579530921813</v>
      </c>
      <c r="I5" s="6">
        <f>'[47]Sheet 1'!$X$7</f>
        <v>0.70539682539682536</v>
      </c>
      <c r="J5" s="6">
        <f>'[47]Sheet 1'!$AA$7</f>
        <v>0.30666666666666664</v>
      </c>
      <c r="K5" s="6">
        <f>'[47]Sheet 1'!$Z$13</f>
        <v>1.3629943502824859</v>
      </c>
      <c r="L5" s="8">
        <f>'[47]Sheet 1'!$Z$101</f>
        <v>58960382658</v>
      </c>
      <c r="M5" s="16" t="str" cm="1">
        <f t="array" ref="M5">_FV(A5,"Industry")</f>
        <v>Software &amp; IT Services</v>
      </c>
      <c r="N5" s="25" cm="1">
        <f t="array" ref="N5">_FV(A5,"Year incorporated",TRUE)</f>
        <v>2000</v>
      </c>
      <c r="O5" s="14" t="str" cm="1">
        <f t="array" ref="O5">_FV(A5,"Description")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5" s="10"/>
      <c r="Q5" s="10"/>
      <c r="R5" s="10"/>
    </row>
    <row r="6" spans="1:18" ht="50" customHeight="1">
      <c r="A6" s="22" t="e" vm="47">
        <v>#VALUE!</v>
      </c>
      <c r="B6" s="19">
        <f>'[37]Sheet 1'!$AN$115</f>
        <v>304.74509390369286</v>
      </c>
      <c r="C6" s="6" cm="1">
        <f t="array" ref="C6">(B6/_FV(A6,"Price"))-1</f>
        <v>-7.4145241064278E-2</v>
      </c>
      <c r="D6" s="6">
        <f>'[37]Sheet 1'!$AL$4</f>
        <v>0.17956070629670173</v>
      </c>
      <c r="E6" s="6">
        <f>'[37]Sheet 1'!$AM$4</f>
        <v>6.52141019821455E-2</v>
      </c>
      <c r="F6" s="6">
        <f>'[37]Sheet 1'!$AL$20</f>
        <v>0.17742617520614568</v>
      </c>
      <c r="G6" s="7">
        <f>'[37]Sheet 1'!$AS$16</f>
        <v>13.162392587078227</v>
      </c>
      <c r="H6" s="7">
        <f>'[37]Sheet 1'!$AT$16</f>
        <v>35.878187168192689</v>
      </c>
      <c r="I6" s="6">
        <f>'[37]Sheet 1'!$AR$7</f>
        <v>0.68400000000000005</v>
      </c>
      <c r="J6" s="6">
        <f>'[37]Sheet 1'!$AU$7</f>
        <v>0.32858727997175569</v>
      </c>
      <c r="K6" s="6">
        <f>'[37]Sheet 1'!$AT$13</f>
        <v>0.36601671553737292</v>
      </c>
      <c r="L6" s="8">
        <f>'[37]Sheet 1'!$AT$101</f>
        <v>2609707578240</v>
      </c>
      <c r="M6" s="16" t="str" cm="1">
        <f t="array" ref="M6">_FV(A6,"Industry")</f>
        <v>Software &amp; IT Services</v>
      </c>
      <c r="N6" s="25" cm="1">
        <f t="array" ref="N6">_FV(A6,"Year incorporated",TRUE)</f>
        <v>1993</v>
      </c>
      <c r="O6" s="14" t="str" cm="1">
        <f t="array" ref="O6">_FV(A6,"Description")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6" s="10"/>
      <c r="Q6" s="10"/>
      <c r="R6" s="10"/>
    </row>
    <row r="7" spans="1:18" ht="50" customHeight="1">
      <c r="A7" s="22" t="e" vm="49">
        <v>#VALUE!</v>
      </c>
      <c r="B7" s="19">
        <f>'[38]Sheet 1'!$AN$115</f>
        <v>445.15199657560402</v>
      </c>
      <c r="C7" s="6" cm="1">
        <f t="array" ref="C7">(B7/_FV(A7,"Price"))-1</f>
        <v>-0.12954243923425102</v>
      </c>
      <c r="D7" s="6">
        <f>'[38]Sheet 1'!$AL$4</f>
        <v>0.11536268609439349</v>
      </c>
      <c r="E7" s="6">
        <f>'[38]Sheet 1'!$AM$4</f>
        <v>9.7182778598205122E-2</v>
      </c>
      <c r="F7" s="6">
        <f>'[38]Sheet 1'!$AL$20</f>
        <v>5.6009688162276694E-2</v>
      </c>
      <c r="G7" s="7">
        <f>'[38]Sheet 1'!$AS$16</f>
        <v>12.563109167329319</v>
      </c>
      <c r="H7" s="7">
        <f>'[38]Sheet 1'!$AT$16</f>
        <v>46.506749369217829</v>
      </c>
      <c r="I7" s="6">
        <f>'[38]Sheet 1'!$AR$7</f>
        <v>0.877</v>
      </c>
      <c r="J7" s="6">
        <f>'[38]Sheet 1'!$AU$7</f>
        <v>0.42008406225150519</v>
      </c>
      <c r="K7" s="6">
        <f>'[38]Sheet 1'!$AT$13</f>
        <v>0.32637550845643332</v>
      </c>
      <c r="L7" s="8">
        <f>'[38]Sheet 1'!$AT$101</f>
        <v>221186100000</v>
      </c>
      <c r="M7" s="16" t="str" cm="1">
        <f t="array" ref="M7">_FV(A7,"Industry")</f>
        <v>Software &amp; IT Services</v>
      </c>
      <c r="N7" s="25" cm="1">
        <f t="array" ref="N7">_FV(A7,"Year incorporated",TRUE)</f>
        <v>1997</v>
      </c>
      <c r="O7" s="14" t="str" cm="1">
        <f t="array" ref="O7">_FV(A7,"Description")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7" s="10"/>
      <c r="Q7" s="10"/>
      <c r="R7" s="10"/>
    </row>
    <row r="8" spans="1:18" ht="50" customHeight="1">
      <c r="A8" s="22" t="e" vm="72">
        <v>#VALUE!</v>
      </c>
      <c r="B8" s="19">
        <f>'[59]Sheet 1'!$AM$115</f>
        <v>138.65303977325496</v>
      </c>
      <c r="C8" s="6">
        <f>'[59]Sheet 1'!$AM$117</f>
        <v>-0.39275154481121644</v>
      </c>
      <c r="D8" s="6">
        <f>'[59]Sheet 1'!$AK$4</f>
        <v>0.327567165419691</v>
      </c>
      <c r="E8" s="6">
        <f>'[59]Sheet 1'!$AL$4</f>
        <v>0.13793399702053888</v>
      </c>
      <c r="F8" s="6">
        <f>'[59]Sheet 1'!$AK$20</f>
        <v>0.49785660867585069</v>
      </c>
      <c r="G8" s="7">
        <f>'[59]Sheet 1'!$AR$16</f>
        <v>17.480872994436954</v>
      </c>
      <c r="H8" s="7">
        <f>'[59]Sheet 1'!$AS$16</f>
        <v>73.339764792355751</v>
      </c>
      <c r="I8" s="6">
        <f>'[59]Sheet 1'!$AQ$7</f>
        <v>0.89566832635261973</v>
      </c>
      <c r="J8" s="6">
        <f>'[59]Sheet 1'!$AT$7</f>
        <v>0.31408410211027377</v>
      </c>
      <c r="K8" s="6">
        <f>'[59]Sheet 1'!$AS$13</f>
        <v>0.30736538597517282</v>
      </c>
      <c r="L8" s="8">
        <f>'[59]Sheet 1'!$AS$101</f>
        <v>62261940000</v>
      </c>
      <c r="M8" s="16" t="str" cm="1">
        <f t="array" ref="M8">_FV(A8,"Industry")</f>
        <v>Software &amp; IT Services</v>
      </c>
      <c r="N8" s="25" cm="1">
        <f t="array" ref="N8">_FV(A8,"Year incorporated",TRUE)</f>
        <v>1987</v>
      </c>
      <c r="O8" s="14" t="str" cm="1">
        <f t="array" ref="O8">_FV(A8,"Description")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8" s="10"/>
      <c r="Q8" s="10"/>
      <c r="R8" s="10"/>
    </row>
    <row r="9" spans="1:18" ht="50" customHeight="1">
      <c r="A9" s="22" t="e" vm="66">
        <v>#VALUE!</v>
      </c>
      <c r="B9" s="19">
        <f>'[65]Sheet 1'!$AJ$115</f>
        <v>301.19246143133427</v>
      </c>
      <c r="C9" s="6" cm="1">
        <f t="array" ref="C9">(B9/_FV(A9,"Price"))-1</f>
        <v>-0.32701189504667849</v>
      </c>
      <c r="D9" s="6">
        <f>'[65]Sheet 1'!$AH$4</f>
        <v>0.20868428257218441</v>
      </c>
      <c r="E9" s="6">
        <f>'[65]Sheet 1'!$AI$4</f>
        <v>0.14335373002919183</v>
      </c>
      <c r="F9" s="6">
        <f>'[65]Sheet 1'!$AH$20</f>
        <v>0.33349018261596974</v>
      </c>
      <c r="G9" s="7">
        <f>'[65]Sheet 1'!$AO$16</f>
        <v>12.759861150020997</v>
      </c>
      <c r="H9" s="7">
        <f>'[65]Sheet 1'!$AP$16</f>
        <v>65.854322033244159</v>
      </c>
      <c r="I9" s="6">
        <f>'[65]Sheet 1'!$AN$7</f>
        <v>0.79069999999999996</v>
      </c>
      <c r="J9" s="6">
        <f>'[65]Sheet 1'!$AQ$7</f>
        <v>0.31482923884128083</v>
      </c>
      <c r="K9" s="6">
        <f>'[65]Sheet 1'!$AP$13</f>
        <v>0.18827283308619958</v>
      </c>
      <c r="L9" s="8">
        <f>'[65]Sheet 1'!$AP$101</f>
        <v>64839770348</v>
      </c>
      <c r="M9" s="16" t="str" cm="1">
        <f t="array" ref="M9">_FV(A9,"Industry")</f>
        <v>Software &amp; IT Services</v>
      </c>
      <c r="N9" s="25" cm="1">
        <f t="array" ref="N9">_FV(A9,"Year incorporated",TRUE)</f>
        <v>1987</v>
      </c>
      <c r="O9" s="14" t="str" cm="1">
        <f t="array" ref="O9">_FV(A9,"Description")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9" s="10"/>
      <c r="Q9" s="10"/>
      <c r="R9" s="10"/>
    </row>
    <row r="10" spans="1:18" ht="50" customHeight="1">
      <c r="A10" s="22" t="e" vm="63">
        <v>#VALUE!</v>
      </c>
      <c r="B10" s="19">
        <f>'[51]Sheet 1'!$J$116</f>
        <v>102.53698744110027</v>
      </c>
      <c r="C10" s="6" cm="1">
        <f t="array" ref="C10">(B10/_FV(A10,"Price"))-1</f>
        <v>-0.30746327542144902</v>
      </c>
      <c r="D10" s="6">
        <f>'[51]Sheet 1'!$H$5</f>
        <v>0.13275389927372316</v>
      </c>
      <c r="E10" s="6">
        <f>'[51]Sheet 1'!$I$5</f>
        <v>0.13043935253310912</v>
      </c>
      <c r="F10" s="6">
        <f>'[51]Sheet 1'!$H$21</f>
        <v>0.55300859598853869</v>
      </c>
      <c r="G10" s="7">
        <f>'[51]Sheet 1'!$O$17</f>
        <v>9.9910611751103637</v>
      </c>
      <c r="H10" s="7">
        <f>'[51]Sheet 1'!$P$17</f>
        <v>40.466137088122608</v>
      </c>
      <c r="I10" s="6">
        <f>'[51]Sheet 1'!$N$8</f>
        <v>0.82150000000000001</v>
      </c>
      <c r="J10" s="6">
        <f>'[51]Sheet 1'!$Q$8</f>
        <v>0.35232289257935673</v>
      </c>
      <c r="K10" s="6">
        <f>'[51]Sheet 1'!$P$14</f>
        <v>0.11803217358772915</v>
      </c>
      <c r="L10" s="8">
        <f>'[51]Sheet 1'!$P$101</f>
        <v>95054956020</v>
      </c>
      <c r="M10" s="16" t="str" cm="1">
        <f t="array" ref="M10">_FV(A10,"Industry")</f>
        <v>Software &amp; IT Services</v>
      </c>
      <c r="N10" s="25" cm="1">
        <f t="array" ref="N10">_FV(A10,"Year incorporated",TRUE)</f>
        <v>2008</v>
      </c>
      <c r="O10" s="14" t="str" cm="1">
        <f t="array" ref="O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0" s="10"/>
      <c r="Q10" s="10"/>
      <c r="R10" s="10"/>
    </row>
    <row r="11" spans="1:18" ht="50" customHeight="1">
      <c r="A11" s="22" t="e" vm="64">
        <v>#VALUE!</v>
      </c>
      <c r="B11" s="19">
        <f>'[61]Sheet 1'!$AG$115</f>
        <v>339.85569826471192</v>
      </c>
      <c r="C11" s="6" cm="1">
        <f t="array" ref="C11">(B11/_FV(A11,"Price"))-1</f>
        <v>-0.31324247122534821</v>
      </c>
      <c r="D11" s="6">
        <f>'[61]Sheet 1'!$AE$4</f>
        <v>0.32108377452507009</v>
      </c>
      <c r="E11" s="6">
        <f>'[61]Sheet 1'!$AF$4</f>
        <v>0.12368379695112375</v>
      </c>
      <c r="F11" s="6">
        <f>'[61]Sheet 1'!$AE$20</f>
        <v>0.14280868385345991</v>
      </c>
      <c r="G11" s="7">
        <f>'[61]Sheet 1'!$AL$16</f>
        <v>9.9215869203206033</v>
      </c>
      <c r="H11" s="7">
        <f>'[61]Sheet 1'!$AM$16</f>
        <v>61.114286131655369</v>
      </c>
      <c r="I11" s="6">
        <f>'[61]Sheet 1'!$AK$7</f>
        <v>0.81089999999999995</v>
      </c>
      <c r="J11" s="6">
        <f>'[61]Sheet 1'!$AN$7</f>
        <v>0.28760018859028758</v>
      </c>
      <c r="K11" s="6">
        <f>'[61]Sheet 1'!$AM$13</f>
        <v>0.10720987448396647</v>
      </c>
      <c r="L11" s="8">
        <f>'[61]Sheet 1'!$AM$101</f>
        <v>126262115148</v>
      </c>
      <c r="M11" s="16" t="str" cm="1">
        <f t="array" ref="M11">_FV(A11,"Industry")</f>
        <v>Financial Technology (Fintech) &amp; Infrastructure</v>
      </c>
      <c r="N11" s="25" cm="1">
        <f t="array" ref="N11">_FV(A11,"Year incorporated",TRUE)</f>
        <v>1993</v>
      </c>
      <c r="O11" s="14" t="str" cm="1">
        <f t="array" ref="O11">_FV(A11,"Description")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1" s="10"/>
      <c r="Q11" s="10"/>
      <c r="R11" s="10"/>
    </row>
    <row r="12" spans="1:18" ht="50" customHeight="1">
      <c r="A12" s="22" t="e" vm="56">
        <v>#VALUE!</v>
      </c>
      <c r="B12" s="19">
        <f>'[43]Sheet 1'!$H$115</f>
        <v>19.469027491148815</v>
      </c>
      <c r="C12" s="6" cm="1">
        <f t="array" ref="C12">(B12/_FV(A12,"Price"))-1</f>
        <v>-0.21858207942408925</v>
      </c>
      <c r="D12" s="6">
        <f>'[43]Sheet 1'!$F$4</f>
        <v>0.46948608137044978</v>
      </c>
      <c r="E12" s="6">
        <f>'[43]Sheet 1'!$G$4</f>
        <v>0.16575591985428062</v>
      </c>
      <c r="F12" s="6">
        <f>'[43]Sheet 1'!$F$20</f>
        <v>0.39771283354510811</v>
      </c>
      <c r="G12" s="7">
        <f>'[43]Sheet 1'!$M$16</f>
        <v>8.8930032322404369</v>
      </c>
      <c r="H12" s="7">
        <f>'[43]Sheet 1'!$N$16</f>
        <v>154.50185995253165</v>
      </c>
      <c r="I12" s="6">
        <f>'[43]Sheet 1'!$L$7</f>
        <v>0.82840000000000003</v>
      </c>
      <c r="J12" s="6">
        <f>'[43]Sheet 1'!$O$7</f>
        <v>0.35346083788706739</v>
      </c>
      <c r="K12" s="6">
        <f>'[43]Sheet 1'!$N$13</f>
        <v>4.9028083777226207E-2</v>
      </c>
      <c r="L12" s="8">
        <f>'[43]Sheet 1'!$N$101</f>
        <v>9764517549</v>
      </c>
      <c r="M12" s="16" t="str" cm="1">
        <f t="array" ref="M12">_FV(A12,"Industry")</f>
        <v>Software &amp; IT Services</v>
      </c>
      <c r="N12" s="25" cm="1">
        <f t="array" ref="N12">_FV(A12,"Year incorporated",TRUE)</f>
        <v>2019</v>
      </c>
      <c r="O12" s="14" t="str" cm="1">
        <f t="array" ref="O12">_FV(A12,"Description")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12" s="10"/>
      <c r="Q12" s="10"/>
      <c r="R12" s="10"/>
    </row>
    <row r="13" spans="1:18" ht="50" customHeight="1">
      <c r="A13" s="22" t="e" vm="57">
        <v>#VALUE!</v>
      </c>
      <c r="B13" s="19">
        <f>'[44]Sheet 1'!$S$115</f>
        <v>422.2749010917621</v>
      </c>
      <c r="C13" s="6" cm="1">
        <f t="array" ref="C13">(B13/_FV(A13,"Price"))-1</f>
        <v>-0.24332308764792265</v>
      </c>
      <c r="D13" s="6">
        <f>'[44]Sheet 1'!$Q$4</f>
        <v>0.22879918588873815</v>
      </c>
      <c r="E13" s="6">
        <f>'[44]Sheet 1'!$R$4</f>
        <v>0.22884748102139407</v>
      </c>
      <c r="F13" s="6">
        <f>'[44]Sheet 1'!$Q$20</f>
        <v>0.14686248331108143</v>
      </c>
      <c r="G13" s="7">
        <f>'[44]Sheet 1'!$X$16</f>
        <v>15.905507323671497</v>
      </c>
      <c r="H13" s="7">
        <f>'[44]Sheet 1'!$Y$16</f>
        <v>354.57046326153846</v>
      </c>
      <c r="I13" s="6">
        <f>'[44]Sheet 1'!$W$7</f>
        <v>0.78290000000000004</v>
      </c>
      <c r="J13" s="6">
        <f>'[44]Sheet 1'!$Z$7</f>
        <v>0.29993098688750863</v>
      </c>
      <c r="K13" s="6">
        <f>'[44]Sheet 1'!$Y$13</f>
        <v>4.8871145374449337E-2</v>
      </c>
      <c r="L13" s="8">
        <f>'[44]Sheet 1'!$Y$101</f>
        <v>115235400560</v>
      </c>
      <c r="M13" s="16" t="str" cm="1">
        <f t="array" ref="M13">_FV(A13,"Industry")</f>
        <v>Software &amp; IT Services</v>
      </c>
      <c r="N13" s="25" cm="1">
        <f t="array" ref="N13">_FV(A13,"Year incorporated",TRUE)</f>
        <v>2012</v>
      </c>
      <c r="O13" s="14" t="str" cm="1">
        <f t="array" ref="O13">_FV(A13,"Description")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13" s="10"/>
      <c r="Q13" s="10"/>
      <c r="R13" s="10"/>
    </row>
    <row r="14" spans="1:18" ht="50" customHeight="1">
      <c r="A14" s="22" t="e" vm="84">
        <v>#VALUE!</v>
      </c>
      <c r="B14" s="19">
        <f>'[73]Sheet 1'!$L$115</f>
        <v>23.06777067533277</v>
      </c>
      <c r="C14" s="6" cm="1">
        <f t="array" ref="C14">(B14/_FV(A14,"Price"))-1</f>
        <v>-0.72875806131656451</v>
      </c>
      <c r="D14" s="6">
        <f>'[73]Sheet 1'!$J$4</f>
        <v>0.31871167361908026</v>
      </c>
      <c r="E14" s="6">
        <f>'[73]Sheet 1'!$K$4</f>
        <v>0.22005710501047338</v>
      </c>
      <c r="F14" s="6">
        <f>'[73]Sheet 1'!$J$20</f>
        <v>0.18443882986819271</v>
      </c>
      <c r="G14" s="7">
        <f>'[73]Sheet 1'!$Q$16</f>
        <v>23.971609629261089</v>
      </c>
      <c r="H14" s="7">
        <f>'[73]Sheet 1'!$R$16</f>
        <v>708.4815175611127</v>
      </c>
      <c r="I14" s="6">
        <f>'[73]Sheet 1'!$P$7</f>
        <v>0.82179999999999997</v>
      </c>
      <c r="J14" s="6">
        <f>'[73]Sheet 1'!$S$7</f>
        <v>0.28954902252827525</v>
      </c>
      <c r="K14" s="6">
        <f>'[73]Sheet 1'!$R$13</f>
        <v>4.782821668681006E-2</v>
      </c>
      <c r="L14" s="8">
        <f>'[73]Sheet 1'!$R$101</f>
        <v>37822285815</v>
      </c>
      <c r="M14" s="16" t="str" cm="1">
        <f t="array" ref="M14">_FV(A14,"Industry")</f>
        <v>Software &amp; IT Services</v>
      </c>
      <c r="N14" s="25" cm="1">
        <f t="array" ref="N14">_FV(A14,"Year incorporated",TRUE)</f>
        <v>2009</v>
      </c>
      <c r="O14" s="14" t="str" cm="1">
        <f t="array" ref="O14">_FV(A14,"Description")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14" s="10"/>
      <c r="Q14" s="10"/>
      <c r="R14" s="10"/>
    </row>
    <row r="15" spans="1:18" ht="50" customHeight="1">
      <c r="A15" s="22" t="e" vm="59">
        <v>#VALUE!</v>
      </c>
      <c r="B15" s="19">
        <f>'[46]Sheet 1'!$Z$115</f>
        <v>167.58324906438403</v>
      </c>
      <c r="C15" s="6" cm="1">
        <f t="array" ref="C15">(B15/_FV(A15,"Price"))-1</f>
        <v>-0.2523478042687175</v>
      </c>
      <c r="D15" s="6">
        <f>'[46]Sheet 1'!$X$4</f>
        <v>0.18345160803261362</v>
      </c>
      <c r="E15" s="6">
        <f>'[46]Sheet 1'!$Y$4</f>
        <v>0.10500127583567243</v>
      </c>
      <c r="F15" s="6">
        <f>'[46]Sheet 1'!$X$20</f>
        <v>-7.9503105590062129E-2</v>
      </c>
      <c r="G15" s="7">
        <f>'[46]Sheet 1'!$AE$16</f>
        <v>6.5112496810410816</v>
      </c>
      <c r="H15" s="7">
        <f>'[46]Sheet 1'!$AF$16</f>
        <v>981.44567307692307</v>
      </c>
      <c r="I15" s="6">
        <f>'[46]Sheet 1'!$AD$7</f>
        <v>0.73340000000000005</v>
      </c>
      <c r="J15" s="6">
        <f>'[46]Sheet 1'!$AG$7</f>
        <v>0.20135876499106914</v>
      </c>
      <c r="K15" s="6">
        <f>'[46]Sheet 1'!$AF$13</f>
        <v>1.4217289880878435E-2</v>
      </c>
      <c r="L15" s="8" cm="1">
        <f t="array" ref="L15">_FV(A15,"Market cap",TRUE)</f>
        <v>218318204000</v>
      </c>
      <c r="M15" s="16" t="str" cm="1">
        <f t="array" ref="M15">_FV(A15,"Industry")</f>
        <v>Software &amp; IT Services</v>
      </c>
      <c r="N15" s="25" cm="1">
        <f t="array" ref="N15">_FV(A15,"Year incorporated",TRUE)</f>
        <v>1999</v>
      </c>
      <c r="O15" s="14" t="str" cm="1">
        <f t="array" ref="O15">_FV(A15,"Description")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15" s="10"/>
      <c r="Q15" s="10"/>
      <c r="R15" s="10"/>
    </row>
    <row r="16" spans="1:18" ht="50" customHeight="1">
      <c r="A16" s="22" t="e" vm="44">
        <v>#VALUE!</v>
      </c>
      <c r="B16" s="19">
        <f>[34]Model!$Z$115</f>
        <v>149.1792430720341</v>
      </c>
      <c r="C16" s="6" cm="1">
        <f t="array" ref="C16">(B16/_FV(A16,"Price"))-1</f>
        <v>0.15781941924043696</v>
      </c>
      <c r="D16" s="6">
        <f>[34]Model!$X$4</f>
        <v>9.7808156437157789E-2</v>
      </c>
      <c r="E16" s="6">
        <f>[34]Model!$Y$4</f>
        <v>6.2099591282580802E-2</v>
      </c>
      <c r="F16" s="6">
        <f>[34]Model!$X$20</f>
        <v>-0.15366930381275301</v>
      </c>
      <c r="G16" s="7">
        <f>[34]Model!$AE$16</f>
        <v>5.4629608677820363</v>
      </c>
      <c r="H16" s="7">
        <f>[34]Model!$AF$16</f>
        <v>25.764056559727873</v>
      </c>
      <c r="I16" s="6">
        <f>[34]Model!$AD$7</f>
        <v>0.55379999999999996</v>
      </c>
      <c r="J16" s="6">
        <f>[34]Model!$AG$7</f>
        <v>0.21217242500954617</v>
      </c>
      <c r="K16" s="6">
        <f>[34]Model!$AF$13</f>
        <v>0.26184736707682726</v>
      </c>
      <c r="L16" s="8">
        <f>[34]Model!$AF$101</f>
        <v>1545122000000</v>
      </c>
      <c r="M16" s="16" t="str" cm="1">
        <f t="array" ref="M16">_FV(A16,"Industry")</f>
        <v>Software &amp; IT Services</v>
      </c>
      <c r="N16" s="25" cm="1">
        <f t="array" ref="N16">_FV(A16,"Year incorporated",TRUE)</f>
        <v>2015</v>
      </c>
      <c r="O16" s="14" t="str" cm="1">
        <f t="array" ref="O16">_FV(A16,"Description")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6" s="10"/>
      <c r="Q16" s="10"/>
      <c r="R16" s="10"/>
    </row>
    <row r="17" spans="1:18" ht="50" customHeight="1">
      <c r="A17" s="22" t="e" vm="61">
        <v>#VALUE!</v>
      </c>
      <c r="B17" s="19">
        <f>'[42]Sheet 1'!$Y$115</f>
        <v>236.5287265928927</v>
      </c>
      <c r="C17" s="6" cm="1">
        <f t="array" ref="C17">(B17/_FV(A17,"Price"))-1</f>
        <v>-0.25650291832617889</v>
      </c>
      <c r="D17" s="6">
        <f>'[42]Sheet 1'!$W$4</f>
        <v>0.21888332088710705</v>
      </c>
      <c r="E17" s="6">
        <f>'[42]Sheet 1'!$X$4</f>
        <v>4.1914508167597564E-2</v>
      </c>
      <c r="F17" s="6">
        <f>'[42]Sheet 1'!$W$20</f>
        <v>0.17053291550722505</v>
      </c>
      <c r="G17" s="7">
        <f>'[42]Sheet 1'!$AD$16</f>
        <v>3.3267189858705279</v>
      </c>
      <c r="H17" s="7">
        <f>'[42]Sheet 1'!$AE$16</f>
        <v>29.795246251037309</v>
      </c>
      <c r="I17" s="6">
        <f>'[42]Sheet 1'!$AC$7</f>
        <v>0.31990000000000002</v>
      </c>
      <c r="J17" s="6">
        <f>'[42]Sheet 1'!$AF$7</f>
        <v>0.14324588937240221</v>
      </c>
      <c r="K17" s="6">
        <f>'[42]Sheet 1'!$AE$13</f>
        <v>0.36832475400042614</v>
      </c>
      <c r="L17" s="8">
        <f>'[42]Sheet 1'!$AE$101</f>
        <v>204906943865</v>
      </c>
      <c r="M17" s="16" t="str" cm="1">
        <f t="array" ref="M17">_FV(A17,"Industry")</f>
        <v>Software &amp; IT Services</v>
      </c>
      <c r="N17" s="25" cm="1">
        <f t="array" ref="N17">_FV(A17,"Year incorporated",TRUE)</f>
        <v>2009</v>
      </c>
      <c r="O17" s="14" t="str" cm="1">
        <f t="array" ref="O17">_FV(A17,"Description")</f>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c>
      <c r="P17" s="10"/>
      <c r="Q17" s="10"/>
      <c r="R17" s="10"/>
    </row>
  </sheetData>
  <autoFilter ref="A1:L1" xr:uid="{FAB1ACF9-D4B9-FB4D-8299-9FC1FBDA430F}">
    <sortState xmlns:xlrd2="http://schemas.microsoft.com/office/spreadsheetml/2017/richdata2" ref="A2:L39">
      <sortCondition descending="1" ref="K1:K39"/>
    </sortState>
  </autoFilter>
  <conditionalFormatting sqref="C2:C15">
    <cfRule type="colorScale" priority="6238">
      <colorScale>
        <cfvo type="min"/>
        <cfvo type="percentile" val="50"/>
        <cfvo type="max"/>
        <color rgb="FFF8696B"/>
        <color rgb="FFFCFCFF"/>
        <color rgb="FF63BE7B"/>
      </colorScale>
    </cfRule>
  </conditionalFormatting>
  <conditionalFormatting sqref="C2:C17">
    <cfRule type="colorScale" priority="8">
      <colorScale>
        <cfvo type="min"/>
        <cfvo type="percentile" val="50"/>
        <cfvo type="max"/>
        <color rgb="FFF8696B"/>
        <color rgb="FFFCFCFF"/>
        <color rgb="FF63BE7B"/>
      </colorScale>
    </cfRule>
  </conditionalFormatting>
  <conditionalFormatting sqref="C16">
    <cfRule type="colorScale" priority="29">
      <colorScale>
        <cfvo type="min"/>
        <cfvo type="percentile" val="50"/>
        <cfvo type="max"/>
        <color rgb="FFF8696B"/>
        <color rgb="FFFCFCFF"/>
        <color rgb="FF63BE7B"/>
      </colorScale>
    </cfRule>
  </conditionalFormatting>
  <conditionalFormatting sqref="C17">
    <cfRule type="colorScale" priority="9">
      <colorScale>
        <cfvo type="min"/>
        <cfvo type="percentile" val="50"/>
        <cfvo type="max"/>
        <color rgb="FFF8696B"/>
        <color rgb="FFFCFCFF"/>
        <color rgb="FF63BE7B"/>
      </colorScale>
    </cfRule>
  </conditionalFormatting>
  <conditionalFormatting sqref="D2:D15">
    <cfRule type="colorScale" priority="6239">
      <colorScale>
        <cfvo type="min"/>
        <cfvo type="max"/>
        <color rgb="FFFCFCFF"/>
        <color rgb="FF63BE7B"/>
      </colorScale>
    </cfRule>
  </conditionalFormatting>
  <conditionalFormatting sqref="D2:D17">
    <cfRule type="colorScale" priority="7">
      <colorScale>
        <cfvo type="min"/>
        <cfvo type="max"/>
        <color rgb="FFFCFCFF"/>
        <color rgb="FF63BE7B"/>
      </colorScale>
    </cfRule>
  </conditionalFormatting>
  <conditionalFormatting sqref="D16">
    <cfRule type="colorScale" priority="36">
      <colorScale>
        <cfvo type="min"/>
        <cfvo type="max"/>
        <color rgb="FFFCFCFF"/>
        <color rgb="FF63BE7B"/>
      </colorScale>
    </cfRule>
    <cfRule type="colorScale" priority="37">
      <colorScale>
        <cfvo type="min"/>
        <cfvo type="max"/>
        <color rgb="FFFCFCFF"/>
        <color rgb="FF63BE7B"/>
      </colorScale>
    </cfRule>
  </conditionalFormatting>
  <conditionalFormatting sqref="D17">
    <cfRule type="colorScale" priority="14">
      <colorScale>
        <cfvo type="min"/>
        <cfvo type="max"/>
        <color rgb="FFFCFCFF"/>
        <color rgb="FF63BE7B"/>
      </colorScale>
    </cfRule>
    <cfRule type="colorScale" priority="15">
      <colorScale>
        <cfvo type="min"/>
        <cfvo type="max"/>
        <color rgb="FFFCFCFF"/>
        <color rgb="FF63BE7B"/>
      </colorScale>
    </cfRule>
  </conditionalFormatting>
  <conditionalFormatting sqref="D2:E11">
    <cfRule type="colorScale" priority="6234">
      <colorScale>
        <cfvo type="min"/>
        <cfvo type="max"/>
        <color rgb="FFFCFCFF"/>
        <color rgb="FF63BE7B"/>
      </colorScale>
    </cfRule>
  </conditionalFormatting>
  <conditionalFormatting sqref="D2:E15">
    <cfRule type="colorScale" priority="6240">
      <colorScale>
        <cfvo type="min"/>
        <cfvo type="max"/>
        <color rgb="FFFFEF9C"/>
        <color rgb="FF63BE7B"/>
      </colorScale>
    </cfRule>
  </conditionalFormatting>
  <conditionalFormatting sqref="D4:E5">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10:E10">
    <cfRule type="colorScale" priority="6109">
      <colorScale>
        <cfvo type="min"/>
        <cfvo type="max"/>
        <color rgb="FFFCFCFF"/>
        <color rgb="FF63BE7B"/>
      </colorScale>
    </cfRule>
    <cfRule type="colorScale" priority="6110">
      <colorScale>
        <cfvo type="min"/>
        <cfvo type="percentile" val="50"/>
        <cfvo type="max"/>
        <color rgb="FFF8696B"/>
        <color rgb="FFFFEB84"/>
        <color rgb="FF63BE7B"/>
      </colorScale>
    </cfRule>
  </conditionalFormatting>
  <conditionalFormatting sqref="D11:E11">
    <cfRule type="colorScale" priority="6030">
      <colorScale>
        <cfvo type="min"/>
        <cfvo type="max"/>
        <color rgb="FFFCFCFF"/>
        <color rgb="FF63BE7B"/>
      </colorScale>
    </cfRule>
    <cfRule type="colorScale" priority="6031">
      <colorScale>
        <cfvo type="min"/>
        <cfvo type="percentile" val="50"/>
        <cfvo type="max"/>
        <color rgb="FFF8696B"/>
        <color rgb="FFFFEB84"/>
        <color rgb="FF63BE7B"/>
      </colorScale>
    </cfRule>
  </conditionalFormatting>
  <conditionalFormatting sqref="D16:E16">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fRule type="colorScale" priority="41">
      <colorScale>
        <cfvo type="min"/>
        <cfvo type="max"/>
        <color rgb="FFFCFCFF"/>
        <color rgb="FF63BE7B"/>
      </colorScale>
    </cfRule>
    <cfRule type="colorScale" priority="42">
      <colorScale>
        <cfvo type="min"/>
        <cfvo type="max"/>
        <color rgb="FFFFEF9C"/>
        <color rgb="FF63BE7B"/>
      </colorScale>
    </cfRule>
  </conditionalFormatting>
  <conditionalFormatting sqref="D17:E17">
    <cfRule type="colorScale" priority="19">
      <colorScale>
        <cfvo type="min"/>
        <cfvo type="max"/>
        <color rgb="FFFCFCFF"/>
        <color rgb="FF63BE7B"/>
      </colorScale>
    </cfRule>
    <cfRule type="colorScale" priority="20">
      <colorScale>
        <cfvo type="min"/>
        <cfvo type="max"/>
        <color rgb="FFFFEF9C"/>
        <color rgb="FF63BE7B"/>
      </colorScale>
    </cfRule>
  </conditionalFormatting>
  <conditionalFormatting sqref="D2:F2">
    <cfRule type="colorScale" priority="150">
      <colorScale>
        <cfvo type="min"/>
        <cfvo type="max"/>
        <color rgb="FFFCFCFF"/>
        <color rgb="FF63BE7B"/>
      </colorScale>
    </cfRule>
    <cfRule type="colorScale" priority="151">
      <colorScale>
        <cfvo type="min"/>
        <cfvo type="percentile" val="50"/>
        <cfvo type="max"/>
        <color rgb="FFF8696B"/>
        <color rgb="FFFFEB84"/>
        <color rgb="FF63BE7B"/>
      </colorScale>
    </cfRule>
  </conditionalFormatting>
  <conditionalFormatting sqref="D3:F3">
    <cfRule type="colorScale" priority="148">
      <colorScale>
        <cfvo type="min"/>
        <cfvo type="max"/>
        <color rgb="FFFCFCFF"/>
        <color rgb="FF63BE7B"/>
      </colorScale>
    </cfRule>
    <cfRule type="colorScale" priority="149">
      <colorScale>
        <cfvo type="min"/>
        <cfvo type="percentile" val="50"/>
        <cfvo type="max"/>
        <color rgb="FFF8696B"/>
        <color rgb="FFFFEB84"/>
        <color rgb="FF63BE7B"/>
      </colorScale>
    </cfRule>
  </conditionalFormatting>
  <conditionalFormatting sqref="D6:F6">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onditionalFormatting>
  <conditionalFormatting sqref="D7:F7">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8:F8">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D9:F9">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D12:F12">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D13:F13">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14:F14">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D15:F15">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17:F17">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E2:E15">
    <cfRule type="colorScale" priority="6241">
      <colorScale>
        <cfvo type="min"/>
        <cfvo type="max"/>
        <color rgb="FFFCFCFF"/>
        <color rgb="FF63BE7B"/>
      </colorScale>
    </cfRule>
  </conditionalFormatting>
  <conditionalFormatting sqref="E2:E17">
    <cfRule type="colorScale" priority="6">
      <colorScale>
        <cfvo type="min"/>
        <cfvo type="max"/>
        <color rgb="FFFCFCFF"/>
        <color rgb="FF63BE7B"/>
      </colorScale>
    </cfRule>
  </conditionalFormatting>
  <conditionalFormatting sqref="E16">
    <cfRule type="colorScale" priority="38">
      <colorScale>
        <cfvo type="min"/>
        <cfvo type="max"/>
        <color rgb="FFFCFCFF"/>
        <color rgb="FF63BE7B"/>
      </colorScale>
    </cfRule>
    <cfRule type="colorScale" priority="43">
      <colorScale>
        <cfvo type="min"/>
        <cfvo type="max"/>
        <color rgb="FFFCFCFF"/>
        <color rgb="FF63BE7B"/>
      </colorScale>
    </cfRule>
  </conditionalFormatting>
  <conditionalFormatting sqref="E17">
    <cfRule type="colorScale" priority="16">
      <colorScale>
        <cfvo type="min"/>
        <cfvo type="max"/>
        <color rgb="FFFCFCFF"/>
        <color rgb="FF63BE7B"/>
      </colorScale>
    </cfRule>
    <cfRule type="colorScale" priority="21">
      <colorScale>
        <cfvo type="min"/>
        <cfvo type="max"/>
        <color rgb="FFFCFCFF"/>
        <color rgb="FF63BE7B"/>
      </colorScale>
    </cfRule>
  </conditionalFormatting>
  <conditionalFormatting sqref="F2:F11">
    <cfRule type="colorScale" priority="6235">
      <colorScale>
        <cfvo type="min"/>
        <cfvo type="max"/>
        <color rgb="FFFCFCFF"/>
        <color rgb="FF63BE7B"/>
      </colorScale>
    </cfRule>
  </conditionalFormatting>
  <conditionalFormatting sqref="F2:F15">
    <cfRule type="colorScale" priority="6242">
      <colorScale>
        <cfvo type="min"/>
        <cfvo type="max"/>
        <color rgb="FFFCFCFF"/>
        <color rgb="FF63BE7B"/>
      </colorScale>
    </cfRule>
    <cfRule type="colorScale" priority="6243">
      <colorScale>
        <cfvo type="min"/>
        <cfvo type="max"/>
        <color rgb="FFFFEF9C"/>
        <color rgb="FF63BE7B"/>
      </colorScale>
    </cfRule>
  </conditionalFormatting>
  <conditionalFormatting sqref="F2:F17">
    <cfRule type="colorScale" priority="5">
      <colorScale>
        <cfvo type="min"/>
        <cfvo type="percentile" val="50"/>
        <cfvo type="max"/>
        <color rgb="FFF8696B"/>
        <color rgb="FFFCFCFF"/>
        <color rgb="FF63BE7B"/>
      </colorScale>
    </cfRule>
  </conditionalFormatting>
  <conditionalFormatting sqref="F4:F5">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F10">
    <cfRule type="colorScale" priority="6111">
      <colorScale>
        <cfvo type="min"/>
        <cfvo type="max"/>
        <color rgb="FFFCFCFF"/>
        <color rgb="FF63BE7B"/>
      </colorScale>
    </cfRule>
    <cfRule type="colorScale" priority="6112">
      <colorScale>
        <cfvo type="min"/>
        <cfvo type="percentile" val="50"/>
        <cfvo type="max"/>
        <color rgb="FFF8696B"/>
        <color rgb="FFFFEB84"/>
        <color rgb="FF63BE7B"/>
      </colorScale>
    </cfRule>
  </conditionalFormatting>
  <conditionalFormatting sqref="F11">
    <cfRule type="colorScale" priority="6034">
      <colorScale>
        <cfvo type="min"/>
        <cfvo type="max"/>
        <color rgb="FFFCFCFF"/>
        <color rgb="FF63BE7B"/>
      </colorScale>
    </cfRule>
    <cfRule type="colorScale" priority="6035">
      <colorScale>
        <cfvo type="min"/>
        <cfvo type="percentile" val="50"/>
        <cfvo type="max"/>
        <color rgb="FFF8696B"/>
        <color rgb="FFFFEB84"/>
        <color rgb="FF63BE7B"/>
      </colorScale>
    </cfRule>
  </conditionalFormatting>
  <conditionalFormatting sqref="F16">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fRule type="colorScale" priority="33">
      <colorScale>
        <cfvo type="min"/>
        <cfvo type="max"/>
        <color rgb="FFFCFCFF"/>
        <color rgb="FF63BE7B"/>
      </colorScale>
    </cfRule>
    <cfRule type="colorScale" priority="34">
      <colorScale>
        <cfvo type="min"/>
        <cfvo type="max"/>
        <color rgb="FFFFEF9C"/>
        <color rgb="FF63BE7B"/>
      </colorScale>
    </cfRule>
    <cfRule type="colorScale" priority="35">
      <colorScale>
        <cfvo type="min"/>
        <cfvo type="max"/>
        <color rgb="FFFCFCFF"/>
        <color rgb="FF63BE7B"/>
      </colorScale>
    </cfRule>
  </conditionalFormatting>
  <conditionalFormatting sqref="F17">
    <cfRule type="colorScale" priority="10">
      <colorScale>
        <cfvo type="min"/>
        <cfvo type="max"/>
        <color rgb="FFFCFCFF"/>
        <color rgb="FF63BE7B"/>
      </colorScale>
    </cfRule>
    <cfRule type="colorScale" priority="11">
      <colorScale>
        <cfvo type="min"/>
        <cfvo type="max"/>
        <color rgb="FFFCFCFF"/>
        <color rgb="FF63BE7B"/>
      </colorScale>
    </cfRule>
    <cfRule type="colorScale" priority="12">
      <colorScale>
        <cfvo type="min"/>
        <cfvo type="max"/>
        <color rgb="FFFFEF9C"/>
        <color rgb="FF63BE7B"/>
      </colorScale>
    </cfRule>
    <cfRule type="colorScale" priority="13">
      <colorScale>
        <cfvo type="min"/>
        <cfvo type="max"/>
        <color rgb="FFFCFCFF"/>
        <color rgb="FF63BE7B"/>
      </colorScale>
    </cfRule>
  </conditionalFormatting>
  <conditionalFormatting sqref="F18:F1048576 F1">
    <cfRule type="colorScale" priority="97">
      <colorScale>
        <cfvo type="min"/>
        <cfvo type="percentile" val="50"/>
        <cfvo type="max"/>
        <color rgb="FFF8696B"/>
        <color rgb="FFFCFCFF"/>
        <color rgb="FF63BE7B"/>
      </colorScale>
    </cfRule>
  </conditionalFormatting>
  <conditionalFormatting sqref="G2:G11">
    <cfRule type="colorScale" priority="6236">
      <colorScale>
        <cfvo type="min"/>
        <cfvo type="percentile" val="50"/>
        <cfvo type="max"/>
        <color rgb="FF63BE7B"/>
        <color rgb="FFFCFCFF"/>
        <color rgb="FFF8696B"/>
      </colorScale>
    </cfRule>
  </conditionalFormatting>
  <conditionalFormatting sqref="G2:G15">
    <cfRule type="colorScale" priority="6244">
      <colorScale>
        <cfvo type="min"/>
        <cfvo type="percentile" val="50"/>
        <cfvo type="max"/>
        <color rgb="FF63BE7B"/>
        <color rgb="FFFCFCFF"/>
        <color rgb="FFF8696B"/>
      </colorScale>
    </cfRule>
  </conditionalFormatting>
  <conditionalFormatting sqref="G2:G17">
    <cfRule type="colorScale" priority="4">
      <colorScale>
        <cfvo type="min"/>
        <cfvo type="percentile" val="50"/>
        <cfvo type="max"/>
        <color rgb="FF63BE7B"/>
        <color rgb="FFFCFCFF"/>
        <color rgb="FFF8696B"/>
      </colorScale>
    </cfRule>
  </conditionalFormatting>
  <conditionalFormatting sqref="G16">
    <cfRule type="colorScale" priority="44">
      <colorScale>
        <cfvo type="min"/>
        <cfvo type="percentile" val="50"/>
        <cfvo type="max"/>
        <color rgb="FF63BE7B"/>
        <color rgb="FFFCFCFF"/>
        <color rgb="FFF8696B"/>
      </colorScale>
    </cfRule>
    <cfRule type="colorScale" priority="45">
      <colorScale>
        <cfvo type="min"/>
        <cfvo type="percentile" val="50"/>
        <cfvo type="max"/>
        <color rgb="FF63BE7B"/>
        <color rgb="FFFCFCFF"/>
        <color rgb="FFF8696B"/>
      </colorScale>
    </cfRule>
  </conditionalFormatting>
  <conditionalFormatting sqref="G17">
    <cfRule type="colorScale" priority="22">
      <colorScale>
        <cfvo type="min"/>
        <cfvo type="percentile" val="50"/>
        <cfvo type="max"/>
        <color rgb="FF63BE7B"/>
        <color rgb="FFFCFCFF"/>
        <color rgb="FFF8696B"/>
      </colorScale>
    </cfRule>
    <cfRule type="colorScale" priority="23">
      <colorScale>
        <cfvo type="min"/>
        <cfvo type="percentile" val="50"/>
        <cfvo type="max"/>
        <color rgb="FF63BE7B"/>
        <color rgb="FFFCFCFF"/>
        <color rgb="FFF8696B"/>
      </colorScale>
    </cfRule>
  </conditionalFormatting>
  <conditionalFormatting sqref="I2:I11">
    <cfRule type="colorScale" priority="6237">
      <colorScale>
        <cfvo type="min"/>
        <cfvo type="max"/>
        <color rgb="FFFFEF9C"/>
        <color rgb="FF63BE7B"/>
      </colorScale>
    </cfRule>
  </conditionalFormatting>
  <conditionalFormatting sqref="I2:I15">
    <cfRule type="colorScale" priority="6245">
      <colorScale>
        <cfvo type="min"/>
        <cfvo type="max"/>
        <color rgb="FFFFEF9C"/>
        <color rgb="FF63BE7B"/>
      </colorScale>
    </cfRule>
  </conditionalFormatting>
  <conditionalFormatting sqref="I2:I17">
    <cfRule type="colorScale" priority="3">
      <colorScale>
        <cfvo type="min"/>
        <cfvo type="max"/>
        <color rgb="FFFFEF9C"/>
        <color rgb="FF63BE7B"/>
      </colorScale>
    </cfRule>
  </conditionalFormatting>
  <conditionalFormatting sqref="I16">
    <cfRule type="colorScale" priority="46">
      <colorScale>
        <cfvo type="min"/>
        <cfvo type="max"/>
        <color rgb="FFFFEF9C"/>
        <color rgb="FF63BE7B"/>
      </colorScale>
    </cfRule>
    <cfRule type="colorScale" priority="47">
      <colorScale>
        <cfvo type="min"/>
        <cfvo type="max"/>
        <color rgb="FFFFEF9C"/>
        <color rgb="FF63BE7B"/>
      </colorScale>
    </cfRule>
  </conditionalFormatting>
  <conditionalFormatting sqref="I17">
    <cfRule type="colorScale" priority="24">
      <colorScale>
        <cfvo type="min"/>
        <cfvo type="max"/>
        <color rgb="FFFFEF9C"/>
        <color rgb="FF63BE7B"/>
      </colorScale>
    </cfRule>
    <cfRule type="colorScale" priority="25">
      <colorScale>
        <cfvo type="min"/>
        <cfvo type="max"/>
        <color rgb="FFFFEF9C"/>
        <color rgb="FF63BE7B"/>
      </colorScale>
    </cfRule>
  </conditionalFormatting>
  <conditionalFormatting sqref="J2:J15">
    <cfRule type="colorScale" priority="6246">
      <colorScale>
        <cfvo type="min"/>
        <cfvo type="max"/>
        <color rgb="FFFFEF9C"/>
        <color rgb="FF63BE7B"/>
      </colorScale>
    </cfRule>
  </conditionalFormatting>
  <conditionalFormatting sqref="J2:J17">
    <cfRule type="colorScale" priority="2">
      <colorScale>
        <cfvo type="min"/>
        <cfvo type="max"/>
        <color rgb="FFFFEF9C"/>
        <color rgb="FF63BE7B"/>
      </colorScale>
    </cfRule>
  </conditionalFormatting>
  <conditionalFormatting sqref="J16">
    <cfRule type="colorScale" priority="48">
      <colorScale>
        <cfvo type="min"/>
        <cfvo type="max"/>
        <color rgb="FFFFEF9C"/>
        <color rgb="FF63BE7B"/>
      </colorScale>
    </cfRule>
  </conditionalFormatting>
  <conditionalFormatting sqref="J17">
    <cfRule type="colorScale" priority="26">
      <colorScale>
        <cfvo type="min"/>
        <cfvo type="max"/>
        <color rgb="FFFFEF9C"/>
        <color rgb="FF63BE7B"/>
      </colorScale>
    </cfRule>
  </conditionalFormatting>
  <conditionalFormatting sqref="K2:K15">
    <cfRule type="colorScale" priority="6247">
      <colorScale>
        <cfvo type="min"/>
        <cfvo type="max"/>
        <color rgb="FFFFEF9C"/>
        <color rgb="FF63BE7B"/>
      </colorScale>
    </cfRule>
    <cfRule type="colorScale" priority="6248">
      <colorScale>
        <cfvo type="min"/>
        <cfvo type="percentile" val="50"/>
        <cfvo type="max"/>
        <color rgb="FFF8696B"/>
        <color rgb="FFFFEB84"/>
        <color rgb="FF63BE7B"/>
      </colorScale>
    </cfRule>
  </conditionalFormatting>
  <conditionalFormatting sqref="K2:K17">
    <cfRule type="colorScale" priority="1">
      <colorScale>
        <cfvo type="min"/>
        <cfvo type="max"/>
        <color rgb="FFFFEF9C"/>
        <color rgb="FF63BE7B"/>
      </colorScale>
    </cfRule>
  </conditionalFormatting>
  <conditionalFormatting sqref="K16">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onditionalFormatting>
  <conditionalFormatting sqref="K17">
    <cfRule type="colorScale" priority="27">
      <colorScale>
        <cfvo type="min"/>
        <cfvo type="max"/>
        <color rgb="FFFFEF9C"/>
        <color rgb="FF63BE7B"/>
      </colorScale>
    </cfRule>
    <cfRule type="colorScale" priority="28">
      <colorScale>
        <cfvo type="min"/>
        <cfvo type="percentile" val="50"/>
        <cfvo type="max"/>
        <color rgb="FFF8696B"/>
        <color rgb="FFFFEB84"/>
        <color rgb="FF63BE7B"/>
      </colorScale>
    </cfRule>
  </conditionalFormatting>
  <hyperlinks>
    <hyperlink ref="A7" r:id="rId1" display="Technology/Software/Adobe.xlsx" xr:uid="{A53E63E4-AA90-7F4C-9AFC-B51C6203F360}"/>
    <hyperlink ref="A10" r:id="rId2" display="Technology/Software/Airbnb.xlsx" xr:uid="{716A9243-1C44-5F41-9D21-DC20CCF9EBBA}"/>
    <hyperlink ref="A5" r:id="rId3" display="Technology/Software/Fortinet.xlsx" xr:uid="{9FFD1860-E00D-1145-8868-AD4454497A93}"/>
    <hyperlink ref="A11" r:id="rId4" display="Technology/Software/Intuit.xlsx" xr:uid="{8EEF7BCC-52C2-2C48-BB5C-8DB1008D53AD}"/>
    <hyperlink ref="A15" r:id="rId5" display="Technology/Software/Salesforce.xlsx" xr:uid="{E96932AE-E41D-1642-BFA1-20297E6A1C7B}"/>
    <hyperlink ref="A13" r:id="rId6" display="Technology/Software/ServiceNow.xlsx" xr:uid="{AF907C4B-6B2D-0D40-9016-D2C927715937}"/>
    <hyperlink ref="A9" r:id="rId7" display="Technology/Software/Synopsys.xlsx" xr:uid="{EE53C786-506B-3F4A-99E8-8034158DA8A1}"/>
    <hyperlink ref="A14" r:id="rId8" display="Technology/Software/The Trade Desk.xlsx" xr:uid="{2DE80861-111B-3F44-AA57-C73F5489D0D0}"/>
    <hyperlink ref="A12" r:id="rId9" display="Technology/Software/ZoomInfo.xlsx" xr:uid="{58210EF3-37C5-C248-99C1-D6EFC111D369}"/>
    <hyperlink ref="A2" r:id="rId10" display="Technology/Software/Constellation Software.xlsx" xr:uid="{0B34F906-CD78-6541-B943-E5395CE2FF80}"/>
    <hyperlink ref="A4" r:id="rId11" display="Technology/Software/VeriSign.xlsx" xr:uid="{966D06BD-78BC-574D-95C5-05F83CF2611A}"/>
    <hyperlink ref="A6" r:id="rId12" display="Technology/Software/Microsoft.xlsx" xr:uid="{B4D7AF22-F1E5-9B4E-9F79-A0E799C7A0CB}"/>
    <hyperlink ref="A8" r:id="rId13" display="Technology/Software/Cadence Design Systems.xlsx" xr:uid="{1E949520-FF0B-B04A-BDB1-8DA856722960}"/>
    <hyperlink ref="A3" r:id="rId14" display="Technology/Software/Automatic Data Processing.xlsx" xr:uid="{79228BF8-258E-D649-9548-1C9DFD204BEC}"/>
    <hyperlink ref="A16" r:id="rId15" display="Technology/Software/Alphabet.xlsx" xr:uid="{42859FFD-4839-2F46-B407-290501B56AF4}"/>
    <hyperlink ref="A17" r:id="rId16" display="Technology/Software/Accenture.xlsx" xr:uid="{6F07AB3E-0261-5446-AACA-74747C5A1C8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6D19-DC09-B540-8499-14E9E7A848A5}">
  <dimension ref="A1:V27"/>
  <sheetViews>
    <sheetView zoomScale="80" zoomScaleNormal="80" workbookViewId="0">
      <pane ySplit="1" topLeftCell="A2" activePane="bottomLeft" state="frozen"/>
      <selection pane="bottomLeft" activeCell="C4" sqref="C4"/>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3" width="11.7109375" customWidth="1"/>
    <col min="14" max="14" width="13.85546875" customWidth="1"/>
    <col min="15" max="15" width="24.7109375" style="17" customWidth="1"/>
    <col min="16" max="16" width="13.5703125" customWidth="1"/>
    <col min="17" max="17" width="109.5703125" customWidth="1"/>
  </cols>
  <sheetData>
    <row r="1" spans="1:22"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41</v>
      </c>
      <c r="N1" s="20" t="s">
        <v>3</v>
      </c>
      <c r="O1" s="20" t="s">
        <v>11</v>
      </c>
      <c r="P1" s="20" t="s">
        <v>19</v>
      </c>
      <c r="Q1" s="20" t="s">
        <v>10</v>
      </c>
    </row>
    <row r="2" spans="1:22" ht="50" customHeight="1">
      <c r="A2" s="2" t="e" vm="157">
        <v>#VALUE!</v>
      </c>
      <c r="B2" s="19">
        <f>'[148]Sheet 1'!$AO$115</f>
        <v>648.45505295671126</v>
      </c>
      <c r="C2" s="6" cm="1">
        <f t="array" ref="C2">(B2/_FV(A2,"Price"))-1</f>
        <v>0.15823466899468852</v>
      </c>
      <c r="D2" s="6">
        <f>'[148]Sheet 1'!$AM$4</f>
        <v>0.14546938359133921</v>
      </c>
      <c r="E2" s="6">
        <f>'[148]Sheet 1'!$AN$4</f>
        <v>8.6830680173661801E-3</v>
      </c>
      <c r="F2" s="6">
        <f>'[148]Sheet 1'!$AM$29</f>
        <v>-0.10032362459546929</v>
      </c>
      <c r="G2" s="6">
        <f>'[148]Sheet 1'!$AN$29</f>
        <v>0.32417266187050364</v>
      </c>
      <c r="H2" s="7">
        <f>'[148]Sheet 1'!$AT$19</f>
        <v>4.4003984969650149</v>
      </c>
      <c r="I2" s="7">
        <f>'[148]Sheet 1'!$AU$19</f>
        <v>21.662507215581876</v>
      </c>
      <c r="J2" s="6">
        <f>'[148]Sheet 1'!$AS$7</f>
        <v>0.43419999999999997</v>
      </c>
      <c r="K2" s="6">
        <f>'[148]Sheet 1'!$AV$7</f>
        <v>0.15386841812312146</v>
      </c>
      <c r="L2" s="6">
        <f>'[148]Sheet 1'!$AU$13</f>
        <v>0.10688996434029546</v>
      </c>
      <c r="M2" s="34">
        <f>'[148]Sheet 1'!$AU$22</f>
        <v>2.2823027536741074E-3</v>
      </c>
      <c r="N2" s="8">
        <f>'[148]Sheet 1'!$AU$101</f>
        <v>199360053905</v>
      </c>
      <c r="O2" s="16" t="str" cm="1">
        <f t="array" ref="O2">_FV(A2,"Industry")</f>
        <v>Healthcare Equipment &amp; Supplies</v>
      </c>
      <c r="P2" s="25" cm="1">
        <f t="array" ref="P2">_FV(A2,"Year incorporated",TRUE)</f>
        <v>1960</v>
      </c>
      <c r="Q2" s="14" t="str" cm="1">
        <f t="array" ref="Q2">_FV(A2,"Description")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R2" s="10"/>
      <c r="S2" s="10"/>
    </row>
    <row r="3" spans="1:22" ht="50" customHeight="1">
      <c r="A3" s="2" t="e" vm="89">
        <v>#VALUE!</v>
      </c>
      <c r="B3" s="19">
        <f>'[81]Sheet 1'!$AG$115</f>
        <v>1111.1979416607894</v>
      </c>
      <c r="C3" s="6">
        <f>'[81]Sheet 1'!$AG$117</f>
        <v>0.15618510405975439</v>
      </c>
      <c r="D3" s="6">
        <f>'[81]Sheet 1'!$AE$4</f>
        <v>8.1207419540991754E-2</v>
      </c>
      <c r="E3" s="6">
        <f>'[81]Sheet 1'!$AF$4</f>
        <v>7.7734273615427174E-2</v>
      </c>
      <c r="F3" s="6">
        <f>'[81]Sheet 1'!$AE$29</f>
        <v>3.6795191910139469E-3</v>
      </c>
      <c r="G3" s="6">
        <f>'[81]Sheet 1'!$AF$29</f>
        <v>5.4472648608841823E-2</v>
      </c>
      <c r="H3" s="7">
        <f>'[81]Sheet 1'!$AL$19</f>
        <v>3.7675557272376046</v>
      </c>
      <c r="I3" s="7">
        <f>'[81]Sheet 1'!$AM$19</f>
        <v>25.539127212570929</v>
      </c>
      <c r="J3" s="6">
        <f>'[81]Sheet 1'!$AK$7</f>
        <v>0.51229999999999998</v>
      </c>
      <c r="K3" s="6">
        <f>'[81]Sheet 1'!$AN$7</f>
        <v>0.17938467132921485</v>
      </c>
      <c r="L3" s="6">
        <f>'[81]Sheet 1'!$AM$13</f>
        <v>0.53872013781941763</v>
      </c>
      <c r="M3" s="34">
        <f>'[81]Sheet 1'!$AM$22</f>
        <v>0</v>
      </c>
      <c r="N3" s="8">
        <f>'[81]Sheet 1'!$AM$101</f>
        <v>58510140444</v>
      </c>
      <c r="O3" s="16" t="str" cm="1">
        <f t="array" ref="O3">_FV(A3,"Industry")</f>
        <v>Specialty Retailers</v>
      </c>
      <c r="P3" s="25" cm="1">
        <f t="array" ref="P3">_FV(A3,"Year incorporated",TRUE)</f>
        <v>2010</v>
      </c>
      <c r="Q3" s="14" t="str" cm="1">
        <f t="array" ref="Q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R3" s="14"/>
      <c r="S3" s="14"/>
      <c r="T3" s="14"/>
    </row>
    <row r="4" spans="1:22" ht="50" customHeight="1">
      <c r="A4" s="2" t="e" vm="182">
        <v>#VALUE!</v>
      </c>
      <c r="B4" s="19">
        <f>'[173]Sheet 1'!$AI$115</f>
        <v>482.15944620269613</v>
      </c>
      <c r="C4" s="6">
        <f>'[173]Sheet 1'!$AI$117</f>
        <v>1.3685369920521717E-2</v>
      </c>
      <c r="D4" s="6">
        <f>'[173]Sheet 1'!$AG$4</f>
        <v>-7.0268960503998112E-2</v>
      </c>
      <c r="E4" s="6">
        <f>'[173]Sheet 1'!$AH$4</f>
        <v>0.12513496407163327</v>
      </c>
      <c r="F4" s="6">
        <f>'[173]Sheet 1'!$AG$29</f>
        <v>0.34018740239458611</v>
      </c>
      <c r="G4" s="6">
        <f>'[173]Sheet 1'!$AH$29</f>
        <v>0.12837444163915324</v>
      </c>
      <c r="H4" s="7">
        <f>'[173]Sheet 1'!$AN$19</f>
        <v>8.4019870946393116</v>
      </c>
      <c r="I4" s="7">
        <f>'[173]Sheet 1'!$AO$19</f>
        <v>29.091743119266052</v>
      </c>
      <c r="J4" s="6">
        <f>'[173]Sheet 1'!$AM$7</f>
        <v>0.6986</v>
      </c>
      <c r="K4" s="6">
        <f>'[173]Sheet 1'!$AP$7</f>
        <v>0.12366432108418035</v>
      </c>
      <c r="L4" s="6">
        <f>'[173]Sheet 1'!$AO$13</f>
        <v>6.7160069605057382E-2</v>
      </c>
      <c r="M4" s="34">
        <f>'[173]Sheet 1'!$AO$22</f>
        <v>5.1652556900027395E-3</v>
      </c>
      <c r="N4" s="8">
        <f>'[173]Sheet 1'!$AO$101</f>
        <v>50781610000</v>
      </c>
      <c r="O4" s="16" t="str" cm="1">
        <f t="array" ref="O4">_FV(A4,"Industry")</f>
        <v>Software &amp; IT Services</v>
      </c>
      <c r="P4" s="25" cm="1">
        <f t="array" ref="P4">_FV(A4,"Year incorporated",TRUE)</f>
        <v>1981</v>
      </c>
      <c r="Q4" s="14" t="str" cm="1">
        <f t="array" ref="Q4">_FV(A4,"Description")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R4" s="10"/>
      <c r="S4" s="10"/>
      <c r="T4" s="10"/>
    </row>
    <row r="5" spans="1:22" ht="50" customHeight="1">
      <c r="A5" s="2" t="e" vm="16">
        <v>#VALUE!</v>
      </c>
      <c r="B5" s="19">
        <f>'[7]Sheet 1'!$AO$115</f>
        <v>174.9311569781726</v>
      </c>
      <c r="C5" s="6">
        <f>'[7]Sheet 1'!$AO$117</f>
        <v>-5.9914246677920335E-2</v>
      </c>
      <c r="D5" s="6">
        <f>'[7]Sheet 1'!$AM$4</f>
        <v>9.1801133885739183E-2</v>
      </c>
      <c r="E5" s="6">
        <f>'[7]Sheet 1'!$AN$4</f>
        <v>-0.10600159776313156</v>
      </c>
      <c r="F5" s="6">
        <f>'[7]Sheet 1'!$AM$29</f>
        <v>0.12614236066417805</v>
      </c>
      <c r="G5" s="6">
        <f>'[7]Sheet 1'!$AN$29</f>
        <v>-0.2181963652988913</v>
      </c>
      <c r="H5" s="7">
        <f>'[7]Sheet 1'!$AT$19</f>
        <v>9.4329091154426141</v>
      </c>
      <c r="I5" s="7">
        <f>'[7]Sheet 1'!$AU$19</f>
        <v>24.692432414035089</v>
      </c>
      <c r="J5" s="6">
        <f>'[7]Sheet 1'!$AS$7</f>
        <v>0.68759999999999999</v>
      </c>
      <c r="K5" s="6">
        <f>'[7]Sheet 1'!$AV$7</f>
        <v>0.29573596964250048</v>
      </c>
      <c r="L5" s="6">
        <f>'[7]Sheet 1'!$AU$13</f>
        <v>0.43950794724382819</v>
      </c>
      <c r="M5" s="34">
        <f>'[7]Sheet 1'!$AU$22</f>
        <v>2.5441656121003697E-2</v>
      </c>
      <c r="N5" s="8">
        <f>'[7]Sheet 1'!$AU$101</f>
        <v>168896237712</v>
      </c>
      <c r="O5" s="16" t="str" cm="1">
        <f t="array" ref="O5">_FV(A5,"Industry")</f>
        <v>Semiconductors &amp; Semiconductor Equipment</v>
      </c>
      <c r="P5" s="25" cm="1">
        <f t="array" ref="P5">_FV(A5,"Year incorporated",TRUE)</f>
        <v>1938</v>
      </c>
      <c r="Q5" s="14" t="str" cm="1">
        <f t="array" ref="Q5">_FV(A5,"Description")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R5" s="10"/>
      <c r="S5" s="10"/>
      <c r="T5" s="10"/>
    </row>
    <row r="6" spans="1:22" ht="50" customHeight="1">
      <c r="A6" s="2" t="e" vm="155">
        <v>#VALUE!</v>
      </c>
      <c r="B6" s="19">
        <f>'[146]Sheet 1'!$AO$115</f>
        <v>229.08881386158703</v>
      </c>
      <c r="C6" s="6" cm="1">
        <f t="array" ref="C6">(B6/_FV(A6,"Price"))-1</f>
        <v>-0.10594253766430417</v>
      </c>
      <c r="D6" s="6">
        <f>'[146]Sheet 1'!$AM$4</f>
        <v>6.851594065120703E-2</v>
      </c>
      <c r="E6" s="6">
        <f>'[146]Sheet 1'!$AN$4</f>
        <v>-6.478980648851318E-2</v>
      </c>
      <c r="F6" s="6">
        <f>'[146]Sheet 1'!$AM$29</f>
        <v>0.10415047411782985</v>
      </c>
      <c r="G6" s="6">
        <f>'[146]Sheet 1'!$AN$29</f>
        <v>-2.3933549204561477E-2</v>
      </c>
      <c r="H6" s="7">
        <f>'[146]Sheet 1'!$AT$19</f>
        <v>5.8784700882033158</v>
      </c>
      <c r="I6" s="7">
        <f>'[146]Sheet 1'!$AU$19</f>
        <v>24.955305298716283</v>
      </c>
      <c r="J6" s="6">
        <f>'[146]Sheet 1'!$AS$7</f>
        <v>0.60209999999999997</v>
      </c>
      <c r="K6" s="6">
        <f>'[146]Sheet 1'!$AV$7</f>
        <v>0.23408852594452034</v>
      </c>
      <c r="L6" s="6">
        <f>'[146]Sheet 1'!$AU$13</f>
        <v>0.12454306971143508</v>
      </c>
      <c r="M6" s="34">
        <f>'[146]Sheet 1'!$AU$22</f>
        <v>4.7279101675393297E-3</v>
      </c>
      <c r="N6" s="8">
        <f>'[146]Sheet 1'!$AU$101</f>
        <v>173015131636</v>
      </c>
      <c r="O6" s="16" t="str" cm="1">
        <f t="array" ref="O6">_FV(A6,"Industry")</f>
        <v>Healthcare Equipment &amp; Supplies</v>
      </c>
      <c r="P6" s="25" cm="1">
        <f t="array" ref="P6">_FV(A6,"Year incorporated",TRUE)</f>
        <v>1986</v>
      </c>
      <c r="Q6" s="14" t="str" cm="1">
        <f t="array" ref="Q6">_FV(A6,"Description")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R6" s="10"/>
      <c r="S6" s="10"/>
      <c r="T6" s="10"/>
    </row>
    <row r="7" spans="1:22" ht="50" customHeight="1">
      <c r="A7" s="2" t="e" vm="90">
        <v>#VALUE!</v>
      </c>
      <c r="B7" s="19">
        <f>'[82]Sheet 1'!$X$115</f>
        <v>457.33538456194111</v>
      </c>
      <c r="C7" s="6">
        <f>'[82]Sheet 1'!$X$117</f>
        <v>1.2610452045746845E-2</v>
      </c>
      <c r="D7" s="6">
        <f>'[82]Sheet 1'!$V$4</f>
        <v>0.18272868530692499</v>
      </c>
      <c r="E7" s="6">
        <f>'[82]Sheet 1'!$W$4</f>
        <v>8.6696708463949834E-2</v>
      </c>
      <c r="F7" s="6">
        <f>'[82]Sheet 1'!$V$29</f>
        <v>0.26025702017676355</v>
      </c>
      <c r="G7" s="6">
        <f>'[82]Sheet 1'!$W$29</f>
        <v>9.3302683176541557E-3</v>
      </c>
      <c r="H7" s="7">
        <f>'[82]Sheet 1'!$AC$19</f>
        <v>2.0276201304426213</v>
      </c>
      <c r="I7" s="7">
        <f>'[82]Sheet 1'!$AD$19</f>
        <v>17.936515236842105</v>
      </c>
      <c r="J7" s="6">
        <f>'[82]Sheet 1'!$AB$7</f>
        <v>0.39620983542319749</v>
      </c>
      <c r="K7" s="6">
        <f>'[82]Sheet 1'!$AE$7</f>
        <v>0.11461598746081504</v>
      </c>
      <c r="L7" s="6">
        <f>'[82]Sheet 1'!$AD$13</f>
        <v>0.42418211606717809</v>
      </c>
      <c r="M7" s="34">
        <f>'[82]Sheet 1'!$AD$22</f>
        <v>0</v>
      </c>
      <c r="N7" s="8">
        <f>'[82]Sheet 1'!$AD$101</f>
        <v>22492390107</v>
      </c>
      <c r="O7" s="16" t="str" cm="1">
        <f t="array" ref="O7">_FV(A7,"Industry")</f>
        <v>Specialty Retailers</v>
      </c>
      <c r="P7" s="25" cm="1">
        <f t="array" ref="P7">_FV(A7,"Year incorporated",TRUE)</f>
        <v>2016</v>
      </c>
      <c r="Q7" s="14" t="str" cm="1">
        <f t="array" ref="Q7">_FV(A7,"Description")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7" s="10"/>
      <c r="S7" s="10"/>
      <c r="T7" s="10"/>
    </row>
    <row r="8" spans="1:22" ht="50" customHeight="1">
      <c r="A8" s="22" t="e" vm="49">
        <v>#VALUE!</v>
      </c>
      <c r="B8" s="19">
        <f>'[38]Sheet 1'!$AN$115</f>
        <v>445.15199657560402</v>
      </c>
      <c r="C8" s="6">
        <f>'[38]Sheet 1'!$AN$117</f>
        <v>-8.2671509519228414E-2</v>
      </c>
      <c r="D8" s="6">
        <f>'[38]Sheet 1'!$AL$4</f>
        <v>0.11536268609439349</v>
      </c>
      <c r="E8" s="6">
        <f>'[38]Sheet 1'!$AM$4</f>
        <v>9.7182778598205122E-2</v>
      </c>
      <c r="F8" s="6">
        <f>'[38]Sheet 1'!$AL$29</f>
        <v>-1.3687266694317746E-2</v>
      </c>
      <c r="G8" s="6">
        <f>'[38]Sheet 1'!$AM$29</f>
        <v>0.51219512195121952</v>
      </c>
      <c r="H8" s="7">
        <f>'[38]Sheet 1'!$AS$19</f>
        <v>11.450333902779935</v>
      </c>
      <c r="I8" s="7">
        <f>'[38]Sheet 1'!$AT$19</f>
        <v>30.754463292547275</v>
      </c>
      <c r="J8" s="6">
        <f>'[38]Sheet 1'!$AR$7</f>
        <v>0.877</v>
      </c>
      <c r="K8" s="6">
        <f>'[38]Sheet 1'!$AU$7</f>
        <v>0.42008406225150519</v>
      </c>
      <c r="L8" s="6">
        <f>'[38]Sheet 1'!$AT$13</f>
        <v>0.32637550845643332</v>
      </c>
      <c r="M8" s="34">
        <f>'[38]Sheet 1'!$AT$22</f>
        <v>0</v>
      </c>
      <c r="N8" s="8">
        <f>'[38]Sheet 1'!$AT$101</f>
        <v>221186100000</v>
      </c>
      <c r="O8" s="16" t="str" cm="1">
        <f t="array" ref="O8">_FV(A8,"Industry")</f>
        <v>Software &amp; IT Services</v>
      </c>
      <c r="P8" s="25" cm="1">
        <f t="array" ref="P8">_FV(A8,"Year incorporated",TRUE)</f>
        <v>1997</v>
      </c>
      <c r="Q8" s="14" t="str" cm="1">
        <f t="array" ref="Q8">_FV(A8,"Description")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T8" s="10"/>
      <c r="U8" s="10"/>
      <c r="V8" s="10"/>
    </row>
    <row r="9" spans="1:22" ht="50" customHeight="1">
      <c r="A9" s="2" t="e" vm="133">
        <v>#VALUE!</v>
      </c>
      <c r="B9" s="19">
        <f>'[124]Sheet 1'!$V$115</f>
        <v>216.99591273530743</v>
      </c>
      <c r="C9" s="6">
        <f>'[124]Sheet 1'!$V$117</f>
        <v>-8.2275691540251938E-2</v>
      </c>
      <c r="D9" s="6">
        <f>'[124]Sheet 1'!$T$4</f>
        <v>0.21593030491599263</v>
      </c>
      <c r="E9" s="6">
        <f>'[124]Sheet 1'!$U$4</f>
        <v>0.11187308085977477</v>
      </c>
      <c r="F9" s="6">
        <f>'[124]Sheet 1'!$T$29</f>
        <v>0.21492973763301104</v>
      </c>
      <c r="G9" s="6">
        <f>'[124]Sheet 1'!$U$29</f>
        <v>0.20445276459182993</v>
      </c>
      <c r="H9" s="7">
        <f>'[124]Sheet 1'!$AA$19</f>
        <v>14.867602565282764</v>
      </c>
      <c r="I9" s="7">
        <f>'[124]Sheet 1'!$AB$19</f>
        <v>26.895381626422427</v>
      </c>
      <c r="J9" s="6">
        <f>'[124]Sheet 1'!$Z$7</f>
        <v>0.8044</v>
      </c>
      <c r="K9" s="6">
        <f>'[124]Sheet 1'!$AC$7</f>
        <v>0.60999658819515523</v>
      </c>
      <c r="L9" s="6">
        <f>'[124]Sheet 1'!$AB$13</f>
        <v>0.32418879564370767</v>
      </c>
      <c r="M9" s="34">
        <f>'[124]Sheet 1'!$AB$22</f>
        <v>6.6106621332480808E-3</v>
      </c>
      <c r="N9" s="8">
        <f>'[124]Sheet 1'!$AB$101</f>
        <v>484520300000</v>
      </c>
      <c r="O9" s="16" t="str" cm="1">
        <f t="array" ref="O9">_FV(A9,"Industry")</f>
        <v>Software &amp; IT Services</v>
      </c>
      <c r="P9" s="25" cm="1">
        <f t="array" ref="P9">_FV(A9,"Year incorporated",TRUE)</f>
        <v>2007</v>
      </c>
      <c r="Q9" s="14" t="str" cm="1">
        <f t="array" ref="Q9">_FV(A9,"Description")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T9" s="10"/>
      <c r="U9" s="10"/>
      <c r="V9" s="10"/>
    </row>
    <row r="10" spans="1:22" ht="50" customHeight="1">
      <c r="A10" s="22" t="e" vm="54">
        <v>#VALUE!</v>
      </c>
      <c r="B10" s="19">
        <f>'[41]Sheet 1'!$H$115</f>
        <v>2252.7289025482223</v>
      </c>
      <c r="C10" s="6">
        <f>'[41]Sheet 1'!$H$117</f>
        <v>-0.19992580663497872</v>
      </c>
      <c r="D10" s="6">
        <f>'[41]Sheet 1'!$F$4</f>
        <v>0.29690560125342724</v>
      </c>
      <c r="E10" s="6">
        <f>'[41]Sheet 1'!$G$4</f>
        <v>0.21488976140138938</v>
      </c>
      <c r="F10" s="6">
        <f>'[41]Sheet 1'!$F$29</f>
        <v>8.4985835694050937E-2</v>
      </c>
      <c r="G10" s="6">
        <f>'[41]Sheet 1'!$G$29</f>
        <v>0.15900783289817233</v>
      </c>
      <c r="H10" s="7">
        <f>'[41]Sheet 1'!$M$19</f>
        <v>7.4056556867619641</v>
      </c>
      <c r="I10" s="7">
        <f>'[41]Sheet 1'!$N$19</f>
        <v>33.554009912142376</v>
      </c>
      <c r="J10" s="6">
        <f>'[41]Sheet 1'!$L$7</f>
        <v>0.57762005436424047</v>
      </c>
      <c r="K10" s="6">
        <f>'[41]Sheet 1'!$O$7</f>
        <v>0.20084566596194503</v>
      </c>
      <c r="L10" s="6">
        <f>'[41]Sheet 1'!$N$13</f>
        <v>0.61547310900201324</v>
      </c>
      <c r="M10" s="34">
        <f>'[41]Sheet 1'!$N$22</f>
        <v>1.4266891580016281E-3</v>
      </c>
      <c r="N10" s="8">
        <f>'[41]Sheet 1'!$N$101</f>
        <v>59578500000</v>
      </c>
      <c r="O10" s="16" t="str" cm="1">
        <f t="array" ref="O10">_FV(A10,"Industry")</f>
        <v>Software &amp; IT Services</v>
      </c>
      <c r="P10" s="25" cm="1">
        <f t="array" ref="P10">_FV(A10,"Year incorporated",TRUE)</f>
        <v>2002</v>
      </c>
      <c r="Q10" s="14" t="str" cm="1">
        <f t="array" ref="Q10">_FV(A10,"Description")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0" s="10"/>
      <c r="S10" s="10"/>
    </row>
    <row r="11" spans="1:22" ht="50" customHeight="1">
      <c r="A11" s="2" t="e" vm="22">
        <v>#VALUE!</v>
      </c>
      <c r="B11" s="19">
        <f>'[13]Sheet 1'!$AO$115</f>
        <v>113.2832527007685</v>
      </c>
      <c r="C11" s="6">
        <f>'[13]Sheet 1'!$AO$117</f>
        <v>-0.19118054618900115</v>
      </c>
      <c r="D11" s="6">
        <f>'[13]Sheet 1'!$AM$4</f>
        <v>0.11802454147335562</v>
      </c>
      <c r="E11" s="6">
        <f>'[13]Sheet 1'!$AN$4</f>
        <v>-1.5551677331782088E-2</v>
      </c>
      <c r="F11" s="6">
        <f>'[13]Sheet 1'!$AM$29</f>
        <v>0.10818614130434789</v>
      </c>
      <c r="G11" s="6">
        <f>'[13]Sheet 1'!$AN$29</f>
        <v>-4.3984674329501927E-2</v>
      </c>
      <c r="H11" s="7">
        <f>'[13]Sheet 1'!$AT$19</f>
        <v>4.5768633785061459</v>
      </c>
      <c r="I11" s="7">
        <f>'[13]Sheet 1'!$AU$19</f>
        <v>18.624414876563002</v>
      </c>
      <c r="J11" s="6">
        <f>'[13]Sheet 1'!$AS$7</f>
        <v>0.46510000000000001</v>
      </c>
      <c r="K11" s="6">
        <f>'[13]Sheet 1'!$AV$7</f>
        <v>0.17886368043436107</v>
      </c>
      <c r="L11" s="6">
        <f>'[13]Sheet 1'!$AU$13</f>
        <v>0.44122146054047928</v>
      </c>
      <c r="M11" s="34">
        <f>'[13]Sheet 1'!$AU$22</f>
        <v>7.5142603101590565E-3</v>
      </c>
      <c r="N11" s="8">
        <f>'[13]Sheet 1'!$AU$101</f>
        <v>116179100000</v>
      </c>
      <c r="O11" s="16" t="str" cm="1">
        <f t="array" ref="O11">_FV(A11,"Industry")</f>
        <v>Semiconductors &amp; Semiconductor Equipment</v>
      </c>
      <c r="P11" s="25" cm="1">
        <f t="array" ref="P11">_FV(A11,"Year incorporated",TRUE)</f>
        <v>1987</v>
      </c>
      <c r="Q11" s="14" t="str" cm="1">
        <f t="array" ref="Q11">_FV(A11,"Description")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T11" s="10"/>
      <c r="U11" s="10"/>
      <c r="V11" s="10"/>
    </row>
    <row r="12" spans="1:22" ht="50" customHeight="1">
      <c r="A12" s="2" t="e" vm="138">
        <v>#VALUE!</v>
      </c>
      <c r="B12" s="19">
        <f>'[129]Sheet 1'!$AN$115</f>
        <v>589.03436877709078</v>
      </c>
      <c r="C12" s="6">
        <f>'[129]Sheet 1'!$AN$117</f>
        <v>-0.25794685146311891</v>
      </c>
      <c r="D12" s="6">
        <f>'[129]Sheet 1'!$AL$4</f>
        <v>4.6131666737559751E-2</v>
      </c>
      <c r="E12" s="6">
        <f>'[129]Sheet 1'!$AM$4</f>
        <v>7.5315660691077202E-2</v>
      </c>
      <c r="F12" s="6">
        <f>'[129]Sheet 1'!$AL$29</f>
        <v>-4.7293437120617066E-2</v>
      </c>
      <c r="G12" s="6">
        <f>'[129]Sheet 1'!$AM$29</f>
        <v>0.32595886395335461</v>
      </c>
      <c r="H12" s="7">
        <f>'[129]Sheet 1'!$AS$19</f>
        <v>13.395874409182985</v>
      </c>
      <c r="I12" s="7">
        <f>'[129]Sheet 1'!$AT$19</f>
        <v>40.055097920452248</v>
      </c>
      <c r="J12" s="6">
        <f>'[129]Sheet 1'!$AR$7</f>
        <v>0.78059999999999996</v>
      </c>
      <c r="K12" s="6">
        <f>'[129]Sheet 1'!$AU$7</f>
        <v>0.36552092182360757</v>
      </c>
      <c r="L12" s="6">
        <f>'[129]Sheet 1'!$AT$13</f>
        <v>0.48853670640728536</v>
      </c>
      <c r="M12" s="34">
        <f>'[129]Sheet 1'!$AT$22</f>
        <v>0</v>
      </c>
      <c r="N12" s="33">
        <f>'[129]Sheet 1'!$AT$101</f>
        <v>19839290000</v>
      </c>
      <c r="O12" s="16" t="str" cm="1">
        <f t="array" ref="O12">_FV(A12,"Industry")</f>
        <v>Software &amp; IT Services</v>
      </c>
      <c r="P12" s="25" cm="1">
        <f t="array" ref="P12">_FV(A12,"Year incorporated",TRUE)</f>
        <v>1987</v>
      </c>
      <c r="Q12" s="14" t="str" cm="1">
        <f t="array" ref="Q12">_FV(A12,"Description")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T12" s="14"/>
      <c r="U12" s="14"/>
      <c r="V12" s="14"/>
    </row>
    <row r="13" spans="1:22" ht="50" customHeight="1">
      <c r="A13" s="2" t="e" vm="142">
        <v>#VALUE!</v>
      </c>
      <c r="B13" s="19">
        <f>'[133]Sheet 1'!$AC$115</f>
        <v>190.13427664235672</v>
      </c>
      <c r="C13" s="6">
        <f>'[133]Sheet 1'!$AC$117</f>
        <v>-0.44007339681845647</v>
      </c>
      <c r="D13" s="6">
        <f>'[133]Sheet 1'!$AA$4</f>
        <v>-0.12061756191701511</v>
      </c>
      <c r="E13" s="6">
        <f>'[133]Sheet 1'!$AB$4</f>
        <v>7.8639356254571968E-2</v>
      </c>
      <c r="F13" s="6">
        <f>'[133]Sheet 1'!$AA$29</f>
        <v>-0.37940379403794033</v>
      </c>
      <c r="G13" s="6">
        <f>'[133]Sheet 1'!$AB$29</f>
        <v>0.30640465793304217</v>
      </c>
      <c r="H13" s="7">
        <f>'[133]Sheet 1'!$AH$19</f>
        <v>10.564782977280434</v>
      </c>
      <c r="I13" s="7">
        <f>'[133]Sheet 1'!$AI$19</f>
        <v>34.713699164345407</v>
      </c>
      <c r="J13" s="6">
        <f>'[133]Sheet 1'!$AG$7</f>
        <v>0.70499999999999996</v>
      </c>
      <c r="K13" s="6">
        <f>'[133]Sheet 1'!$AJ$7</f>
        <v>0.26956839795171911</v>
      </c>
      <c r="L13" s="6">
        <f>'[133]Sheet 1'!$AI$13</f>
        <v>0.18137160470044308</v>
      </c>
      <c r="M13" s="34">
        <f>'[133]Sheet 1'!$AI$22</f>
        <v>8.2649814021869949E-3</v>
      </c>
      <c r="N13" s="33">
        <f>'[133]Sheet 1'!$AI$101</f>
        <v>62311090000</v>
      </c>
      <c r="O13" s="16" t="str" cm="1">
        <f t="array" ref="O13">_FV(A13,"Industry")</f>
        <v>Professional &amp; Commercial Services</v>
      </c>
      <c r="P13" s="25" cm="1">
        <f t="array" ref="P13">_FV(A13,"Year incorporated",TRUE)</f>
        <v>2000</v>
      </c>
      <c r="Q13" s="14" t="str" cm="1">
        <f t="array" ref="Q13">_FV(A13,"Description")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T13" s="10"/>
      <c r="U13" s="10"/>
      <c r="V13" s="10"/>
    </row>
    <row r="14" spans="1:22" ht="50" hidden="1" customHeight="1">
      <c r="A14" s="2" t="e" vm="143">
        <v>#VALUE!</v>
      </c>
      <c r="B14" s="19">
        <f>'[134]Sheet 1'!$AO$115</f>
        <v>219.58113940399136</v>
      </c>
      <c r="C14" s="6" cm="1">
        <f t="array" ref="C14">(B14/_FV(A14,"Price"))-1</f>
        <v>-0.44265917202905902</v>
      </c>
      <c r="D14" s="6">
        <f>'[134]Sheet 1'!$AM$4</f>
        <v>0.34759551645172948</v>
      </c>
      <c r="E14" s="6">
        <f>'[134]Sheet 1'!$AN$4</f>
        <v>0.10625167695197213</v>
      </c>
      <c r="F14" s="6">
        <f>'[134]Sheet 1'!$AM$29</f>
        <v>7.4074074074074181E-2</v>
      </c>
      <c r="G14" s="6">
        <f>'[134]Sheet 1'!$AN$29</f>
        <v>0.22721674876847286</v>
      </c>
      <c r="H14" s="7">
        <f>'[134]Sheet 1'!$AT$19</f>
        <v>10.199256205028702</v>
      </c>
      <c r="I14" s="7">
        <f>'[134]Sheet 1'!$AU$19</f>
        <v>31.64942298043151</v>
      </c>
      <c r="J14" s="6">
        <f>'[134]Sheet 1'!$AS$7</f>
        <v>0.66320000000000001</v>
      </c>
      <c r="K14" s="6">
        <f>'[134]Sheet 1'!$AV$7</f>
        <v>0.22484572041856721</v>
      </c>
      <c r="L14" s="6">
        <f>'[134]Sheet 1'!$AU$13</f>
        <v>6.2882732764007493E-2</v>
      </c>
      <c r="M14" s="34">
        <f>'[134]Sheet 1'!$AU$22</f>
        <v>8.1170246665599188E-3</v>
      </c>
      <c r="N14" s="8">
        <f>'[134]Sheet 1'!$AU$101</f>
        <v>126154600000</v>
      </c>
      <c r="O14" s="16" t="str" cm="1">
        <f t="array" ref="O14">_FV(A14,"Industry")</f>
        <v>Professional &amp; Commercial Services</v>
      </c>
      <c r="P14" s="25" cm="1">
        <f t="array" ref="P14">_FV(A14,"Year incorporated",TRUE)</f>
        <v>1925</v>
      </c>
      <c r="Q14" s="14" t="str" cm="1">
        <f t="array" ref="Q14">_FV(A14,"Description")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T14" s="10"/>
      <c r="U14" s="10"/>
      <c r="V14" s="10"/>
    </row>
    <row r="15" spans="1:22" ht="50" hidden="1" customHeight="1">
      <c r="A15" s="2" t="e" vm="180">
        <v>#VALUE!</v>
      </c>
      <c r="B15" s="19">
        <f>'[171]Sheet 1'!$AF$115</f>
        <v>34.713750606350615</v>
      </c>
      <c r="C15" s="6">
        <f>'[171]Sheet 1'!$AF$117</f>
        <v>-0.6060180387430415</v>
      </c>
      <c r="D15" s="6">
        <f>'[171]Sheet 1'!$AD$4</f>
        <v>0.30024389872501911</v>
      </c>
      <c r="E15" s="6">
        <f>'[171]Sheet 1'!$AE$4</f>
        <v>9.57116713002093E-2</v>
      </c>
      <c r="F15" s="6">
        <f>'[171]Sheet 1'!$AD$29</f>
        <v>0.16405319836197729</v>
      </c>
      <c r="G15" s="6">
        <f>'[171]Sheet 1'!$AE$29</f>
        <v>9.9868822984414685E-2</v>
      </c>
      <c r="H15" s="7">
        <f>'[171]Sheet 1'!$AK$19</f>
        <v>10.966428571428571</v>
      </c>
      <c r="I15" s="7">
        <f>'[171]Sheet 1'!$AL$19</f>
        <v>35.085254378648877</v>
      </c>
      <c r="J15" s="6">
        <f>'[171]Sheet 1'!$AJ$7</f>
        <v>0.45879999999999999</v>
      </c>
      <c r="K15" s="6">
        <f>'[171]Sheet 1'!$AM$7</f>
        <v>0.23971834840032094</v>
      </c>
      <c r="L15" s="6">
        <f>'[171]Sheet 1'!$AL$13</f>
        <v>0.28977368520435515</v>
      </c>
      <c r="M15" s="34">
        <f>'[171]Sheet 1'!$AL$22</f>
        <v>0</v>
      </c>
      <c r="N15" s="8">
        <f>'[171]Sheet 1'!$AL$101</f>
        <v>42067220000</v>
      </c>
      <c r="O15" s="16" t="str" cm="1">
        <f t="array" ref="O15">_FV(A15,"Industry")</f>
        <v>Software &amp; IT Services</v>
      </c>
      <c r="P15" s="25" cm="1">
        <f t="array" ref="P15">_FV(A15,"Year incorporated",TRUE)</f>
        <v>2012</v>
      </c>
      <c r="Q15" s="14" t="str" cm="1">
        <f t="array" ref="Q15">_FV(A15,"Description")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T15" s="14"/>
      <c r="U15" s="14"/>
      <c r="V15" s="14"/>
    </row>
    <row r="16" spans="1:22" ht="50" customHeight="1">
      <c r="A16" s="2"/>
      <c r="B16" s="19"/>
      <c r="C16" s="6"/>
      <c r="D16" s="6"/>
      <c r="E16" s="6"/>
      <c r="F16" s="6"/>
      <c r="G16" s="7"/>
      <c r="H16" s="7"/>
      <c r="I16" s="6"/>
      <c r="J16" s="6"/>
      <c r="K16" s="6"/>
      <c r="L16" s="8"/>
      <c r="M16" s="16"/>
      <c r="N16" s="25"/>
      <c r="O16" s="14"/>
      <c r="P16" s="10"/>
      <c r="Q16" s="10"/>
      <c r="R16" s="10"/>
    </row>
    <row r="17" spans="1:22" ht="50" customHeight="1">
      <c r="A17" s="22"/>
      <c r="B17" s="19"/>
      <c r="C17" s="6"/>
      <c r="D17" s="6"/>
      <c r="E17" s="6"/>
      <c r="F17" s="6"/>
      <c r="G17" s="6"/>
      <c r="H17" s="7"/>
      <c r="I17" s="7"/>
      <c r="J17" s="6"/>
      <c r="K17" s="6"/>
      <c r="L17" s="6"/>
      <c r="M17" s="6"/>
      <c r="N17" s="8"/>
      <c r="O17" s="16"/>
      <c r="P17" s="25"/>
      <c r="Q17" s="14"/>
      <c r="T17" s="14"/>
      <c r="U17" s="14"/>
      <c r="V17" s="14"/>
    </row>
    <row r="18" spans="1:22" ht="50" customHeight="1">
      <c r="A18" s="2"/>
      <c r="B18" s="19"/>
      <c r="C18" s="6"/>
      <c r="D18" s="6"/>
      <c r="E18" s="6"/>
      <c r="F18" s="6"/>
      <c r="G18" s="6"/>
      <c r="H18" s="7"/>
      <c r="I18" s="7"/>
      <c r="J18" s="6"/>
      <c r="K18" s="6"/>
      <c r="L18" s="6"/>
      <c r="M18" s="6"/>
      <c r="N18" s="8"/>
      <c r="O18" s="16"/>
      <c r="P18" s="25"/>
      <c r="Q18" s="14"/>
      <c r="T18" s="10"/>
      <c r="U18" s="10"/>
      <c r="V18" s="10"/>
    </row>
    <row r="19" spans="1:22" ht="50" customHeight="1">
      <c r="A19" s="2"/>
      <c r="B19" s="19"/>
      <c r="C19" s="6"/>
      <c r="D19" s="6"/>
      <c r="E19" s="6"/>
      <c r="F19" s="6"/>
      <c r="G19" s="6"/>
      <c r="H19" s="7"/>
      <c r="I19" s="7"/>
      <c r="J19" s="6"/>
      <c r="K19" s="6"/>
      <c r="L19" s="6"/>
      <c r="M19" s="6"/>
      <c r="N19" s="8"/>
      <c r="O19" s="16"/>
      <c r="P19" s="25"/>
      <c r="Q19" s="14"/>
      <c r="T19" s="14"/>
      <c r="U19" s="14"/>
      <c r="V19" s="14"/>
    </row>
    <row r="20" spans="1:22" ht="50" customHeight="1">
      <c r="A20" s="22"/>
      <c r="B20" s="19"/>
      <c r="C20" s="6"/>
      <c r="D20" s="6"/>
      <c r="E20" s="6"/>
      <c r="F20" s="6"/>
      <c r="G20" s="6"/>
      <c r="H20" s="7"/>
      <c r="I20" s="7"/>
      <c r="J20" s="6"/>
      <c r="K20" s="6"/>
      <c r="L20" s="6"/>
      <c r="M20" s="6"/>
      <c r="N20" s="8"/>
      <c r="O20" s="16"/>
      <c r="P20" s="25"/>
      <c r="Q20" s="14"/>
      <c r="T20" s="10"/>
      <c r="U20" s="10"/>
      <c r="V20" s="10"/>
    </row>
    <row r="21" spans="1:22" ht="50" customHeight="1">
      <c r="A21" s="2"/>
      <c r="B21" s="19"/>
      <c r="C21" s="6"/>
      <c r="D21" s="6"/>
      <c r="E21" s="6"/>
      <c r="F21" s="6"/>
      <c r="G21" s="6"/>
      <c r="H21" s="7"/>
      <c r="I21" s="7"/>
      <c r="J21" s="6"/>
      <c r="K21" s="6"/>
      <c r="L21" s="6"/>
      <c r="M21" s="6"/>
      <c r="N21" s="8"/>
      <c r="O21" s="16"/>
      <c r="P21" s="25"/>
      <c r="Q21" s="14"/>
      <c r="R21" s="10"/>
      <c r="S21" s="10"/>
      <c r="T21" s="10"/>
    </row>
    <row r="22" spans="1:22" ht="50" customHeight="1">
      <c r="A22" s="2"/>
      <c r="B22" s="19"/>
      <c r="C22" s="6"/>
      <c r="D22" s="6"/>
      <c r="E22" s="6"/>
      <c r="F22" s="6"/>
      <c r="G22" s="6"/>
      <c r="H22" s="7"/>
      <c r="I22" s="7"/>
      <c r="J22" s="6"/>
      <c r="K22" s="6"/>
      <c r="L22" s="6"/>
      <c r="M22" s="6"/>
      <c r="N22" s="8"/>
      <c r="O22" s="16"/>
      <c r="P22" s="25"/>
      <c r="Q22" s="14"/>
      <c r="R22" s="10"/>
      <c r="S22" s="10"/>
      <c r="T22" s="10"/>
    </row>
    <row r="23" spans="1:22" ht="50" customHeight="1">
      <c r="A23" s="22"/>
      <c r="B23" s="19"/>
      <c r="C23" s="6"/>
      <c r="D23" s="6"/>
      <c r="E23" s="6"/>
      <c r="F23" s="6"/>
      <c r="G23" s="6"/>
      <c r="H23" s="7"/>
      <c r="I23" s="7"/>
      <c r="J23" s="6"/>
      <c r="K23" s="6"/>
      <c r="L23" s="6"/>
      <c r="M23" s="6"/>
      <c r="N23" s="8"/>
      <c r="O23" s="16"/>
      <c r="P23" s="25"/>
      <c r="Q23" s="14"/>
      <c r="R23" s="10"/>
      <c r="S23" s="10"/>
      <c r="T23" s="10"/>
    </row>
    <row r="24" spans="1:22" ht="50" customHeight="1">
      <c r="A24" s="22"/>
      <c r="B24" s="19"/>
      <c r="C24" s="6"/>
      <c r="D24" s="6"/>
      <c r="E24" s="6"/>
      <c r="F24" s="6"/>
      <c r="G24" s="6"/>
      <c r="H24" s="7"/>
      <c r="I24" s="7"/>
      <c r="J24" s="6"/>
      <c r="K24" s="6"/>
      <c r="L24" s="6"/>
      <c r="M24" s="6"/>
      <c r="N24" s="8"/>
      <c r="O24" s="16"/>
      <c r="P24" s="25"/>
      <c r="Q24" s="14"/>
      <c r="R24" s="10"/>
      <c r="S24" s="10"/>
      <c r="T24" s="10"/>
    </row>
    <row r="25" spans="1:22" ht="50" customHeight="1">
      <c r="A25" s="22"/>
      <c r="B25" s="19"/>
      <c r="C25" s="6"/>
      <c r="D25" s="6"/>
      <c r="E25" s="6"/>
      <c r="F25" s="6"/>
      <c r="G25" s="6"/>
      <c r="H25" s="7"/>
      <c r="I25" s="7"/>
      <c r="J25" s="6"/>
      <c r="K25" s="6"/>
      <c r="L25" s="6"/>
      <c r="M25" s="6"/>
      <c r="N25" s="8"/>
      <c r="O25" s="16"/>
      <c r="P25" s="25"/>
      <c r="Q25" s="14"/>
      <c r="R25" s="10"/>
      <c r="S25" s="10"/>
      <c r="T25" s="10"/>
    </row>
    <row r="26" spans="1:22" ht="50" customHeight="1">
      <c r="A26" s="22"/>
      <c r="B26" s="19"/>
      <c r="C26" s="6"/>
      <c r="D26" s="6"/>
      <c r="E26" s="6"/>
      <c r="F26" s="6"/>
      <c r="G26" s="6"/>
      <c r="H26" s="7"/>
      <c r="I26" s="7"/>
      <c r="J26" s="6"/>
      <c r="K26" s="6"/>
      <c r="L26" s="6"/>
      <c r="M26" s="6"/>
      <c r="N26" s="8"/>
      <c r="O26" s="16"/>
      <c r="P26" s="25"/>
      <c r="Q26" s="14"/>
      <c r="R26" s="14"/>
      <c r="S26" s="14"/>
      <c r="T26" s="14"/>
    </row>
    <row r="27" spans="1:22" ht="50" customHeight="1">
      <c r="A27" s="2"/>
      <c r="B27" s="19"/>
      <c r="C27" s="6"/>
      <c r="D27" s="6"/>
      <c r="E27" s="6"/>
      <c r="F27" s="6"/>
      <c r="G27" s="6"/>
      <c r="H27" s="7"/>
      <c r="I27" s="7"/>
      <c r="J27" s="6"/>
      <c r="K27" s="6"/>
      <c r="L27" s="6"/>
      <c r="M27" s="6"/>
      <c r="N27" s="8"/>
      <c r="O27" s="16"/>
      <c r="P27" s="25"/>
      <c r="Q27" s="14"/>
      <c r="R27" s="10"/>
      <c r="S27" s="10"/>
    </row>
  </sheetData>
  <autoFilter ref="A1:N1" xr:uid="{FAB1ACF9-D4B9-FB4D-8299-9FC1FBDA430F}">
    <sortState xmlns:xlrd2="http://schemas.microsoft.com/office/spreadsheetml/2017/richdata2" ref="A2:N15">
      <sortCondition descending="1" ref="C1:C15"/>
    </sortState>
  </autoFilter>
  <conditionalFormatting sqref="C2">
    <cfRule type="colorScale" priority="5870">
      <colorScale>
        <cfvo type="min"/>
        <cfvo type="percentile" val="50"/>
        <cfvo type="max"/>
        <color rgb="FFF8696B"/>
        <color rgb="FFFCFCFF"/>
        <color rgb="FF63BE7B"/>
      </colorScale>
    </cfRule>
  </conditionalFormatting>
  <conditionalFormatting sqref="C2:C12">
    <cfRule type="colorScale" priority="5871">
      <colorScale>
        <cfvo type="min"/>
        <cfvo type="percentile" val="50"/>
        <cfvo type="max"/>
        <color rgb="FFF8696B"/>
        <color rgb="FFFCFCFF"/>
        <color rgb="FF63BE7B"/>
      </colorScale>
    </cfRule>
  </conditionalFormatting>
  <conditionalFormatting sqref="C2:C15 C17:C27">
    <cfRule type="colorScale" priority="87">
      <colorScale>
        <cfvo type="min"/>
        <cfvo type="percentile" val="50"/>
        <cfvo type="max"/>
        <color rgb="FFF8696B"/>
        <color rgb="FFFCFCFF"/>
        <color rgb="FF63BE7B"/>
      </colorScale>
    </cfRule>
  </conditionalFormatting>
  <conditionalFormatting sqref="C2:C15">
    <cfRule type="colorScale" priority="38">
      <colorScale>
        <cfvo type="min"/>
        <cfvo type="percentile" val="50"/>
        <cfvo type="max"/>
        <color rgb="FFF8696B"/>
        <color rgb="FFFCFCFF"/>
        <color rgb="FF63BE7B"/>
      </colorScale>
    </cfRule>
  </conditionalFormatting>
  <conditionalFormatting sqref="C3">
    <cfRule type="colorScale" priority="609">
      <colorScale>
        <cfvo type="min"/>
        <cfvo type="percentile" val="50"/>
        <cfvo type="max"/>
        <color rgb="FFF8696B"/>
        <color rgb="FFFCFCFF"/>
        <color rgb="FF63BE7B"/>
      </colorScale>
    </cfRule>
  </conditionalFormatting>
  <conditionalFormatting sqref="C3:C7">
    <cfRule type="colorScale" priority="637">
      <colorScale>
        <cfvo type="min"/>
        <cfvo type="percentile" val="50"/>
        <cfvo type="max"/>
        <color rgb="FFF8696B"/>
        <color rgb="FFFCFCFF"/>
        <color rgb="FF63BE7B"/>
      </colorScale>
    </cfRule>
  </conditionalFormatting>
  <conditionalFormatting sqref="C3:C10">
    <cfRule type="colorScale" priority="485">
      <colorScale>
        <cfvo type="min"/>
        <cfvo type="percentile" val="50"/>
        <cfvo type="max"/>
        <color rgb="FFF8696B"/>
        <color rgb="FFFCFCFF"/>
        <color rgb="FF63BE7B"/>
      </colorScale>
    </cfRule>
  </conditionalFormatting>
  <conditionalFormatting sqref="C3:C12 C14 C17:C25 C27">
    <cfRule type="colorScale" priority="244">
      <colorScale>
        <cfvo type="min"/>
        <cfvo type="percentile" val="50"/>
        <cfvo type="max"/>
        <color rgb="FFF8696B"/>
        <color rgb="FFFCFCFF"/>
        <color rgb="FF63BE7B"/>
      </colorScale>
    </cfRule>
  </conditionalFormatting>
  <conditionalFormatting sqref="C4">
    <cfRule type="colorScale" priority="599">
      <colorScale>
        <cfvo type="min"/>
        <cfvo type="percentile" val="50"/>
        <cfvo type="max"/>
        <color rgb="FFF8696B"/>
        <color rgb="FFFCFCFF"/>
        <color rgb="FF63BE7B"/>
      </colorScale>
    </cfRule>
  </conditionalFormatting>
  <conditionalFormatting sqref="C5">
    <cfRule type="colorScale" priority="592">
      <colorScale>
        <cfvo type="min"/>
        <cfvo type="percentile" val="50"/>
        <cfvo type="max"/>
        <color rgb="FFF8696B"/>
        <color rgb="FFFCFCFF"/>
        <color rgb="FF63BE7B"/>
      </colorScale>
    </cfRule>
  </conditionalFormatting>
  <conditionalFormatting sqref="C6">
    <cfRule type="colorScale" priority="581">
      <colorScale>
        <cfvo type="min"/>
        <cfvo type="percentile" val="50"/>
        <cfvo type="max"/>
        <color rgb="FFF8696B"/>
        <color rgb="FFFCFCFF"/>
        <color rgb="FF63BE7B"/>
      </colorScale>
    </cfRule>
  </conditionalFormatting>
  <conditionalFormatting sqref="C7">
    <cfRule type="colorScale" priority="635">
      <colorScale>
        <cfvo type="min"/>
        <cfvo type="percentile" val="50"/>
        <cfvo type="max"/>
        <color rgb="FFF8696B"/>
        <color rgb="FFFCFCFF"/>
        <color rgb="FF63BE7B"/>
      </colorScale>
    </cfRule>
  </conditionalFormatting>
  <conditionalFormatting sqref="C8">
    <cfRule type="colorScale" priority="547">
      <colorScale>
        <cfvo type="min"/>
        <cfvo type="percentile" val="50"/>
        <cfvo type="max"/>
        <color rgb="FFF8696B"/>
        <color rgb="FFFCFCFF"/>
        <color rgb="FF63BE7B"/>
      </colorScale>
    </cfRule>
    <cfRule type="colorScale" priority="548">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onditionalFormatting>
  <conditionalFormatting sqref="C9">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fRule type="colorScale" priority="532">
      <colorScale>
        <cfvo type="min"/>
        <cfvo type="percentile" val="50"/>
        <cfvo type="max"/>
        <color rgb="FFF8696B"/>
        <color rgb="FFFCFCFF"/>
        <color rgb="FF63BE7B"/>
      </colorScale>
    </cfRule>
  </conditionalFormatting>
  <conditionalFormatting sqref="C10">
    <cfRule type="colorScale" priority="496">
      <colorScale>
        <cfvo type="min"/>
        <cfvo type="percentile" val="50"/>
        <cfvo type="max"/>
        <color rgb="FFF8696B"/>
        <color rgb="FFFCFCFF"/>
        <color rgb="FF63BE7B"/>
      </colorScale>
    </cfRule>
    <cfRule type="colorScale" priority="502">
      <colorScale>
        <cfvo type="min"/>
        <cfvo type="percentile" val="50"/>
        <cfvo type="max"/>
        <color rgb="FFF8696B"/>
        <color rgb="FFFCFCFF"/>
        <color rgb="FF63BE7B"/>
      </colorScale>
    </cfRule>
  </conditionalFormatting>
  <conditionalFormatting sqref="C11:C12 C14">
    <cfRule type="colorScale" priority="319">
      <colorScale>
        <cfvo type="min"/>
        <cfvo type="percentile" val="50"/>
        <cfvo type="max"/>
        <color rgb="FFF8696B"/>
        <color rgb="FFFCFCFF"/>
        <color rgb="FF63BE7B"/>
      </colorScale>
    </cfRule>
    <cfRule type="colorScale" priority="470">
      <colorScale>
        <cfvo type="min"/>
        <cfvo type="percentile" val="50"/>
        <cfvo type="max"/>
        <color rgb="FFF8696B"/>
        <color rgb="FFFCFCFF"/>
        <color rgb="FF63BE7B"/>
      </colorScale>
    </cfRule>
  </conditionalFormatting>
  <conditionalFormatting sqref="C11:C12">
    <cfRule type="colorScale" priority="457">
      <colorScale>
        <cfvo type="min"/>
        <cfvo type="percentile" val="50"/>
        <cfvo type="max"/>
        <color rgb="FFF8696B"/>
        <color rgb="FFFCFCFF"/>
        <color rgb="FF63BE7B"/>
      </colorScale>
    </cfRule>
  </conditionalFormatting>
  <conditionalFormatting sqref="C13">
    <cfRule type="colorScale" priority="101">
      <colorScale>
        <cfvo type="min"/>
        <cfvo type="percentile" val="50"/>
        <cfvo type="max"/>
        <color rgb="FFF8696B"/>
        <color rgb="FFFCFCFF"/>
        <color rgb="FF63BE7B"/>
      </colorScale>
    </cfRule>
  </conditionalFormatting>
  <conditionalFormatting sqref="C14">
    <cfRule type="colorScale" priority="419">
      <colorScale>
        <cfvo type="min"/>
        <cfvo type="percentile" val="50"/>
        <cfvo type="max"/>
        <color rgb="FFF8696B"/>
        <color rgb="FFFCFCFF"/>
        <color rgb="FF63BE7B"/>
      </colorScale>
    </cfRule>
  </conditionalFormatting>
  <conditionalFormatting sqref="C15">
    <cfRule type="colorScale" priority="59">
      <colorScale>
        <cfvo type="min"/>
        <cfvo type="percentile" val="50"/>
        <cfvo type="max"/>
        <color rgb="FFF8696B"/>
        <color rgb="FFFCFCFF"/>
        <color rgb="FF63BE7B"/>
      </colorScale>
    </cfRule>
  </conditionalFormatting>
  <conditionalFormatting sqref="C16">
    <cfRule type="colorScale" priority="8">
      <colorScale>
        <cfvo type="min"/>
        <cfvo type="percentile" val="50"/>
        <cfvo type="max"/>
        <color rgb="FFF8696B"/>
        <color rgb="FFFCFCFF"/>
        <color rgb="FF63BE7B"/>
      </colorScale>
    </cfRule>
  </conditionalFormatting>
  <conditionalFormatting sqref="C17">
    <cfRule type="colorScale" priority="55">
      <colorScale>
        <cfvo type="min"/>
        <cfvo type="percentile" val="50"/>
        <cfvo type="max"/>
        <color rgb="FFF8696B"/>
        <color rgb="FFFCFCFF"/>
        <color rgb="FF63BE7B"/>
      </colorScale>
    </cfRule>
  </conditionalFormatting>
  <conditionalFormatting sqref="C17:C20">
    <cfRule type="colorScale" priority="58">
      <colorScale>
        <cfvo type="min"/>
        <cfvo type="percentile" val="50"/>
        <cfvo type="max"/>
        <color rgb="FFF8696B"/>
        <color rgb="FFFCFCFF"/>
        <color rgb="FF63BE7B"/>
      </colorScale>
    </cfRule>
  </conditionalFormatting>
  <conditionalFormatting sqref="C17:C23">
    <cfRule type="colorScale" priority="44">
      <colorScale>
        <cfvo type="min"/>
        <cfvo type="percentile" val="50"/>
        <cfvo type="max"/>
        <color rgb="FFF8696B"/>
        <color rgb="FFFCFCFF"/>
        <color rgb="FF63BE7B"/>
      </colorScale>
    </cfRule>
  </conditionalFormatting>
  <conditionalFormatting sqref="C17:C25 C15">
    <cfRule type="colorScale" priority="60">
      <colorScale>
        <cfvo type="min"/>
        <cfvo type="percentile" val="50"/>
        <cfvo type="max"/>
        <color rgb="FFF8696B"/>
        <color rgb="FFFCFCFF"/>
        <color rgb="FF63BE7B"/>
      </colorScale>
    </cfRule>
  </conditionalFormatting>
  <conditionalFormatting sqref="C18">
    <cfRule type="colorScale" priority="54">
      <colorScale>
        <cfvo type="min"/>
        <cfvo type="percentile" val="50"/>
        <cfvo type="max"/>
        <color rgb="FFF8696B"/>
        <color rgb="FFFCFCFF"/>
        <color rgb="FF63BE7B"/>
      </colorScale>
    </cfRule>
  </conditionalFormatting>
  <conditionalFormatting sqref="C19">
    <cfRule type="colorScale" priority="53">
      <colorScale>
        <cfvo type="min"/>
        <cfvo type="percentile" val="50"/>
        <cfvo type="max"/>
        <color rgb="FFF8696B"/>
        <color rgb="FFFCFCFF"/>
        <color rgb="FF63BE7B"/>
      </colorScale>
    </cfRule>
  </conditionalFormatting>
  <conditionalFormatting sqref="C20">
    <cfRule type="colorScale" priority="57">
      <colorScale>
        <cfvo type="min"/>
        <cfvo type="percentile" val="50"/>
        <cfvo type="max"/>
        <color rgb="FFF8696B"/>
        <color rgb="FFFCFCFF"/>
        <color rgb="FF63BE7B"/>
      </colorScale>
    </cfRule>
  </conditionalFormatting>
  <conditionalFormatting sqref="C21">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onditionalFormatting>
  <conditionalFormatting sqref="C22">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onditionalFormatting>
  <conditionalFormatting sqref="C23">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onditionalFormatting>
  <conditionalFormatting sqref="C24:C25 C27">
    <cfRule type="colorScale" priority="40">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onditionalFormatting>
  <conditionalFormatting sqref="C24:C25">
    <cfRule type="colorScale" priority="42">
      <colorScale>
        <cfvo type="min"/>
        <cfvo type="percentile" val="50"/>
        <cfvo type="max"/>
        <color rgb="FFF8696B"/>
        <color rgb="FFFCFCFF"/>
        <color rgb="FF63BE7B"/>
      </colorScale>
    </cfRule>
  </conditionalFormatting>
  <conditionalFormatting sqref="C26">
    <cfRule type="colorScale" priority="39">
      <colorScale>
        <cfvo type="min"/>
        <cfvo type="percentile" val="50"/>
        <cfvo type="max"/>
        <color rgb="FFF8696B"/>
        <color rgb="FFFCFCFF"/>
        <color rgb="FF63BE7B"/>
      </colorScale>
    </cfRule>
  </conditionalFormatting>
  <conditionalFormatting sqref="C27">
    <cfRule type="colorScale" priority="41">
      <colorScale>
        <cfvo type="min"/>
        <cfvo type="percentile" val="50"/>
        <cfvo type="max"/>
        <color rgb="FFF8696B"/>
        <color rgb="FFFCFCFF"/>
        <color rgb="FF63BE7B"/>
      </colorScale>
    </cfRule>
  </conditionalFormatting>
  <conditionalFormatting sqref="D2">
    <cfRule type="colorScale" priority="5875">
      <colorScale>
        <cfvo type="min"/>
        <cfvo type="max"/>
        <color rgb="FFFCFCFF"/>
        <color rgb="FF63BE7B"/>
      </colorScale>
    </cfRule>
    <cfRule type="colorScale" priority="5876">
      <colorScale>
        <cfvo type="min"/>
        <cfvo type="max"/>
        <color rgb="FFFCFCFF"/>
        <color rgb="FF63BE7B"/>
      </colorScale>
    </cfRule>
  </conditionalFormatting>
  <conditionalFormatting sqref="D2:D12">
    <cfRule type="colorScale" priority="5877">
      <colorScale>
        <cfvo type="min"/>
        <cfvo type="max"/>
        <color rgb="FFFCFCFF"/>
        <color rgb="FF63BE7B"/>
      </colorScale>
    </cfRule>
  </conditionalFormatting>
  <conditionalFormatting sqref="D2:D14">
    <cfRule type="colorScale" priority="88">
      <colorScale>
        <cfvo type="min"/>
        <cfvo type="max"/>
        <color rgb="FFFCFCFF"/>
        <color rgb="FF63BE7B"/>
      </colorScale>
    </cfRule>
  </conditionalFormatting>
  <conditionalFormatting sqref="D2:D15">
    <cfRule type="colorScale" priority="37">
      <colorScale>
        <cfvo type="min"/>
        <cfvo type="max"/>
        <color rgb="FFFCFCFF"/>
        <color rgb="FF63BE7B"/>
      </colorScale>
    </cfRule>
  </conditionalFormatting>
  <conditionalFormatting sqref="D3:D7">
    <cfRule type="colorScale" priority="638">
      <colorScale>
        <cfvo type="min"/>
        <cfvo type="max"/>
        <color rgb="FFFCFCFF"/>
        <color rgb="FF63BE7B"/>
      </colorScale>
    </cfRule>
  </conditionalFormatting>
  <conditionalFormatting sqref="D3:D10">
    <cfRule type="colorScale" priority="484">
      <colorScale>
        <cfvo type="min"/>
        <cfvo type="max"/>
        <color rgb="FFFCFCFF"/>
        <color rgb="FF63BE7B"/>
      </colorScale>
    </cfRule>
  </conditionalFormatting>
  <conditionalFormatting sqref="D3:D15 D17:D27">
    <cfRule type="colorScale" priority="243">
      <colorScale>
        <cfvo type="min"/>
        <cfvo type="max"/>
        <color rgb="FFFCFCFF"/>
        <color rgb="FF63BE7B"/>
      </colorScale>
    </cfRule>
  </conditionalFormatting>
  <conditionalFormatting sqref="D11:D15 D17:D19">
    <cfRule type="colorScale" priority="471">
      <colorScale>
        <cfvo type="min"/>
        <cfvo type="max"/>
        <color rgb="FFFCFCFF"/>
        <color rgb="FF63BE7B"/>
      </colorScale>
    </cfRule>
  </conditionalFormatting>
  <conditionalFormatting sqref="D11:D15 D17:D20">
    <cfRule type="colorScale" priority="318">
      <colorScale>
        <cfvo type="min"/>
        <cfvo type="max"/>
        <color rgb="FFFCFCFF"/>
        <color rgb="FF63BE7B"/>
      </colorScale>
    </cfRule>
  </conditionalFormatting>
  <conditionalFormatting sqref="D16">
    <cfRule type="colorScale" priority="7">
      <colorScale>
        <cfvo type="min"/>
        <cfvo type="max"/>
        <color rgb="FFFCFCFF"/>
        <color rgb="FF63BE7B"/>
      </colorScale>
    </cfRule>
    <cfRule type="colorScale" priority="9">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fRule type="colorScale" priority="20">
      <colorScale>
        <cfvo type="min"/>
        <cfvo type="max"/>
        <color rgb="FFFFEF9C"/>
        <color rgb="FF63BE7B"/>
      </colorScale>
    </cfRule>
  </conditionalFormatting>
  <conditionalFormatting sqref="D21:D27">
    <cfRule type="colorScale" priority="298">
      <colorScale>
        <cfvo type="min"/>
        <cfvo type="max"/>
        <color rgb="FFFCFCFF"/>
        <color rgb="FF63BE7B"/>
      </colorScale>
    </cfRule>
  </conditionalFormatting>
  <conditionalFormatting sqref="D2:G2">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9">
      <colorScale>
        <cfvo type="min"/>
        <cfvo type="max"/>
        <color rgb="FFFCFCFF"/>
        <color rgb="FF63BE7B"/>
      </colorScale>
    </cfRule>
    <cfRule type="colorScale" priority="180">
      <colorScale>
        <cfvo type="min"/>
        <cfvo type="max"/>
        <color rgb="FFFFEF9C"/>
        <color rgb="FF63BE7B"/>
      </colorScale>
    </cfRule>
  </conditionalFormatting>
  <conditionalFormatting sqref="D3:G3">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FEB84"/>
        <color rgb="FF63BE7B"/>
      </colorScale>
    </cfRule>
    <cfRule type="colorScale" priority="618">
      <colorScale>
        <cfvo type="min"/>
        <cfvo type="max"/>
        <color rgb="FFFFEF9C"/>
        <color rgb="FF63BE7B"/>
      </colorScale>
    </cfRule>
  </conditionalFormatting>
  <conditionalFormatting sqref="D4:G4">
    <cfRule type="colorScale" priority="601">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percentile" val="50"/>
        <cfvo type="max"/>
        <color rgb="FFF8696B"/>
        <color rgb="FFFFEB84"/>
        <color rgb="FF63BE7B"/>
      </colorScale>
    </cfRule>
    <cfRule type="colorScale" priority="607">
      <colorScale>
        <cfvo type="min"/>
        <cfvo type="max"/>
        <color rgb="FFFFEF9C"/>
        <color rgb="FF63BE7B"/>
      </colorScale>
    </cfRule>
  </conditionalFormatting>
  <conditionalFormatting sqref="D5:G5">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percentile" val="50"/>
        <cfvo type="max"/>
        <color rgb="FFF8696B"/>
        <color rgb="FFFFEB84"/>
        <color rgb="FF63BE7B"/>
      </colorScale>
    </cfRule>
    <cfRule type="colorScale" priority="596">
      <colorScale>
        <cfvo type="min"/>
        <cfvo type="max"/>
        <color rgb="FFFFEF9C"/>
        <color rgb="FF63BE7B"/>
      </colorScale>
    </cfRule>
  </conditionalFormatting>
  <conditionalFormatting sqref="D6:G6">
    <cfRule type="colorScale" priority="582">
      <colorScale>
        <cfvo type="min"/>
        <cfvo type="max"/>
        <color rgb="FFFCFCFF"/>
        <color rgb="FF63BE7B"/>
      </colorScale>
    </cfRule>
    <cfRule type="colorScale" priority="583">
      <colorScale>
        <cfvo type="min"/>
        <cfvo type="max"/>
        <color rgb="FFFCFCFF"/>
        <color rgb="FF63BE7B"/>
      </colorScale>
    </cfRule>
    <cfRule type="colorScale" priority="584">
      <colorScale>
        <cfvo type="min"/>
        <cfvo type="max"/>
        <color rgb="FFFCFCFF"/>
        <color rgb="FF63BE7B"/>
      </colorScale>
    </cfRule>
    <cfRule type="colorScale" priority="585">
      <colorScale>
        <cfvo type="min"/>
        <cfvo type="percentile" val="50"/>
        <cfvo type="max"/>
        <color rgb="FFF8696B"/>
        <color rgb="FFFFEB84"/>
        <color rgb="FF63BE7B"/>
      </colorScale>
    </cfRule>
    <cfRule type="colorScale" priority="586">
      <colorScale>
        <cfvo type="min"/>
        <cfvo type="max"/>
        <color rgb="FFFCFCFF"/>
        <color rgb="FF63BE7B"/>
      </colorScale>
    </cfRule>
    <cfRule type="colorScale" priority="587">
      <colorScale>
        <cfvo type="min"/>
        <cfvo type="max"/>
        <color rgb="FFFFEF9C"/>
        <color rgb="FF63BE7B"/>
      </colorScale>
    </cfRule>
  </conditionalFormatting>
  <conditionalFormatting sqref="D7:G7">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79">
      <colorScale>
        <cfvo type="min"/>
        <cfvo type="max"/>
        <color rgb="FFFFEF9C"/>
        <color rgb="FF63BE7B"/>
      </colorScale>
    </cfRule>
  </conditionalFormatting>
  <conditionalFormatting sqref="D8:G8">
    <cfRule type="colorScale" priority="554">
      <colorScale>
        <cfvo type="min"/>
        <cfvo type="max"/>
        <color rgb="FFFCFCFF"/>
        <color rgb="FF63BE7B"/>
      </colorScale>
    </cfRule>
    <cfRule type="colorScale" priority="555">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FEB84"/>
        <color rgb="FF63BE7B"/>
      </colorScale>
    </cfRule>
    <cfRule type="colorScale" priority="562">
      <colorScale>
        <cfvo type="min"/>
        <cfvo type="max"/>
        <color rgb="FFFFEF9C"/>
        <color rgb="FF63BE7B"/>
      </colorScale>
    </cfRule>
    <cfRule type="colorScale" priority="565">
      <colorScale>
        <cfvo type="min"/>
        <cfvo type="max"/>
        <color rgb="FFFCFCFF"/>
        <color rgb="FF63BE7B"/>
      </colorScale>
    </cfRule>
    <cfRule type="colorScale" priority="568">
      <colorScale>
        <cfvo type="min"/>
        <cfvo type="max"/>
        <color rgb="FFFCFCFF"/>
        <color rgb="FF63BE7B"/>
      </colorScale>
    </cfRule>
  </conditionalFormatting>
  <conditionalFormatting sqref="D9:G9">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3">
      <colorScale>
        <cfvo type="min"/>
        <cfvo type="max"/>
        <color rgb="FFFCFCFF"/>
        <color rgb="FF63BE7B"/>
      </colorScale>
    </cfRule>
    <cfRule type="colorScale" priority="525">
      <colorScale>
        <cfvo type="min"/>
        <cfvo type="max"/>
        <color rgb="FFFFEF9C"/>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FEB84"/>
        <color rgb="FF63BE7B"/>
      </colorScale>
    </cfRule>
    <cfRule type="colorScale" priority="530">
      <colorScale>
        <cfvo type="min"/>
        <cfvo type="max"/>
        <color rgb="FFFCFCFF"/>
        <color rgb="FF63BE7B"/>
      </colorScale>
    </cfRule>
    <cfRule type="colorScale" priority="533">
      <colorScale>
        <cfvo type="min"/>
        <cfvo type="max"/>
        <color rgb="FFFCFCFF"/>
        <color rgb="FF63BE7B"/>
      </colorScale>
    </cfRule>
  </conditionalFormatting>
  <conditionalFormatting sqref="D10:G10">
    <cfRule type="colorScale" priority="495">
      <colorScale>
        <cfvo type="min"/>
        <cfvo type="max"/>
        <color rgb="FFFCFCFF"/>
        <color rgb="FF63BE7B"/>
      </colorScale>
    </cfRule>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D11:G11">
    <cfRule type="colorScale" priority="460">
      <colorScale>
        <cfvo type="min"/>
        <cfvo type="max"/>
        <color rgb="FFFCFCFF"/>
        <color rgb="FF63BE7B"/>
      </colorScale>
    </cfRule>
    <cfRule type="colorScale" priority="464">
      <colorScale>
        <cfvo type="min"/>
        <cfvo type="max"/>
        <color rgb="FFFFEF9C"/>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FEB84"/>
        <color rgb="FF63BE7B"/>
      </colorScale>
    </cfRule>
  </conditionalFormatting>
  <conditionalFormatting sqref="D12:G12">
    <cfRule type="colorScale" priority="108">
      <colorScale>
        <cfvo type="min"/>
        <cfvo type="max"/>
        <color rgb="FFFCFCFF"/>
        <color rgb="FF63BE7B"/>
      </colorScale>
    </cfRule>
    <cfRule type="colorScale" priority="110">
      <colorScale>
        <cfvo type="min"/>
        <cfvo type="max"/>
        <color rgb="FFFFEF9C"/>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D13:G13">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fRule type="colorScale" priority="433">
      <colorScale>
        <cfvo type="min"/>
        <cfvo type="max"/>
        <color rgb="FFFCFCFF"/>
        <color rgb="FF63BE7B"/>
      </colorScale>
    </cfRule>
    <cfRule type="colorScale" priority="434">
      <colorScale>
        <cfvo type="min"/>
        <cfvo type="max"/>
        <color rgb="FFFFEF9C"/>
        <color rgb="FF63BE7B"/>
      </colorScale>
    </cfRule>
  </conditionalFormatting>
  <conditionalFormatting sqref="D14:G14">
    <cfRule type="colorScale" priority="422">
      <colorScale>
        <cfvo type="min"/>
        <cfvo type="max"/>
        <color rgb="FFFCFCFF"/>
        <color rgb="FF63BE7B"/>
      </colorScale>
    </cfRule>
    <cfRule type="colorScale" priority="423">
      <colorScale>
        <cfvo type="min"/>
        <cfvo type="percentile" val="50"/>
        <cfvo type="max"/>
        <color rgb="FFF8696B"/>
        <color rgb="FFFFEB84"/>
        <color rgb="FF63BE7B"/>
      </colorScale>
    </cfRule>
    <cfRule type="colorScale" priority="425">
      <colorScale>
        <cfvo type="min"/>
        <cfvo type="max"/>
        <color rgb="FFFFEF9C"/>
        <color rgb="FF63BE7B"/>
      </colorScale>
    </cfRule>
  </conditionalFormatting>
  <conditionalFormatting sqref="D15:G15">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D17:G17">
    <cfRule type="colorScale" priority="379">
      <colorScale>
        <cfvo type="min"/>
        <cfvo type="max"/>
        <color rgb="FFFCFCFF"/>
        <color rgb="FF63BE7B"/>
      </colorScale>
    </cfRule>
    <cfRule type="colorScale" priority="380">
      <colorScale>
        <cfvo type="min"/>
        <cfvo type="max"/>
        <color rgb="FFFCFCFF"/>
        <color rgb="FF63BE7B"/>
      </colorScale>
    </cfRule>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7">
      <colorScale>
        <cfvo type="min"/>
        <cfvo type="max"/>
        <color rgb="FFFFEF9C"/>
        <color rgb="FF63BE7B"/>
      </colorScale>
    </cfRule>
  </conditionalFormatting>
  <conditionalFormatting sqref="D18:G18">
    <cfRule type="colorScale" priority="359">
      <colorScale>
        <cfvo type="min"/>
        <cfvo type="max"/>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FEB84"/>
        <color rgb="FF63BE7B"/>
      </colorScale>
    </cfRule>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9">
      <colorScale>
        <cfvo type="min"/>
        <cfvo type="max"/>
        <color rgb="FFFCFCFF"/>
        <color rgb="FF63BE7B"/>
      </colorScale>
    </cfRule>
    <cfRule type="colorScale" priority="371">
      <colorScale>
        <cfvo type="min"/>
        <cfvo type="max"/>
        <color rgb="FFFFEF9C"/>
        <color rgb="FF63BE7B"/>
      </colorScale>
    </cfRule>
  </conditionalFormatting>
  <conditionalFormatting sqref="D19:G19">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percentile" val="50"/>
        <cfvo type="max"/>
        <color rgb="FFF8696B"/>
        <color rgb="FFFFEB84"/>
        <color rgb="FF63BE7B"/>
      </colorScale>
    </cfRule>
    <cfRule type="colorScale" priority="350">
      <colorScale>
        <cfvo type="min"/>
        <cfvo type="max"/>
        <color rgb="FFFFEF9C"/>
        <color rgb="FF63BE7B"/>
      </colorScale>
    </cfRule>
  </conditionalFormatting>
  <conditionalFormatting sqref="D20:G20">
    <cfRule type="colorScale" priority="327">
      <colorScale>
        <cfvo type="min"/>
        <cfvo type="max"/>
        <color rgb="FFFCFCFF"/>
        <color rgb="FF63BE7B"/>
      </colorScale>
    </cfRule>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D21:G21">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percentile" val="50"/>
        <cfvo type="max"/>
        <color rgb="FFF8696B"/>
        <color rgb="FFFFEB84"/>
        <color rgb="FF63BE7B"/>
      </colorScale>
    </cfRule>
    <cfRule type="colorScale" priority="305">
      <colorScale>
        <cfvo type="min"/>
        <cfvo type="max"/>
        <color rgb="FFFCFCFF"/>
        <color rgb="FF63BE7B"/>
      </colorScale>
    </cfRule>
    <cfRule type="colorScale" priority="306">
      <colorScale>
        <cfvo type="min"/>
        <cfvo type="max"/>
        <color rgb="FFFFEF9C"/>
        <color rgb="FF63BE7B"/>
      </colorScale>
    </cfRule>
  </conditionalFormatting>
  <conditionalFormatting sqref="D22:G22">
    <cfRule type="colorScale" priority="281">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7">
      <colorScale>
        <cfvo type="min"/>
        <cfvo type="max"/>
        <color rgb="FFFFEF9C"/>
        <color rgb="FF63BE7B"/>
      </colorScale>
    </cfRule>
  </conditionalFormatting>
  <conditionalFormatting sqref="D23:G23">
    <cfRule type="colorScale" priority="271">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FEB84"/>
        <color rgb="FF63BE7B"/>
      </colorScale>
    </cfRule>
    <cfRule type="colorScale" priority="277">
      <colorScale>
        <cfvo type="min"/>
        <cfvo type="max"/>
        <color rgb="FFFFEF9C"/>
        <color rgb="FF63BE7B"/>
      </colorScale>
    </cfRule>
  </conditionalFormatting>
  <conditionalFormatting sqref="D24:G24">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FEB84"/>
        <color rgb="FF63BE7B"/>
      </colorScale>
    </cfRule>
    <cfRule type="colorScale" priority="266">
      <colorScale>
        <cfvo type="min"/>
        <cfvo type="max"/>
        <color rgb="FFFFEF9C"/>
        <color rgb="FF63BE7B"/>
      </colorScale>
    </cfRule>
  </conditionalFormatting>
  <conditionalFormatting sqref="D25:G25">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FEB84"/>
        <color rgb="FF63BE7B"/>
      </colorScale>
    </cfRule>
    <cfRule type="colorScale" priority="258">
      <colorScale>
        <cfvo type="min"/>
        <cfvo type="max"/>
        <color rgb="FFFFEF9C"/>
        <color rgb="FF63BE7B"/>
      </colorScale>
    </cfRule>
  </conditionalFormatting>
  <conditionalFormatting sqref="D26:G26">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fRule type="colorScale" priority="253">
      <colorScale>
        <cfvo type="min"/>
        <cfvo type="max"/>
        <color rgb="FFFFEF9C"/>
        <color rgb="FF63BE7B"/>
      </colorScale>
    </cfRule>
  </conditionalFormatting>
  <conditionalFormatting sqref="D27:G27">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FEB84"/>
        <color rgb="FF63BE7B"/>
      </colorScale>
    </cfRule>
    <cfRule type="colorScale" priority="248">
      <colorScale>
        <cfvo type="min"/>
        <cfvo type="max"/>
        <color rgb="FFFFEF9C"/>
        <color rgb="FF63BE7B"/>
      </colorScale>
    </cfRule>
  </conditionalFormatting>
  <conditionalFormatting sqref="E2">
    <cfRule type="colorScale" priority="5878">
      <colorScale>
        <cfvo type="min"/>
        <cfvo type="max"/>
        <color rgb="FFFCFCFF"/>
        <color rgb="FF63BE7B"/>
      </colorScale>
    </cfRule>
    <cfRule type="colorScale" priority="5879">
      <colorScale>
        <cfvo type="min"/>
        <cfvo type="max"/>
        <color rgb="FFFCFCFF"/>
        <color rgb="FF63BE7B"/>
      </colorScale>
    </cfRule>
  </conditionalFormatting>
  <conditionalFormatting sqref="E2:E12">
    <cfRule type="colorScale" priority="5880">
      <colorScale>
        <cfvo type="min"/>
        <cfvo type="max"/>
        <color rgb="FFFCFCFF"/>
        <color rgb="FF63BE7B"/>
      </colorScale>
    </cfRule>
  </conditionalFormatting>
  <conditionalFormatting sqref="E2:E14">
    <cfRule type="colorScale" priority="89">
      <colorScale>
        <cfvo type="min"/>
        <cfvo type="max"/>
        <color rgb="FFFCFCFF"/>
        <color rgb="FF63BE7B"/>
      </colorScale>
    </cfRule>
  </conditionalFormatting>
  <conditionalFormatting sqref="E2:E15">
    <cfRule type="colorScale" priority="36">
      <colorScale>
        <cfvo type="min"/>
        <cfvo type="max"/>
        <color rgb="FFFCFCFF"/>
        <color rgb="FF63BE7B"/>
      </colorScale>
    </cfRule>
  </conditionalFormatting>
  <conditionalFormatting sqref="E3:E7">
    <cfRule type="colorScale" priority="164">
      <colorScale>
        <cfvo type="min"/>
        <cfvo type="max"/>
        <color rgb="FFFCFCFF"/>
        <color rgb="FF63BE7B"/>
      </colorScale>
    </cfRule>
  </conditionalFormatting>
  <conditionalFormatting sqref="E3:E10">
    <cfRule type="colorScale" priority="163">
      <colorScale>
        <cfvo type="min"/>
        <cfvo type="max"/>
        <color rgb="FFFCFCFF"/>
        <color rgb="FF63BE7B"/>
      </colorScale>
    </cfRule>
  </conditionalFormatting>
  <conditionalFormatting sqref="E3:E12">
    <cfRule type="colorScale" priority="160">
      <colorScale>
        <cfvo type="min"/>
        <cfvo type="max"/>
        <color rgb="FFFCFCFF"/>
        <color rgb="FF63BE7B"/>
      </colorScale>
    </cfRule>
  </conditionalFormatting>
  <conditionalFormatting sqref="E13:E15 E17:E19">
    <cfRule type="colorScale" priority="472">
      <colorScale>
        <cfvo type="min"/>
        <cfvo type="max"/>
        <color rgb="FFFCFCFF"/>
        <color rgb="FF63BE7B"/>
      </colorScale>
    </cfRule>
  </conditionalFormatting>
  <conditionalFormatting sqref="E13:E15 E17:E20">
    <cfRule type="colorScale" priority="317">
      <colorScale>
        <cfvo type="min"/>
        <cfvo type="max"/>
        <color rgb="FFFCFCFF"/>
        <color rgb="FF63BE7B"/>
      </colorScale>
    </cfRule>
  </conditionalFormatting>
  <conditionalFormatting sqref="E13:E15 E17:E27">
    <cfRule type="colorScale" priority="242">
      <colorScale>
        <cfvo type="min"/>
        <cfvo type="max"/>
        <color rgb="FFFCFCFF"/>
        <color rgb="FF63BE7B"/>
      </colorScale>
    </cfRule>
  </conditionalFormatting>
  <conditionalFormatting sqref="E16">
    <cfRule type="colorScale" priority="6">
      <colorScale>
        <cfvo type="min"/>
        <cfvo type="max"/>
        <color rgb="FFFCFCFF"/>
        <color rgb="FF63BE7B"/>
      </colorScale>
    </cfRule>
    <cfRule type="colorScale" priority="10">
      <colorScale>
        <cfvo type="min"/>
        <cfvo type="max"/>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E21:E27">
    <cfRule type="colorScale" priority="297">
      <colorScale>
        <cfvo type="min"/>
        <cfvo type="max"/>
        <color rgb="FFFCFCFF"/>
        <color rgb="FF63BE7B"/>
      </colorScale>
    </cfRule>
  </conditionalFormatting>
  <conditionalFormatting sqref="E11:G11">
    <cfRule type="colorScale" priority="161">
      <colorScale>
        <cfvo type="min"/>
        <cfvo type="max"/>
        <color rgb="FFFCFCFF"/>
        <color rgb="FF63BE7B"/>
      </colorScale>
    </cfRule>
    <cfRule type="colorScale" priority="162">
      <colorScale>
        <cfvo type="min"/>
        <cfvo type="max"/>
        <color rgb="FFFCFCFF"/>
        <color rgb="FF63BE7B"/>
      </colorScale>
    </cfRule>
  </conditionalFormatting>
  <conditionalFormatting sqref="E12:G12">
    <cfRule type="colorScale" priority="105">
      <colorScale>
        <cfvo type="min"/>
        <cfvo type="max"/>
        <color rgb="FFFCFCFF"/>
        <color rgb="FF63BE7B"/>
      </colorScale>
    </cfRule>
    <cfRule type="colorScale" priority="106">
      <colorScale>
        <cfvo type="min"/>
        <cfvo type="max"/>
        <color rgb="FFFCFCFF"/>
        <color rgb="FF63BE7B"/>
      </colorScale>
    </cfRule>
  </conditionalFormatting>
  <conditionalFormatting sqref="F1">
    <cfRule type="colorScale" priority="575">
      <colorScale>
        <cfvo type="min"/>
        <cfvo type="percentile" val="50"/>
        <cfvo type="max"/>
        <color rgb="FFF8696B"/>
        <color rgb="FFFCFCFF"/>
        <color rgb="FF63BE7B"/>
      </colorScale>
    </cfRule>
  </conditionalFormatting>
  <conditionalFormatting sqref="F2">
    <cfRule type="colorScale" priority="5881">
      <colorScale>
        <cfvo type="min"/>
        <cfvo type="max"/>
        <color rgb="FFFCFCFF"/>
        <color rgb="FF63BE7B"/>
      </colorScale>
    </cfRule>
    <cfRule type="colorScale" priority="5882">
      <colorScale>
        <cfvo type="min"/>
        <cfvo type="max"/>
        <color rgb="FFFCFCFF"/>
        <color rgb="FF63BE7B"/>
      </colorScale>
    </cfRule>
  </conditionalFormatting>
  <conditionalFormatting sqref="F2:F12">
    <cfRule type="colorScale" priority="5883">
      <colorScale>
        <cfvo type="min"/>
        <cfvo type="percentile" val="50"/>
        <cfvo type="max"/>
        <color rgb="FFF8696B"/>
        <color rgb="FFFCFCFF"/>
        <color rgb="FF63BE7B"/>
      </colorScale>
    </cfRule>
    <cfRule type="colorScale" priority="5884">
      <colorScale>
        <cfvo type="min"/>
        <cfvo type="max"/>
        <color rgb="FFFCFCFF"/>
        <color rgb="FF63BE7B"/>
      </colorScale>
    </cfRule>
  </conditionalFormatting>
  <conditionalFormatting sqref="F2:F14">
    <cfRule type="colorScale" priority="90">
      <colorScale>
        <cfvo type="min"/>
        <cfvo type="percentile" val="50"/>
        <cfvo type="max"/>
        <color rgb="FFF8696B"/>
        <color rgb="FFFCFCFF"/>
        <color rgb="FF63BE7B"/>
      </colorScale>
    </cfRule>
  </conditionalFormatting>
  <conditionalFormatting sqref="F2:F15">
    <cfRule type="colorScale" priority="35">
      <colorScale>
        <cfvo type="min"/>
        <cfvo type="percentile" val="50"/>
        <cfvo type="max"/>
        <color rgb="FFF8696B"/>
        <color rgb="FFFCFCFF"/>
        <color rgb="FF63BE7B"/>
      </colorScale>
    </cfRule>
  </conditionalFormatting>
  <conditionalFormatting sqref="F3:F7">
    <cfRule type="colorScale" priority="156">
      <colorScale>
        <cfvo type="min"/>
        <cfvo type="max"/>
        <color rgb="FFFCFCFF"/>
        <color rgb="FF63BE7B"/>
      </colorScale>
    </cfRule>
  </conditionalFormatting>
  <conditionalFormatting sqref="F3:F10">
    <cfRule type="colorScale" priority="155">
      <colorScale>
        <cfvo type="min"/>
        <cfvo type="max"/>
        <color rgb="FFFCFCFF"/>
        <color rgb="FF63BE7B"/>
      </colorScale>
    </cfRule>
  </conditionalFormatting>
  <conditionalFormatting sqref="F3:F12">
    <cfRule type="colorScale" priority="154">
      <colorScale>
        <cfvo type="min"/>
        <cfvo type="max"/>
        <color rgb="FFFCFCFF"/>
        <color rgb="FF63BE7B"/>
      </colorScale>
    </cfRule>
  </conditionalFormatting>
  <conditionalFormatting sqref="F13:F15 F17:F19">
    <cfRule type="colorScale" priority="473">
      <colorScale>
        <cfvo type="min"/>
        <cfvo type="max"/>
        <color rgb="FFFCFCFF"/>
        <color rgb="FF63BE7B"/>
      </colorScale>
    </cfRule>
  </conditionalFormatting>
  <conditionalFormatting sqref="F13:F15 F17:F20">
    <cfRule type="colorScale" priority="316">
      <colorScale>
        <cfvo type="min"/>
        <cfvo type="percentile" val="50"/>
        <cfvo type="max"/>
        <color rgb="FFF8696B"/>
        <color rgb="FFFCFCFF"/>
        <color rgb="FF63BE7B"/>
      </colorScale>
    </cfRule>
    <cfRule type="colorScale" priority="469">
      <colorScale>
        <cfvo type="min"/>
        <cfvo type="max"/>
        <color rgb="FFFCFCFF"/>
        <color rgb="FF63BE7B"/>
      </colorScale>
    </cfRule>
  </conditionalFormatting>
  <conditionalFormatting sqref="F13:F15 F17:F27">
    <cfRule type="colorScale" priority="241">
      <colorScale>
        <cfvo type="min"/>
        <cfvo type="percentile" val="50"/>
        <cfvo type="max"/>
        <color rgb="FFF8696B"/>
        <color rgb="FFFCFCFF"/>
        <color rgb="FF63BE7B"/>
      </colorScale>
    </cfRule>
  </conditionalFormatting>
  <conditionalFormatting sqref="F16">
    <cfRule type="colorScale" priority="4">
      <colorScale>
        <cfvo type="min"/>
        <cfvo type="percentile" val="50"/>
        <cfvo type="max"/>
        <color rgb="FFF8696B"/>
        <color rgb="FFFCFCFF"/>
        <color rgb="FF63BE7B"/>
      </colorScale>
    </cfRule>
    <cfRule type="colorScale" priority="5">
      <colorScale>
        <cfvo type="min"/>
        <cfvo type="max"/>
        <color rgb="FFFCFCFF"/>
        <color rgb="FF63BE7B"/>
      </colorScale>
    </cfRule>
    <cfRule type="colorScale" priority="13">
      <colorScale>
        <cfvo type="min"/>
        <cfvo type="percentile" val="50"/>
        <cfvo type="max"/>
        <color rgb="FFF8696B"/>
        <color rgb="FFFCFCFF"/>
        <color rgb="FF63BE7B"/>
      </colorScale>
    </cfRule>
    <cfRule type="colorScale" priority="17">
      <colorScale>
        <cfvo type="min"/>
        <cfvo type="max"/>
        <color rgb="FFFCFCFF"/>
        <color rgb="FF63BE7B"/>
      </colorScale>
    </cfRule>
  </conditionalFormatting>
  <conditionalFormatting sqref="F21:F27">
    <cfRule type="colorScale" priority="293">
      <colorScale>
        <cfvo type="min"/>
        <cfvo type="percentile" val="50"/>
        <cfvo type="max"/>
        <color rgb="FFF8696B"/>
        <color rgb="FFFCFCFF"/>
        <color rgb="FF63BE7B"/>
      </colorScale>
    </cfRule>
    <cfRule type="colorScale" priority="296">
      <colorScale>
        <cfvo type="min"/>
        <cfvo type="max"/>
        <color rgb="FFFCFCFF"/>
        <color rgb="FF63BE7B"/>
      </colorScale>
    </cfRule>
  </conditionalFormatting>
  <conditionalFormatting sqref="F28:G1048576">
    <cfRule type="colorScale" priority="634">
      <colorScale>
        <cfvo type="min"/>
        <cfvo type="percentile" val="50"/>
        <cfvo type="max"/>
        <color rgb="FFF8696B"/>
        <color rgb="FFFCFCFF"/>
        <color rgb="FF63BE7B"/>
      </colorScale>
    </cfRule>
  </conditionalFormatting>
  <conditionalFormatting sqref="G1">
    <cfRule type="colorScale" priority="574">
      <colorScale>
        <cfvo type="min"/>
        <cfvo type="percentile" val="50"/>
        <cfvo type="max"/>
        <color rgb="FFF8696B"/>
        <color rgb="FFFCFCFF"/>
        <color rgb="FF63BE7B"/>
      </colorScale>
    </cfRule>
  </conditionalFormatting>
  <conditionalFormatting sqref="G2">
    <cfRule type="colorScale" priority="5885">
      <colorScale>
        <cfvo type="min"/>
        <cfvo type="max"/>
        <color rgb="FFFCFCFF"/>
        <color rgb="FF63BE7B"/>
      </colorScale>
    </cfRule>
    <cfRule type="colorScale" priority="5886">
      <colorScale>
        <cfvo type="min"/>
        <cfvo type="max"/>
        <color rgb="FFFCFCFF"/>
        <color rgb="FF63BE7B"/>
      </colorScale>
    </cfRule>
  </conditionalFormatting>
  <conditionalFormatting sqref="G2:G12">
    <cfRule type="colorScale" priority="5887">
      <colorScale>
        <cfvo type="min"/>
        <cfvo type="percentile" val="50"/>
        <cfvo type="max"/>
        <color rgb="FFF8696B"/>
        <color rgb="FFFCFCFF"/>
        <color rgb="FF63BE7B"/>
      </colorScale>
    </cfRule>
    <cfRule type="colorScale" priority="5888">
      <colorScale>
        <cfvo type="min"/>
        <cfvo type="max"/>
        <color rgb="FFFCFCFF"/>
        <color rgb="FF63BE7B"/>
      </colorScale>
    </cfRule>
  </conditionalFormatting>
  <conditionalFormatting sqref="G2:G14">
    <cfRule type="colorScale" priority="91">
      <colorScale>
        <cfvo type="min"/>
        <cfvo type="percentile" val="50"/>
        <cfvo type="max"/>
        <color rgb="FFF8696B"/>
        <color rgb="FFFCFCFF"/>
        <color rgb="FF63BE7B"/>
      </colorScale>
    </cfRule>
  </conditionalFormatting>
  <conditionalFormatting sqref="G2:G15">
    <cfRule type="colorScale" priority="34">
      <colorScale>
        <cfvo type="min"/>
        <cfvo type="percentile" val="50"/>
        <cfvo type="max"/>
        <color rgb="FFF8696B"/>
        <color rgb="FFFCFCFF"/>
        <color rgb="FF63BE7B"/>
      </colorScale>
    </cfRule>
  </conditionalFormatting>
  <conditionalFormatting sqref="G3:G7">
    <cfRule type="colorScale" priority="150">
      <colorScale>
        <cfvo type="min"/>
        <cfvo type="max"/>
        <color rgb="FFFCFCFF"/>
        <color rgb="FF63BE7B"/>
      </colorScale>
    </cfRule>
  </conditionalFormatting>
  <conditionalFormatting sqref="G3:G10">
    <cfRule type="colorScale" priority="149">
      <colorScale>
        <cfvo type="min"/>
        <cfvo type="max"/>
        <color rgb="FFFCFCFF"/>
        <color rgb="FF63BE7B"/>
      </colorScale>
    </cfRule>
  </conditionalFormatting>
  <conditionalFormatting sqref="G3:G12">
    <cfRule type="colorScale" priority="148">
      <colorScale>
        <cfvo type="min"/>
        <cfvo type="max"/>
        <color rgb="FFFCFCFF"/>
        <color rgb="FF63BE7B"/>
      </colorScale>
    </cfRule>
  </conditionalFormatting>
  <conditionalFormatting sqref="G13:G15 G17:G19">
    <cfRule type="colorScale" priority="323">
      <colorScale>
        <cfvo type="min"/>
        <cfvo type="max"/>
        <color rgb="FFFCFCFF"/>
        <color rgb="FF63BE7B"/>
      </colorScale>
    </cfRule>
  </conditionalFormatting>
  <conditionalFormatting sqref="G13:G15 G17:G20">
    <cfRule type="colorScale" priority="315">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G13:G15 G17:G27">
    <cfRule type="colorScale" priority="240">
      <colorScale>
        <cfvo type="min"/>
        <cfvo type="percentile" val="50"/>
        <cfvo type="max"/>
        <color rgb="FFF8696B"/>
        <color rgb="FFFCFCFF"/>
        <color rgb="FF63BE7B"/>
      </colorScale>
    </cfRule>
  </conditionalFormatting>
  <conditionalFormatting sqref="G16">
    <cfRule type="colorScale" priority="3">
      <colorScale>
        <cfvo type="min"/>
        <cfvo type="percentile" val="50"/>
        <cfvo type="max"/>
        <color rgb="FF63BE7B"/>
        <color rgb="FFFCFCFF"/>
        <color rgb="FFF8696B"/>
      </colorScale>
    </cfRule>
    <cfRule type="colorScale" priority="16">
      <colorScale>
        <cfvo type="min"/>
        <cfvo type="percentile" val="50"/>
        <cfvo type="max"/>
        <color rgb="FF63BE7B"/>
        <color rgb="FFFCFCFF"/>
        <color rgb="FFF8696B"/>
      </colorScale>
    </cfRule>
    <cfRule type="colorScale" priority="22">
      <colorScale>
        <cfvo type="min"/>
        <cfvo type="percentile" val="50"/>
        <cfvo type="max"/>
        <color rgb="FF63BE7B"/>
        <color rgb="FFFCFCFF"/>
        <color rgb="FFF8696B"/>
      </colorScale>
    </cfRule>
  </conditionalFormatting>
  <conditionalFormatting sqref="G21:G27">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H2:H12">
    <cfRule type="colorScale" priority="5889">
      <colorScale>
        <cfvo type="min"/>
        <cfvo type="percentile" val="50"/>
        <cfvo type="max"/>
        <color rgb="FF63BE7B"/>
        <color rgb="FFFCFCFF"/>
        <color rgb="FFF8696B"/>
      </colorScale>
    </cfRule>
  </conditionalFormatting>
  <conditionalFormatting sqref="H2:H14">
    <cfRule type="colorScale" priority="92">
      <colorScale>
        <cfvo type="min"/>
        <cfvo type="percentile" val="50"/>
        <cfvo type="max"/>
        <color rgb="FF63BE7B"/>
        <color rgb="FFFCFCFF"/>
        <color rgb="FFF8696B"/>
      </colorScale>
    </cfRule>
  </conditionalFormatting>
  <conditionalFormatting sqref="H2:H15">
    <cfRule type="colorScale" priority="33">
      <colorScale>
        <cfvo type="min"/>
        <cfvo type="percentile" val="50"/>
        <cfvo type="max"/>
        <color rgb="FF63BE7B"/>
        <color rgb="FFFCFCFF"/>
        <color rgb="FFF8696B"/>
      </colorScale>
    </cfRule>
  </conditionalFormatting>
  <conditionalFormatting sqref="H3">
    <cfRule type="colorScale" priority="612">
      <colorScale>
        <cfvo type="min"/>
        <cfvo type="percentile" val="50"/>
        <cfvo type="max"/>
        <color rgb="FF63BE7B"/>
        <color rgb="FFFCFCFF"/>
        <color rgb="FFF8696B"/>
      </colorScale>
    </cfRule>
    <cfRule type="colorScale" priority="617">
      <colorScale>
        <cfvo type="min"/>
        <cfvo type="percentile" val="50"/>
        <cfvo type="max"/>
        <color rgb="FF63BE7B"/>
        <color rgb="FFFCFCFF"/>
        <color rgb="FFF8696B"/>
      </colorScale>
    </cfRule>
  </conditionalFormatting>
  <conditionalFormatting sqref="H3:H7">
    <cfRule type="colorScale" priority="643">
      <colorScale>
        <cfvo type="min"/>
        <cfvo type="percentile" val="50"/>
        <cfvo type="max"/>
        <color rgb="FF63BE7B"/>
        <color rgb="FFFCFCFF"/>
        <color rgb="FFF8696B"/>
      </colorScale>
    </cfRule>
  </conditionalFormatting>
  <conditionalFormatting sqref="H3:H10">
    <cfRule type="colorScale" priority="480">
      <colorScale>
        <cfvo type="min"/>
        <cfvo type="percentile" val="50"/>
        <cfvo type="max"/>
        <color rgb="FF63BE7B"/>
        <color rgb="FFFCFCFF"/>
        <color rgb="FFF8696B"/>
      </colorScale>
    </cfRule>
  </conditionalFormatting>
  <conditionalFormatting sqref="H3:H15 H17:H27">
    <cfRule type="colorScale" priority="239">
      <colorScale>
        <cfvo type="min"/>
        <cfvo type="percentile" val="50"/>
        <cfvo type="max"/>
        <color rgb="FF63BE7B"/>
        <color rgb="FFFCFCFF"/>
        <color rgb="FFF8696B"/>
      </colorScale>
    </cfRule>
  </conditionalFormatting>
  <conditionalFormatting sqref="H4">
    <cfRule type="colorScale" priority="603">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onditionalFormatting>
  <conditionalFormatting sqref="H5">
    <cfRule type="colorScale" priority="597">
      <colorScale>
        <cfvo type="min"/>
        <cfvo type="percentile" val="50"/>
        <cfvo type="max"/>
        <color rgb="FF63BE7B"/>
        <color rgb="FFFCFCFF"/>
        <color rgb="FFF8696B"/>
      </colorScale>
    </cfRule>
  </conditionalFormatting>
  <conditionalFormatting sqref="H6">
    <cfRule type="colorScale" priority="588">
      <colorScale>
        <cfvo type="min"/>
        <cfvo type="percentile" val="50"/>
        <cfvo type="max"/>
        <color rgb="FF63BE7B"/>
        <color rgb="FFFCFCFF"/>
        <color rgb="FFF8696B"/>
      </colorScale>
    </cfRule>
    <cfRule type="colorScale" priority="589">
      <colorScale>
        <cfvo type="min"/>
        <cfvo type="percentile" val="50"/>
        <cfvo type="max"/>
        <color rgb="FF63BE7B"/>
        <color rgb="FFFCFCFF"/>
        <color rgb="FFF8696B"/>
      </colorScale>
    </cfRule>
  </conditionalFormatting>
  <conditionalFormatting sqref="H7">
    <cfRule type="colorScale" priority="636">
      <colorScale>
        <cfvo type="min"/>
        <cfvo type="percentile" val="50"/>
        <cfvo type="max"/>
        <color rgb="FF63BE7B"/>
        <color rgb="FFFCFCFF"/>
        <color rgb="FFF8696B"/>
      </colorScale>
    </cfRule>
  </conditionalFormatting>
  <conditionalFormatting sqref="H8">
    <cfRule type="colorScale" priority="543">
      <colorScale>
        <cfvo type="min"/>
        <cfvo type="percentile" val="50"/>
        <cfvo type="max"/>
        <color rgb="FF63BE7B"/>
        <color rgb="FFFCFCFF"/>
        <color rgb="FFF8696B"/>
      </colorScale>
    </cfRule>
    <cfRule type="colorScale" priority="553">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71">
      <colorScale>
        <cfvo type="min"/>
        <cfvo type="percentile" val="50"/>
        <cfvo type="max"/>
        <color rgb="FF63BE7B"/>
        <color rgb="FFFCFCFF"/>
        <color rgb="FFF8696B"/>
      </colorScale>
    </cfRule>
  </conditionalFormatting>
  <conditionalFormatting sqref="H9">
    <cfRule type="colorScale" priority="508">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fRule type="colorScale" priority="524">
      <colorScale>
        <cfvo type="min"/>
        <cfvo type="percentile" val="50"/>
        <cfvo type="max"/>
        <color rgb="FF63BE7B"/>
        <color rgb="FFFCFCFF"/>
        <color rgb="FFF8696B"/>
      </colorScale>
    </cfRule>
    <cfRule type="colorScale" priority="536">
      <colorScale>
        <cfvo type="min"/>
        <cfvo type="percentile" val="50"/>
        <cfvo type="max"/>
        <color rgb="FF63BE7B"/>
        <color rgb="FFFCFCFF"/>
        <color rgb="FFF8696B"/>
      </colorScale>
    </cfRule>
  </conditionalFormatting>
  <conditionalFormatting sqref="H10">
    <cfRule type="colorScale" priority="489">
      <colorScale>
        <cfvo type="min"/>
        <cfvo type="percentile" val="50"/>
        <cfvo type="max"/>
        <color rgb="FF63BE7B"/>
        <color rgb="FFFCFCFF"/>
        <color rgb="FFF8696B"/>
      </colorScale>
    </cfRule>
    <cfRule type="colorScale" priority="503">
      <colorScale>
        <cfvo type="min"/>
        <cfvo type="percentile" val="50"/>
        <cfvo type="max"/>
        <color rgb="FF63BE7B"/>
        <color rgb="FFFCFCFF"/>
        <color rgb="FFF8696B"/>
      </colorScale>
    </cfRule>
  </conditionalFormatting>
  <conditionalFormatting sqref="H11:H12">
    <cfRule type="colorScale" priority="462">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onditionalFormatting>
  <conditionalFormatting sqref="H11:H15 H17:H19">
    <cfRule type="colorScale" priority="474">
      <colorScale>
        <cfvo type="min"/>
        <cfvo type="percentile" val="50"/>
        <cfvo type="max"/>
        <color rgb="FF63BE7B"/>
        <color rgb="FFFCFCFF"/>
        <color rgb="FFF8696B"/>
      </colorScale>
    </cfRule>
  </conditionalFormatting>
  <conditionalFormatting sqref="H11:H15 H17:H20">
    <cfRule type="colorScale" priority="314">
      <colorScale>
        <cfvo type="min"/>
        <cfvo type="percentile" val="50"/>
        <cfvo type="max"/>
        <color rgb="FF63BE7B"/>
        <color rgb="FFFCFCFF"/>
        <color rgb="FFF8696B"/>
      </colorScale>
    </cfRule>
  </conditionalFormatting>
  <conditionalFormatting sqref="H13">
    <cfRule type="colorScale" priority="435">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onditionalFormatting>
  <conditionalFormatting sqref="H14">
    <cfRule type="colorScale" priority="424">
      <colorScale>
        <cfvo type="min"/>
        <cfvo type="percentile" val="50"/>
        <cfvo type="max"/>
        <color rgb="FF63BE7B"/>
        <color rgb="FFFCFCFF"/>
        <color rgb="FFF8696B"/>
      </colorScale>
    </cfRule>
  </conditionalFormatting>
  <conditionalFormatting sqref="H15">
    <cfRule type="colorScale" priority="407">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H16">
    <cfRule type="colorScale" priority="2">
      <colorScale>
        <cfvo type="min"/>
        <cfvo type="percentile" val="50"/>
        <cfvo type="max"/>
        <color rgb="FF63BE7B"/>
        <color rgb="FFFCFCFF"/>
        <color rgb="FFF8696B"/>
      </colorScale>
    </cfRule>
    <cfRule type="colorScale" priority="15">
      <colorScale>
        <cfvo type="min"/>
        <cfvo type="percentile" val="50"/>
        <cfvo type="max"/>
        <color rgb="FF63BE7B"/>
        <color rgb="FFFCFCFF"/>
        <color rgb="FFF8696B"/>
      </colorScale>
    </cfRule>
  </conditionalFormatting>
  <conditionalFormatting sqref="H17">
    <cfRule type="colorScale" priority="378">
      <colorScale>
        <cfvo type="min"/>
        <cfvo type="percentile" val="50"/>
        <cfvo type="max"/>
        <color rgb="FF63BE7B"/>
        <color rgb="FFFCFCFF"/>
        <color rgb="FFF8696B"/>
      </colorScale>
    </cfRule>
    <cfRule type="colorScale" priority="38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H18">
    <cfRule type="colorScale" priority="358">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fRule type="colorScale" priority="368">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onditionalFormatting>
  <conditionalFormatting sqref="H19">
    <cfRule type="colorScale" priority="341">
      <colorScale>
        <cfvo type="min"/>
        <cfvo type="percentile" val="50"/>
        <cfvo type="max"/>
        <color rgb="FF63BE7B"/>
        <color rgb="FFFCFCFF"/>
        <color rgb="FFF8696B"/>
      </colorScale>
    </cfRule>
    <cfRule type="colorScale" priority="345">
      <colorScale>
        <cfvo type="min"/>
        <cfvo type="percentile" val="50"/>
        <cfvo type="max"/>
        <color rgb="FF63BE7B"/>
        <color rgb="FFFCFCFF"/>
        <color rgb="FFF8696B"/>
      </colorScale>
    </cfRule>
    <cfRule type="colorScale" priority="349">
      <colorScale>
        <cfvo type="min"/>
        <cfvo type="percentile" val="50"/>
        <cfvo type="max"/>
        <color rgb="FF63BE7B"/>
        <color rgb="FFFCFCFF"/>
        <color rgb="FFF8696B"/>
      </colorScale>
    </cfRule>
  </conditionalFormatting>
  <conditionalFormatting sqref="H20">
    <cfRule type="colorScale" priority="326">
      <colorScale>
        <cfvo type="min"/>
        <cfvo type="percentile" val="50"/>
        <cfvo type="max"/>
        <color rgb="FF63BE7B"/>
        <color rgb="FFFCFCFF"/>
        <color rgb="FFF8696B"/>
      </colorScale>
    </cfRule>
    <cfRule type="colorScale" priority="335">
      <colorScale>
        <cfvo type="min"/>
        <cfvo type="percentile" val="50"/>
        <cfvo type="max"/>
        <color rgb="FF63BE7B"/>
        <color rgb="FFFCFCFF"/>
        <color rgb="FFF8696B"/>
      </colorScale>
    </cfRule>
  </conditionalFormatting>
  <conditionalFormatting sqref="H21">
    <cfRule type="colorScale" priority="307">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onditionalFormatting>
  <conditionalFormatting sqref="H21:H27">
    <cfRule type="colorScale" priority="292">
      <colorScale>
        <cfvo type="min"/>
        <cfvo type="percentile" val="50"/>
        <cfvo type="max"/>
        <color rgb="FF63BE7B"/>
        <color rgb="FFFCFCFF"/>
        <color rgb="FFF8696B"/>
      </colorScale>
    </cfRule>
  </conditionalFormatting>
  <conditionalFormatting sqref="H22">
    <cfRule type="colorScale" priority="283">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H23">
    <cfRule type="colorScale" priority="273">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onditionalFormatting>
  <conditionalFormatting sqref="H24">
    <cfRule type="colorScale" priority="267">
      <colorScale>
        <cfvo type="min"/>
        <cfvo type="percentile" val="50"/>
        <cfvo type="max"/>
        <color rgb="FF63BE7B"/>
        <color rgb="FFFCFCFF"/>
        <color rgb="FFF8696B"/>
      </colorScale>
    </cfRule>
  </conditionalFormatting>
  <conditionalFormatting sqref="H25:H27">
    <cfRule type="colorScale" priority="261">
      <colorScale>
        <cfvo type="min"/>
        <cfvo type="percentile" val="50"/>
        <cfvo type="max"/>
        <color rgb="FF63BE7B"/>
        <color rgb="FFFCFCFF"/>
        <color rgb="FFF8696B"/>
      </colorScale>
    </cfRule>
  </conditionalFormatting>
  <conditionalFormatting sqref="H2:I2">
    <cfRule type="colorScale" priority="172">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I2:I12">
    <cfRule type="colorScale" priority="5890">
      <colorScale>
        <cfvo type="min"/>
        <cfvo type="percentile" val="50"/>
        <cfvo type="max"/>
        <color rgb="FF63BE7B"/>
        <color rgb="FFFCFCFF"/>
        <color rgb="FFF8696B"/>
      </colorScale>
    </cfRule>
  </conditionalFormatting>
  <conditionalFormatting sqref="I2:I14">
    <cfRule type="colorScale" priority="93">
      <colorScale>
        <cfvo type="min"/>
        <cfvo type="percentile" val="50"/>
        <cfvo type="max"/>
        <color rgb="FF63BE7B"/>
        <color rgb="FFFCFCFF"/>
        <color rgb="FFF8696B"/>
      </colorScale>
    </cfRule>
  </conditionalFormatting>
  <conditionalFormatting sqref="I2:I15">
    <cfRule type="colorScale" priority="32">
      <colorScale>
        <cfvo type="min"/>
        <cfvo type="percentile" val="50"/>
        <cfvo type="max"/>
        <color rgb="FF63BE7B"/>
        <color rgb="FFFCFCFF"/>
        <color rgb="FFF8696B"/>
      </colorScale>
    </cfRule>
  </conditionalFormatting>
  <conditionalFormatting sqref="I16">
    <cfRule type="colorScale" priority="1">
      <colorScale>
        <cfvo type="min"/>
        <cfvo type="max"/>
        <color rgb="FFFFEF9C"/>
        <color rgb="FF63BE7B"/>
      </colorScale>
    </cfRule>
    <cfRule type="colorScale" priority="14">
      <colorScale>
        <cfvo type="min"/>
        <cfvo type="max"/>
        <color rgb="FFFFEF9C"/>
        <color rgb="FF63BE7B"/>
      </colorScale>
    </cfRule>
    <cfRule type="colorScale" priority="23">
      <colorScale>
        <cfvo type="min"/>
        <cfvo type="max"/>
        <color rgb="FFFFEF9C"/>
        <color rgb="FF63BE7B"/>
      </colorScale>
    </cfRule>
  </conditionalFormatting>
  <conditionalFormatting sqref="J2:J12">
    <cfRule type="colorScale" priority="5894">
      <colorScale>
        <cfvo type="min"/>
        <cfvo type="max"/>
        <color rgb="FFFFEF9C"/>
        <color rgb="FF63BE7B"/>
      </colorScale>
    </cfRule>
  </conditionalFormatting>
  <conditionalFormatting sqref="J2:J14">
    <cfRule type="colorScale" priority="86">
      <colorScale>
        <cfvo type="min"/>
        <cfvo type="max"/>
        <color rgb="FFFFEF9C"/>
        <color rgb="FF63BE7B"/>
      </colorScale>
    </cfRule>
  </conditionalFormatting>
  <conditionalFormatting sqref="J2:J15">
    <cfRule type="colorScale" priority="31">
      <colorScale>
        <cfvo type="min"/>
        <cfvo type="max"/>
        <color rgb="FFFFEF9C"/>
        <color rgb="FF63BE7B"/>
      </colorScale>
    </cfRule>
  </conditionalFormatting>
  <conditionalFormatting sqref="J3:J7">
    <cfRule type="colorScale" priority="644">
      <colorScale>
        <cfvo type="min"/>
        <cfvo type="max"/>
        <color rgb="FFFFEF9C"/>
        <color rgb="FF63BE7B"/>
      </colorScale>
    </cfRule>
  </conditionalFormatting>
  <conditionalFormatting sqref="J3:J10">
    <cfRule type="colorScale" priority="479">
      <colorScale>
        <cfvo type="min"/>
        <cfvo type="max"/>
        <color rgb="FFFFEF9C"/>
        <color rgb="FF63BE7B"/>
      </colorScale>
    </cfRule>
  </conditionalFormatting>
  <conditionalFormatting sqref="J3:J15 J17:J27">
    <cfRule type="colorScale" priority="238">
      <colorScale>
        <cfvo type="min"/>
        <cfvo type="max"/>
        <color rgb="FFFFEF9C"/>
        <color rgb="FF63BE7B"/>
      </colorScale>
    </cfRule>
  </conditionalFormatting>
  <conditionalFormatting sqref="J11:J15 J17:J19">
    <cfRule type="colorScale" priority="475">
      <colorScale>
        <cfvo type="min"/>
        <cfvo type="max"/>
        <color rgb="FFFFEF9C"/>
        <color rgb="FF63BE7B"/>
      </colorScale>
    </cfRule>
  </conditionalFormatting>
  <conditionalFormatting sqref="J11:J15 J17:J20">
    <cfRule type="colorScale" priority="313">
      <colorScale>
        <cfvo type="min"/>
        <cfvo type="max"/>
        <color rgb="FFFFEF9C"/>
        <color rgb="FF63BE7B"/>
      </colorScale>
    </cfRule>
    <cfRule type="colorScale" priority="321">
      <colorScale>
        <cfvo type="min"/>
        <cfvo type="percentile" val="50"/>
        <cfvo type="max"/>
        <color rgb="FFF8696B"/>
        <color rgb="FFFFEB84"/>
        <color rgb="FF63BE7B"/>
      </colorScale>
    </cfRule>
  </conditionalFormatting>
  <conditionalFormatting sqref="J15">
    <cfRule type="colorScale" priority="404">
      <colorScale>
        <cfvo type="min"/>
        <cfvo type="max"/>
        <color rgb="FFFFEF9C"/>
        <color rgb="FF63BE7B"/>
      </colorScale>
    </cfRule>
    <cfRule type="colorScale" priority="406">
      <colorScale>
        <cfvo type="min"/>
        <cfvo type="max"/>
        <color rgb="FFFFEF9C"/>
        <color rgb="FF63BE7B"/>
      </colorScale>
    </cfRule>
    <cfRule type="colorScale" priority="410">
      <colorScale>
        <cfvo type="min"/>
        <cfvo type="max"/>
        <color rgb="FFFFEF9C"/>
        <color rgb="FF63BE7B"/>
      </colorScale>
    </cfRule>
    <cfRule type="colorScale" priority="417">
      <colorScale>
        <cfvo type="min"/>
        <cfvo type="max"/>
        <color rgb="FFFFEF9C"/>
        <color rgb="FF63BE7B"/>
      </colorScale>
    </cfRule>
  </conditionalFormatting>
  <conditionalFormatting sqref="J16">
    <cfRule type="colorScale" priority="24">
      <colorScale>
        <cfvo type="min"/>
        <cfvo type="max"/>
        <color rgb="FFFFEF9C"/>
        <color rgb="FF63BE7B"/>
      </colorScale>
    </cfRule>
    <cfRule type="colorScale" priority="25">
      <colorScale>
        <cfvo type="min"/>
        <cfvo type="max"/>
        <color rgb="FFFFEF9C"/>
        <color rgb="FF63BE7B"/>
      </colorScale>
    </cfRule>
  </conditionalFormatting>
  <conditionalFormatting sqref="J17">
    <cfRule type="colorScale" priority="375">
      <colorScale>
        <cfvo type="min"/>
        <cfvo type="max"/>
        <color rgb="FFFFEF9C"/>
        <color rgb="FF63BE7B"/>
      </colorScale>
    </cfRule>
    <cfRule type="colorScale" priority="377">
      <colorScale>
        <cfvo type="min"/>
        <cfvo type="max"/>
        <color rgb="FFFFEF9C"/>
        <color rgb="FF63BE7B"/>
      </colorScale>
    </cfRule>
    <cfRule type="colorScale" priority="381">
      <colorScale>
        <cfvo type="min"/>
        <cfvo type="max"/>
        <color rgb="FFFFEF9C"/>
        <color rgb="FF63BE7B"/>
      </colorScale>
    </cfRule>
    <cfRule type="colorScale" priority="388">
      <colorScale>
        <cfvo type="min"/>
        <cfvo type="max"/>
        <color rgb="FFFFEF9C"/>
        <color rgb="FF63BE7B"/>
      </colorScale>
    </cfRule>
  </conditionalFormatting>
  <conditionalFormatting sqref="J18">
    <cfRule type="colorScale" priority="357">
      <colorScale>
        <cfvo type="min"/>
        <cfvo type="max"/>
        <color rgb="FFFFEF9C"/>
        <color rgb="FF63BE7B"/>
      </colorScale>
    </cfRule>
    <cfRule type="colorScale" priority="363">
      <colorScale>
        <cfvo type="min"/>
        <cfvo type="max"/>
        <color rgb="FFFFEF9C"/>
        <color rgb="FF63BE7B"/>
      </colorScale>
    </cfRule>
    <cfRule type="colorScale" priority="367">
      <colorScale>
        <cfvo type="min"/>
        <cfvo type="max"/>
        <color rgb="FFFFEF9C"/>
        <color rgb="FF63BE7B"/>
      </colorScale>
    </cfRule>
    <cfRule type="colorScale" priority="372">
      <colorScale>
        <cfvo type="min"/>
        <cfvo type="max"/>
        <color rgb="FFFFEF9C"/>
        <color rgb="FF63BE7B"/>
      </colorScale>
    </cfRule>
  </conditionalFormatting>
  <conditionalFormatting sqref="J19">
    <cfRule type="colorScale" priority="338">
      <colorScale>
        <cfvo type="min"/>
        <cfvo type="max"/>
        <color rgb="FFFFEF9C"/>
        <color rgb="FF63BE7B"/>
      </colorScale>
    </cfRule>
    <cfRule type="colorScale" priority="340">
      <colorScale>
        <cfvo type="min"/>
        <cfvo type="max"/>
        <color rgb="FFFFEF9C"/>
        <color rgb="FF63BE7B"/>
      </colorScale>
    </cfRule>
    <cfRule type="colorScale" priority="344">
      <colorScale>
        <cfvo type="min"/>
        <cfvo type="max"/>
        <color rgb="FFFFEF9C"/>
        <color rgb="FF63BE7B"/>
      </colorScale>
    </cfRule>
    <cfRule type="colorScale" priority="351">
      <colorScale>
        <cfvo type="min"/>
        <cfvo type="max"/>
        <color rgb="FFFFEF9C"/>
        <color rgb="FF63BE7B"/>
      </colorScale>
    </cfRule>
  </conditionalFormatting>
  <conditionalFormatting sqref="J20">
    <cfRule type="colorScale" priority="325">
      <colorScale>
        <cfvo type="min"/>
        <cfvo type="max"/>
        <color rgb="FFFFEF9C"/>
        <color rgb="FF63BE7B"/>
      </colorScale>
    </cfRule>
  </conditionalFormatting>
  <conditionalFormatting sqref="J21:J27">
    <cfRule type="colorScale" priority="291">
      <colorScale>
        <cfvo type="min"/>
        <cfvo type="max"/>
        <color rgb="FFFFEF9C"/>
        <color rgb="FF63BE7B"/>
      </colorScale>
    </cfRule>
  </conditionalFormatting>
  <conditionalFormatting sqref="J2:M2">
    <cfRule type="colorScale" priority="5891">
      <colorScale>
        <cfvo type="min"/>
        <cfvo type="max"/>
        <color rgb="FFFFEF9C"/>
        <color rgb="FF63BE7B"/>
      </colorScale>
    </cfRule>
    <cfRule type="colorScale" priority="5892">
      <colorScale>
        <cfvo type="min"/>
        <cfvo type="max"/>
        <color rgb="FFFFEF9C"/>
        <color rgb="FF63BE7B"/>
      </colorScale>
    </cfRule>
    <cfRule type="colorScale" priority="5893">
      <colorScale>
        <cfvo type="min"/>
        <cfvo type="max"/>
        <color rgb="FFFFEF9C"/>
        <color rgb="FF63BE7B"/>
      </colorScale>
    </cfRule>
  </conditionalFormatting>
  <conditionalFormatting sqref="J3:M3">
    <cfRule type="colorScale" priority="610">
      <colorScale>
        <cfvo type="min"/>
        <cfvo type="max"/>
        <color rgb="FFFFEF9C"/>
        <color rgb="FF63BE7B"/>
      </colorScale>
    </cfRule>
    <cfRule type="colorScale" priority="611">
      <colorScale>
        <cfvo type="min"/>
        <cfvo type="max"/>
        <color rgb="FFFFEF9C"/>
        <color rgb="FF63BE7B"/>
      </colorScale>
    </cfRule>
    <cfRule type="colorScale" priority="619">
      <colorScale>
        <cfvo type="min"/>
        <cfvo type="max"/>
        <color rgb="FFFFEF9C"/>
        <color rgb="FF63BE7B"/>
      </colorScale>
    </cfRule>
  </conditionalFormatting>
  <conditionalFormatting sqref="J4:M4">
    <cfRule type="colorScale" priority="600">
      <colorScale>
        <cfvo type="min"/>
        <cfvo type="max"/>
        <color rgb="FFFFEF9C"/>
        <color rgb="FF63BE7B"/>
      </colorScale>
    </cfRule>
    <cfRule type="colorScale" priority="602">
      <colorScale>
        <cfvo type="min"/>
        <cfvo type="max"/>
        <color rgb="FFFFEF9C"/>
        <color rgb="FF63BE7B"/>
      </colorScale>
    </cfRule>
    <cfRule type="colorScale" priority="608">
      <colorScale>
        <cfvo type="min"/>
        <cfvo type="max"/>
        <color rgb="FFFFEF9C"/>
        <color rgb="FF63BE7B"/>
      </colorScale>
    </cfRule>
  </conditionalFormatting>
  <conditionalFormatting sqref="J5:M5">
    <cfRule type="colorScale" priority="598">
      <colorScale>
        <cfvo type="min"/>
        <cfvo type="max"/>
        <color rgb="FFFFEF9C"/>
        <color rgb="FF63BE7B"/>
      </colorScale>
    </cfRule>
  </conditionalFormatting>
  <conditionalFormatting sqref="J6:M6">
    <cfRule type="colorScale" priority="590">
      <colorScale>
        <cfvo type="min"/>
        <cfvo type="max"/>
        <color rgb="FFFFEF9C"/>
        <color rgb="FF63BE7B"/>
      </colorScale>
    </cfRule>
    <cfRule type="colorScale" priority="591">
      <colorScale>
        <cfvo type="min"/>
        <cfvo type="max"/>
        <color rgb="FFFFEF9C"/>
        <color rgb="FF63BE7B"/>
      </colorScale>
    </cfRule>
  </conditionalFormatting>
  <conditionalFormatting sqref="J7:M7">
    <cfRule type="colorScale" priority="580">
      <colorScale>
        <cfvo type="min"/>
        <cfvo type="max"/>
        <color rgb="FFFFEF9C"/>
        <color rgb="FF63BE7B"/>
      </colorScale>
    </cfRule>
  </conditionalFormatting>
  <conditionalFormatting sqref="J8:M8">
    <cfRule type="colorScale" priority="539">
      <colorScale>
        <cfvo type="min"/>
        <cfvo type="max"/>
        <color rgb="FFFFEF9C"/>
        <color rgb="FF63BE7B"/>
      </colorScale>
    </cfRule>
    <cfRule type="colorScale" priority="542">
      <colorScale>
        <cfvo type="min"/>
        <cfvo type="percentile" val="50"/>
        <cfvo type="max"/>
        <color rgb="FFF8696B"/>
        <color rgb="FFFFEB84"/>
        <color rgb="FF63BE7B"/>
      </colorScale>
    </cfRule>
    <cfRule type="colorScale" priority="550">
      <colorScale>
        <cfvo type="min"/>
        <cfvo type="max"/>
        <color rgb="FFFFEF9C"/>
        <color rgb="FF63BE7B"/>
      </colorScale>
    </cfRule>
    <cfRule type="colorScale" priority="552">
      <colorScale>
        <cfvo type="min"/>
        <cfvo type="percentile" val="50"/>
        <cfvo type="max"/>
        <color rgb="FFF8696B"/>
        <color rgb="FFFFEB84"/>
        <color rgb="FF63BE7B"/>
      </colorScale>
    </cfRule>
    <cfRule type="colorScale" priority="556">
      <colorScale>
        <cfvo type="min"/>
        <cfvo type="max"/>
        <color rgb="FFFFEF9C"/>
        <color rgb="FF63BE7B"/>
      </colorScale>
    </cfRule>
    <cfRule type="colorScale" priority="563">
      <colorScale>
        <cfvo type="min"/>
        <cfvo type="max"/>
        <color rgb="FFFFEF9C"/>
        <color rgb="FF63BE7B"/>
      </colorScale>
    </cfRule>
    <cfRule type="colorScale" priority="572">
      <colorScale>
        <cfvo type="min"/>
        <cfvo type="max"/>
        <color rgb="FFFFEF9C"/>
        <color rgb="FF63BE7B"/>
      </colorScale>
    </cfRule>
  </conditionalFormatting>
  <conditionalFormatting sqref="J9:M9">
    <cfRule type="colorScale" priority="504">
      <colorScale>
        <cfvo type="min"/>
        <cfvo type="max"/>
        <color rgb="FFFFEF9C"/>
        <color rgb="FF63BE7B"/>
      </colorScale>
    </cfRule>
    <cfRule type="colorScale" priority="507">
      <colorScale>
        <cfvo type="min"/>
        <cfvo type="percentile" val="50"/>
        <cfvo type="max"/>
        <color rgb="FFF8696B"/>
        <color rgb="FFFFEB84"/>
        <color rgb="FF63BE7B"/>
      </colorScale>
    </cfRule>
    <cfRule type="colorScale" priority="515">
      <colorScale>
        <cfvo type="min"/>
        <cfvo type="max"/>
        <color rgb="FFFFEF9C"/>
        <color rgb="FF63BE7B"/>
      </colorScale>
    </cfRule>
    <cfRule type="colorScale" priority="517">
      <colorScale>
        <cfvo type="min"/>
        <cfvo type="max"/>
        <color rgb="FFFFEF9C"/>
        <color rgb="FF63BE7B"/>
      </colorScale>
    </cfRule>
    <cfRule type="colorScale" priority="521">
      <colorScale>
        <cfvo type="min"/>
        <cfvo type="max"/>
        <color rgb="FFFFEF9C"/>
        <color rgb="FF63BE7B"/>
      </colorScale>
    </cfRule>
    <cfRule type="colorScale" priority="526">
      <colorScale>
        <cfvo type="min"/>
        <cfvo type="max"/>
        <color rgb="FFFFEF9C"/>
        <color rgb="FF63BE7B"/>
      </colorScale>
    </cfRule>
    <cfRule type="colorScale" priority="537">
      <colorScale>
        <cfvo type="min"/>
        <cfvo type="max"/>
        <color rgb="FFFFEF9C"/>
        <color rgb="FF63BE7B"/>
      </colorScale>
    </cfRule>
  </conditionalFormatting>
  <conditionalFormatting sqref="J10:M10">
    <cfRule type="colorScale" priority="488">
      <colorScale>
        <cfvo type="min"/>
        <cfvo type="max"/>
        <color rgb="FFFFEF9C"/>
        <color rgb="FF63BE7B"/>
      </colorScale>
    </cfRule>
    <cfRule type="colorScale" priority="501">
      <colorScale>
        <cfvo type="min"/>
        <cfvo type="max"/>
        <color rgb="FFFFEF9C"/>
        <color rgb="FF63BE7B"/>
      </colorScale>
    </cfRule>
  </conditionalFormatting>
  <conditionalFormatting sqref="J11:M11">
    <cfRule type="colorScale" priority="459">
      <colorScale>
        <cfvo type="min"/>
        <cfvo type="max"/>
        <color rgb="FFFFEF9C"/>
        <color rgb="FF63BE7B"/>
      </colorScale>
    </cfRule>
    <cfRule type="colorScale" priority="461">
      <colorScale>
        <cfvo type="min"/>
        <cfvo type="max"/>
        <color rgb="FFFFEF9C"/>
        <color rgb="FF63BE7B"/>
      </colorScale>
    </cfRule>
    <cfRule type="colorScale" priority="465">
      <colorScale>
        <cfvo type="min"/>
        <cfvo type="max"/>
        <color rgb="FFFFEF9C"/>
        <color rgb="FF63BE7B"/>
      </colorScale>
    </cfRule>
  </conditionalFormatting>
  <conditionalFormatting sqref="J12:M12">
    <cfRule type="colorScale" priority="107">
      <colorScale>
        <cfvo type="min"/>
        <cfvo type="max"/>
        <color rgb="FFFFEF9C"/>
        <color rgb="FF63BE7B"/>
      </colorScale>
    </cfRule>
    <cfRule type="colorScale" priority="109">
      <colorScale>
        <cfvo type="min"/>
        <cfvo type="max"/>
        <color rgb="FFFFEF9C"/>
        <color rgb="FF63BE7B"/>
      </colorScale>
    </cfRule>
    <cfRule type="colorScale" priority="111">
      <colorScale>
        <cfvo type="min"/>
        <cfvo type="max"/>
        <color rgb="FFFFEF9C"/>
        <color rgb="FF63BE7B"/>
      </colorScale>
    </cfRule>
  </conditionalFormatting>
  <conditionalFormatting sqref="J13:M13">
    <cfRule type="colorScale" priority="437">
      <colorScale>
        <cfvo type="min"/>
        <cfvo type="max"/>
        <color rgb="FFFFEF9C"/>
        <color rgb="FF63BE7B"/>
      </colorScale>
    </cfRule>
    <cfRule type="colorScale" priority="438">
      <colorScale>
        <cfvo type="min"/>
        <cfvo type="max"/>
        <color rgb="FFFFEF9C"/>
        <color rgb="FF63BE7B"/>
      </colorScale>
    </cfRule>
  </conditionalFormatting>
  <conditionalFormatting sqref="J14:M14">
    <cfRule type="colorScale" priority="421">
      <colorScale>
        <cfvo type="min"/>
        <cfvo type="max"/>
        <color rgb="FFFFEF9C"/>
        <color rgb="FF63BE7B"/>
      </colorScale>
    </cfRule>
    <cfRule type="colorScale" priority="426">
      <colorScale>
        <cfvo type="min"/>
        <cfvo type="max"/>
        <color rgb="FFFFEF9C"/>
        <color rgb="FF63BE7B"/>
      </colorScale>
    </cfRule>
  </conditionalFormatting>
  <conditionalFormatting sqref="J20:M20">
    <cfRule type="colorScale" priority="655">
      <colorScale>
        <cfvo type="min"/>
        <cfvo type="max"/>
        <color rgb="FFFFEF9C"/>
        <color rgb="FF63BE7B"/>
      </colorScale>
    </cfRule>
  </conditionalFormatting>
  <conditionalFormatting sqref="J21:M21">
    <cfRule type="colorScale" priority="309">
      <colorScale>
        <cfvo type="min"/>
        <cfvo type="max"/>
        <color rgb="FFFFEF9C"/>
        <color rgb="FF63BE7B"/>
      </colorScale>
    </cfRule>
    <cfRule type="colorScale" priority="310">
      <colorScale>
        <cfvo type="min"/>
        <cfvo type="max"/>
        <color rgb="FFFFEF9C"/>
        <color rgb="FF63BE7B"/>
      </colorScale>
    </cfRule>
  </conditionalFormatting>
  <conditionalFormatting sqref="J22:M22">
    <cfRule type="colorScale" priority="280">
      <colorScale>
        <cfvo type="min"/>
        <cfvo type="max"/>
        <color rgb="FFFFEF9C"/>
        <color rgb="FF63BE7B"/>
      </colorScale>
    </cfRule>
    <cfRule type="colorScale" priority="282">
      <colorScale>
        <cfvo type="min"/>
        <cfvo type="max"/>
        <color rgb="FFFFEF9C"/>
        <color rgb="FF63BE7B"/>
      </colorScale>
    </cfRule>
    <cfRule type="colorScale" priority="288">
      <colorScale>
        <cfvo type="min"/>
        <cfvo type="max"/>
        <color rgb="FFFFEF9C"/>
        <color rgb="FF63BE7B"/>
      </colorScale>
    </cfRule>
  </conditionalFormatting>
  <conditionalFormatting sqref="J23:M23">
    <cfRule type="colorScale" priority="270">
      <colorScale>
        <cfvo type="min"/>
        <cfvo type="max"/>
        <color rgb="FFFFEF9C"/>
        <color rgb="FF63BE7B"/>
      </colorScale>
    </cfRule>
    <cfRule type="colorScale" priority="272">
      <colorScale>
        <cfvo type="min"/>
        <cfvo type="max"/>
        <color rgb="FFFFEF9C"/>
        <color rgb="FF63BE7B"/>
      </colorScale>
    </cfRule>
    <cfRule type="colorScale" priority="278">
      <colorScale>
        <cfvo type="min"/>
        <cfvo type="max"/>
        <color rgb="FFFFEF9C"/>
        <color rgb="FF63BE7B"/>
      </colorScale>
    </cfRule>
  </conditionalFormatting>
  <conditionalFormatting sqref="J24:M24">
    <cfRule type="colorScale" priority="268">
      <colorScale>
        <cfvo type="min"/>
        <cfvo type="max"/>
        <color rgb="FFFFEF9C"/>
        <color rgb="FF63BE7B"/>
      </colorScale>
    </cfRule>
  </conditionalFormatting>
  <conditionalFormatting sqref="J25:M25">
    <cfRule type="colorScale" priority="259">
      <colorScale>
        <cfvo type="min"/>
        <cfvo type="max"/>
        <color rgb="FFFFEF9C"/>
        <color rgb="FF63BE7B"/>
      </colorScale>
    </cfRule>
  </conditionalFormatting>
  <conditionalFormatting sqref="J26:M26">
    <cfRule type="colorScale" priority="254">
      <colorScale>
        <cfvo type="min"/>
        <cfvo type="max"/>
        <color rgb="FFFFEF9C"/>
        <color rgb="FF63BE7B"/>
      </colorScale>
    </cfRule>
  </conditionalFormatting>
  <conditionalFormatting sqref="J27:M27">
    <cfRule type="colorScale" priority="249">
      <colorScale>
        <cfvo type="min"/>
        <cfvo type="max"/>
        <color rgb="FFFFEF9C"/>
        <color rgb="FF63BE7B"/>
      </colorScale>
    </cfRule>
  </conditionalFormatting>
  <conditionalFormatting sqref="K2:K12">
    <cfRule type="colorScale" priority="85">
      <colorScale>
        <cfvo type="min"/>
        <cfvo type="max"/>
        <color rgb="FFFFEF9C"/>
        <color rgb="FF63BE7B"/>
      </colorScale>
    </cfRule>
  </conditionalFormatting>
  <conditionalFormatting sqref="K2:K14">
    <cfRule type="colorScale" priority="78">
      <colorScale>
        <cfvo type="min"/>
        <cfvo type="max"/>
        <color rgb="FFFFEF9C"/>
        <color rgb="FF63BE7B"/>
      </colorScale>
    </cfRule>
  </conditionalFormatting>
  <conditionalFormatting sqref="K2:K15">
    <cfRule type="colorScale" priority="30">
      <colorScale>
        <cfvo type="min"/>
        <cfvo type="max"/>
        <color rgb="FFFFEF9C"/>
        <color rgb="FF63BE7B"/>
      </colorScale>
    </cfRule>
  </conditionalFormatting>
  <conditionalFormatting sqref="K3:K7">
    <cfRule type="colorScale" priority="84">
      <colorScale>
        <cfvo type="min"/>
        <cfvo type="max"/>
        <color rgb="FFFFEF9C"/>
        <color rgb="FF63BE7B"/>
      </colorScale>
    </cfRule>
  </conditionalFormatting>
  <conditionalFormatting sqref="K3:K10">
    <cfRule type="colorScale" priority="83">
      <colorScale>
        <cfvo type="min"/>
        <cfvo type="max"/>
        <color rgb="FFFFEF9C"/>
        <color rgb="FF63BE7B"/>
      </colorScale>
    </cfRule>
  </conditionalFormatting>
  <conditionalFormatting sqref="K3:K14">
    <cfRule type="colorScale" priority="79">
      <colorScale>
        <cfvo type="min"/>
        <cfvo type="max"/>
        <color rgb="FFFFEF9C"/>
        <color rgb="FF63BE7B"/>
      </colorScale>
    </cfRule>
  </conditionalFormatting>
  <conditionalFormatting sqref="K11:K14">
    <cfRule type="colorScale" priority="80">
      <colorScale>
        <cfvo type="min"/>
        <cfvo type="max"/>
        <color rgb="FFFFEF9C"/>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onditionalFormatting>
  <conditionalFormatting sqref="K15">
    <cfRule type="colorScale" priority="403">
      <colorScale>
        <cfvo type="min"/>
        <cfvo type="max"/>
        <color rgb="FFFFEF9C"/>
        <color rgb="FF63BE7B"/>
      </colorScale>
    </cfRule>
    <cfRule type="colorScale" priority="405">
      <colorScale>
        <cfvo type="min"/>
        <cfvo type="max"/>
        <color rgb="FFFFEF9C"/>
        <color rgb="FF63BE7B"/>
      </colorScale>
    </cfRule>
    <cfRule type="colorScale" priority="418">
      <colorScale>
        <cfvo type="min"/>
        <cfvo type="max"/>
        <color rgb="FFFFEF9C"/>
        <color rgb="FF63BE7B"/>
      </colorScale>
    </cfRule>
  </conditionalFormatting>
  <conditionalFormatting sqref="K16">
    <cfRule type="colorScale" priority="26">
      <colorScale>
        <cfvo type="min"/>
        <cfvo type="max"/>
        <color rgb="FFFFEF9C"/>
        <color rgb="FF63BE7B"/>
      </colorScale>
    </cfRule>
    <cfRule type="colorScale" priority="27">
      <colorScale>
        <cfvo type="min"/>
        <cfvo type="percentile" val="50"/>
        <cfvo type="max"/>
        <color rgb="FFF8696B"/>
        <color rgb="FFFFEB84"/>
        <color rgb="FF63BE7B"/>
      </colorScale>
    </cfRule>
  </conditionalFormatting>
  <conditionalFormatting sqref="K17">
    <cfRule type="colorScale" priority="374">
      <colorScale>
        <cfvo type="min"/>
        <cfvo type="max"/>
        <color rgb="FFFFEF9C"/>
        <color rgb="FF63BE7B"/>
      </colorScale>
    </cfRule>
    <cfRule type="colorScale" priority="376">
      <colorScale>
        <cfvo type="min"/>
        <cfvo type="max"/>
        <color rgb="FFFFEF9C"/>
        <color rgb="FF63BE7B"/>
      </colorScale>
    </cfRule>
    <cfRule type="colorScale" priority="389">
      <colorScale>
        <cfvo type="min"/>
        <cfvo type="max"/>
        <color rgb="FFFFEF9C"/>
        <color rgb="FF63BE7B"/>
      </colorScale>
    </cfRule>
  </conditionalFormatting>
  <conditionalFormatting sqref="K17:K19 K15">
    <cfRule type="colorScale" priority="476">
      <colorScale>
        <cfvo type="min"/>
        <cfvo type="max"/>
        <color rgb="FFFFEF9C"/>
        <color rgb="FF63BE7B"/>
      </colorScale>
    </cfRule>
  </conditionalFormatting>
  <conditionalFormatting sqref="K17:K20 K15">
    <cfRule type="colorScale" priority="312">
      <colorScale>
        <cfvo type="min"/>
        <cfvo type="max"/>
        <color rgb="FFFFEF9C"/>
        <color rgb="FF63BE7B"/>
      </colorScale>
    </cfRule>
    <cfRule type="colorScale" priority="320">
      <colorScale>
        <cfvo type="min"/>
        <cfvo type="percentile" val="50"/>
        <cfvo type="max"/>
        <color rgb="FFF8696B"/>
        <color rgb="FFFCFCFF"/>
        <color rgb="FF63BE7B"/>
      </colorScale>
    </cfRule>
  </conditionalFormatting>
  <conditionalFormatting sqref="K17:K27 K15">
    <cfRule type="colorScale" priority="237">
      <colorScale>
        <cfvo type="min"/>
        <cfvo type="max"/>
        <color rgb="FFFFEF9C"/>
        <color rgb="FF63BE7B"/>
      </colorScale>
    </cfRule>
  </conditionalFormatting>
  <conditionalFormatting sqref="K18">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max"/>
        <color rgb="FFFFEF9C"/>
        <color rgb="FF63BE7B"/>
      </colorScale>
    </cfRule>
    <cfRule type="colorScale" priority="356">
      <colorScale>
        <cfvo type="min"/>
        <cfvo type="max"/>
        <color rgb="FFFFEF9C"/>
        <color rgb="FF63BE7B"/>
      </colorScale>
    </cfRule>
  </conditionalFormatting>
  <conditionalFormatting sqref="K19">
    <cfRule type="colorScale" priority="337">
      <colorScale>
        <cfvo type="min"/>
        <cfvo type="max"/>
        <color rgb="FFFFEF9C"/>
        <color rgb="FF63BE7B"/>
      </colorScale>
    </cfRule>
    <cfRule type="colorScale" priority="339">
      <colorScale>
        <cfvo type="min"/>
        <cfvo type="max"/>
        <color rgb="FFFFEF9C"/>
        <color rgb="FF63BE7B"/>
      </colorScale>
    </cfRule>
    <cfRule type="colorScale" priority="352">
      <colorScale>
        <cfvo type="min"/>
        <cfvo type="max"/>
        <color rgb="FFFFEF9C"/>
        <color rgb="FF63BE7B"/>
      </colorScale>
    </cfRule>
  </conditionalFormatting>
  <conditionalFormatting sqref="K20">
    <cfRule type="colorScale" priority="324">
      <colorScale>
        <cfvo type="min"/>
        <cfvo type="max"/>
        <color rgb="FFFFEF9C"/>
        <color rgb="FF63BE7B"/>
      </colorScale>
    </cfRule>
  </conditionalFormatting>
  <conditionalFormatting sqref="K21:K27">
    <cfRule type="colorScale" priority="290">
      <colorScale>
        <cfvo type="min"/>
        <cfvo type="max"/>
        <color rgb="FFFFEF9C"/>
        <color rgb="FF63BE7B"/>
      </colorScale>
    </cfRule>
  </conditionalFormatting>
  <conditionalFormatting sqref="L2:L12">
    <cfRule type="colorScale" priority="77">
      <colorScale>
        <cfvo type="min"/>
        <cfvo type="max"/>
        <color rgb="FFFFEF9C"/>
        <color rgb="FF63BE7B"/>
      </colorScale>
    </cfRule>
  </conditionalFormatting>
  <conditionalFormatting sqref="L2:L14">
    <cfRule type="colorScale" priority="70">
      <colorScale>
        <cfvo type="min"/>
        <cfvo type="max"/>
        <color rgb="FFFFEF9C"/>
        <color rgb="FF63BE7B"/>
      </colorScale>
    </cfRule>
  </conditionalFormatting>
  <conditionalFormatting sqref="L2:L15">
    <cfRule type="colorScale" priority="29">
      <colorScale>
        <cfvo type="min"/>
        <cfvo type="max"/>
        <color rgb="FFFFEF9C"/>
        <color rgb="FF63BE7B"/>
      </colorScale>
    </cfRule>
  </conditionalFormatting>
  <conditionalFormatting sqref="L3:L7">
    <cfRule type="colorScale" priority="76">
      <colorScale>
        <cfvo type="min"/>
        <cfvo type="max"/>
        <color rgb="FFFFEF9C"/>
        <color rgb="FF63BE7B"/>
      </colorScale>
    </cfRule>
  </conditionalFormatting>
  <conditionalFormatting sqref="L3:L10">
    <cfRule type="colorScale" priority="75">
      <colorScale>
        <cfvo type="min"/>
        <cfvo type="max"/>
        <color rgb="FFFFEF9C"/>
        <color rgb="FF63BE7B"/>
      </colorScale>
    </cfRule>
  </conditionalFormatting>
  <conditionalFormatting sqref="L3:L14">
    <cfRule type="colorScale" priority="71">
      <colorScale>
        <cfvo type="min"/>
        <cfvo type="max"/>
        <color rgb="FFFFEF9C"/>
        <color rgb="FF63BE7B"/>
      </colorScale>
    </cfRule>
  </conditionalFormatting>
  <conditionalFormatting sqref="L11:L14">
    <cfRule type="colorScale" priority="72">
      <colorScale>
        <cfvo type="min"/>
        <cfvo type="max"/>
        <color rgb="FFFFEF9C"/>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L15:M15 L17:M19">
    <cfRule type="colorScale" priority="656">
      <colorScale>
        <cfvo type="min"/>
        <cfvo type="max"/>
        <color rgb="FFFFEF9C"/>
        <color rgb="FF63BE7B"/>
      </colorScale>
    </cfRule>
  </conditionalFormatting>
  <conditionalFormatting sqref="L15:M15 L17:M20">
    <cfRule type="colorScale" priority="311">
      <colorScale>
        <cfvo type="min"/>
        <cfvo type="max"/>
        <color rgb="FFFFEF9C"/>
        <color rgb="FF63BE7B"/>
      </colorScale>
    </cfRule>
    <cfRule type="colorScale" priority="657">
      <colorScale>
        <cfvo type="min"/>
        <cfvo type="max"/>
        <color rgb="FFFFEF9C"/>
        <color rgb="FF63BE7B"/>
      </colorScale>
    </cfRule>
  </conditionalFormatting>
  <conditionalFormatting sqref="L15:M15 L17:M27">
    <cfRule type="colorScale" priority="236">
      <colorScale>
        <cfvo type="min"/>
        <cfvo type="max"/>
        <color rgb="FFFFEF9C"/>
        <color rgb="FF63BE7B"/>
      </colorScale>
    </cfRule>
  </conditionalFormatting>
  <conditionalFormatting sqref="L15:M15">
    <cfRule type="colorScale" priority="667">
      <colorScale>
        <cfvo type="min"/>
        <cfvo type="max"/>
        <color rgb="FFFFEF9C"/>
        <color rgb="FF63BE7B"/>
      </colorScale>
    </cfRule>
    <cfRule type="colorScale" priority="668">
      <colorScale>
        <cfvo type="min"/>
        <cfvo type="percentile" val="50"/>
        <cfvo type="max"/>
        <color rgb="FFF8696B"/>
        <color rgb="FFFFEB84"/>
        <color rgb="FF63BE7B"/>
      </colorScale>
    </cfRule>
    <cfRule type="colorScale" priority="669">
      <colorScale>
        <cfvo type="min"/>
        <cfvo type="percentile" val="50"/>
        <cfvo type="max"/>
        <color rgb="FFF8696B"/>
        <color rgb="FFFFEB84"/>
        <color rgb="FF63BE7B"/>
      </colorScale>
    </cfRule>
  </conditionalFormatting>
  <conditionalFormatting sqref="L17:M17">
    <cfRule type="colorScale" priority="672">
      <colorScale>
        <cfvo type="min"/>
        <cfvo type="max"/>
        <color rgb="FFFFEF9C"/>
        <color rgb="FF63BE7B"/>
      </colorScale>
    </cfRule>
    <cfRule type="colorScale" priority="673">
      <colorScale>
        <cfvo type="min"/>
        <cfvo type="percentile" val="50"/>
        <cfvo type="max"/>
        <color rgb="FFF8696B"/>
        <color rgb="FFFFEB84"/>
        <color rgb="FF63BE7B"/>
      </colorScale>
    </cfRule>
    <cfRule type="colorScale" priority="674">
      <colorScale>
        <cfvo type="min"/>
        <cfvo type="percentile" val="50"/>
        <cfvo type="max"/>
        <color rgb="FFF8696B"/>
        <color rgb="FFFFEB84"/>
        <color rgb="FF63BE7B"/>
      </colorScale>
    </cfRule>
  </conditionalFormatting>
  <conditionalFormatting sqref="L18:M18">
    <cfRule type="colorScale" priority="675">
      <colorScale>
        <cfvo type="min"/>
        <cfvo type="max"/>
        <color rgb="FFFFEF9C"/>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FEF9C"/>
        <color rgb="FF63BE7B"/>
      </colorScale>
    </cfRule>
  </conditionalFormatting>
  <conditionalFormatting sqref="L19:M19">
    <cfRule type="colorScale" priority="679">
      <colorScale>
        <cfvo type="min"/>
        <cfvo type="max"/>
        <color rgb="FFFFEF9C"/>
        <color rgb="FF63BE7B"/>
      </colorScale>
    </cfRule>
    <cfRule type="colorScale" priority="680">
      <colorScale>
        <cfvo type="min"/>
        <cfvo type="percentile" val="50"/>
        <cfvo type="max"/>
        <color rgb="FFF8696B"/>
        <color rgb="FFFFEB84"/>
        <color rgb="FF63BE7B"/>
      </colorScale>
    </cfRule>
    <cfRule type="colorScale" priority="681">
      <colorScale>
        <cfvo type="min"/>
        <cfvo type="percentile" val="50"/>
        <cfvo type="max"/>
        <color rgb="FFF8696B"/>
        <color rgb="FFFFEB84"/>
        <color rgb="FF63BE7B"/>
      </colorScale>
    </cfRule>
  </conditionalFormatting>
  <conditionalFormatting sqref="L20:M20">
    <cfRule type="colorScale" priority="682">
      <colorScale>
        <cfvo type="min"/>
        <cfvo type="max"/>
        <color rgb="FFFFEF9C"/>
        <color rgb="FF63BE7B"/>
      </colorScale>
    </cfRule>
  </conditionalFormatting>
  <conditionalFormatting sqref="L21:M27">
    <cfRule type="colorScale" priority="289">
      <colorScale>
        <cfvo type="min"/>
        <cfvo type="max"/>
        <color rgb="FFFFEF9C"/>
        <color rgb="FF63BE7B"/>
      </colorScale>
    </cfRule>
  </conditionalFormatting>
  <conditionalFormatting sqref="M2:M12">
    <cfRule type="colorScale" priority="69">
      <colorScale>
        <cfvo type="min"/>
        <cfvo type="max"/>
        <color rgb="FFFFEF9C"/>
        <color rgb="FF63BE7B"/>
      </colorScale>
    </cfRule>
  </conditionalFormatting>
  <conditionalFormatting sqref="M2:M14">
    <cfRule type="colorScale" priority="62">
      <colorScale>
        <cfvo type="min"/>
        <cfvo type="max"/>
        <color rgb="FFFFEF9C"/>
        <color rgb="FF63BE7B"/>
      </colorScale>
    </cfRule>
  </conditionalFormatting>
  <conditionalFormatting sqref="M2:M15">
    <cfRule type="colorScale" priority="28">
      <colorScale>
        <cfvo type="min"/>
        <cfvo type="max"/>
        <color rgb="FFFFEF9C"/>
        <color rgb="FF63BE7B"/>
      </colorScale>
    </cfRule>
  </conditionalFormatting>
  <conditionalFormatting sqref="M3:M7">
    <cfRule type="colorScale" priority="68">
      <colorScale>
        <cfvo type="min"/>
        <cfvo type="max"/>
        <color rgb="FFFFEF9C"/>
        <color rgb="FF63BE7B"/>
      </colorScale>
    </cfRule>
  </conditionalFormatting>
  <conditionalFormatting sqref="M3:M10">
    <cfRule type="colorScale" priority="67">
      <colorScale>
        <cfvo type="min"/>
        <cfvo type="max"/>
        <color rgb="FFFFEF9C"/>
        <color rgb="FF63BE7B"/>
      </colorScale>
    </cfRule>
  </conditionalFormatting>
  <conditionalFormatting sqref="M3:M14">
    <cfRule type="colorScale" priority="63">
      <colorScale>
        <cfvo type="min"/>
        <cfvo type="max"/>
        <color rgb="FFFFEF9C"/>
        <color rgb="FF63BE7B"/>
      </colorScale>
    </cfRule>
  </conditionalFormatting>
  <conditionalFormatting sqref="M11:M14">
    <cfRule type="colorScale" priority="64">
      <colorScale>
        <cfvo type="min"/>
        <cfvo type="max"/>
        <color rgb="FFFFEF9C"/>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hyperlinks>
    <hyperlink ref="A13" r:id="rId1" display="Financial Services/Moodys.xlsx" xr:uid="{65CC167B-64E0-F54E-AA05-1281087BA486}"/>
    <hyperlink ref="A12" r:id="rId2" display="Financial Services/Fair Isaac Corporation.xlsx" xr:uid="{99EB5CEE-5714-F045-8C4A-3B21F560D0A8}"/>
    <hyperlink ref="A9" r:id="rId3" display="Financial Services/Visa.xlsx" xr:uid="{E7CD8CAD-296D-9E49-B4CE-A733B7AEA03B}"/>
    <hyperlink ref="A10" r:id="rId4" display="Technology/Software/Constellation Software.xlsx" xr:uid="{C0082484-58CF-EA4B-B23A-187F2F87D7DE}"/>
    <hyperlink ref="A4" r:id="rId5" display="Industrials/Roper Technologies.xlsx" xr:uid="{15BB8B06-B946-0D4F-98EA-2148AACC4E4A}"/>
    <hyperlink ref="A7" r:id="rId6" display="Consumer/Ulta Beauty.xlsx" xr:uid="{421BF078-3007-4148-9EDF-2D28D59A1D19}"/>
    <hyperlink ref="A3" r:id="rId7" display="Consumer/O'Reilly Automotive.xlsx" xr:uid="{26FEE12E-1814-C248-8E0E-0AD32DAC41C9}"/>
    <hyperlink ref="A15" r:id="rId8" display="Industrials/Copart.xlsx" xr:uid="{C9230279-0877-A943-9D75-A657C42BF871}"/>
    <hyperlink ref="A11" r:id="rId9" display="Technology/Hardware/Applied Materials.xlsx" xr:uid="{55607602-6E4C-3F4B-8CD6-FDA0CC6D2A7F}"/>
    <hyperlink ref="A5" r:id="rId10" display="Technology/Hardware/Texas Instruments.xlsx" xr:uid="{F83675DF-C55A-604B-BA20-0EF135BD5D03}"/>
    <hyperlink ref="A6" r:id="rId11" display="Healthcare/Danaher.xlsx" xr:uid="{C17F9E62-C353-A04E-8395-7B43E3C67E73}"/>
    <hyperlink ref="A2" r:id="rId12" display="Healthcare/Thermo Fisher Scientific.xlsx" xr:uid="{E8CAC111-A458-6F47-97BE-E95C65A59FE3}"/>
    <hyperlink ref="A8" r:id="rId13" display="Technology/Software/Adobe.xlsx" xr:uid="{693249ED-616B-E349-8CFB-25529099E4AD}"/>
    <hyperlink ref="A14" r:id="rId14" display="Financial Services/S&amp;P Global.xlsx" xr:uid="{1A39FF6E-F27A-7240-A7E0-3A0BC5645F4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sqref="A1:J26"/>
    </sheetView>
  </sheetViews>
  <sheetFormatPr baseColWidth="10" defaultRowHeight="16"/>
  <cols>
    <col min="1" max="10" width="15.7109375" style="35" customWidth="1"/>
  </cols>
  <sheetData>
    <row r="1" spans="1:10" s="37" customFormat="1" ht="51">
      <c r="A1" s="36" t="s">
        <v>46</v>
      </c>
      <c r="B1" s="36" t="s">
        <v>71</v>
      </c>
      <c r="C1" s="36" t="s">
        <v>109</v>
      </c>
      <c r="D1" s="36" t="s">
        <v>110</v>
      </c>
      <c r="E1" s="36" t="s">
        <v>117</v>
      </c>
      <c r="F1" s="36" t="s">
        <v>137</v>
      </c>
      <c r="G1" s="38" t="s">
        <v>154</v>
      </c>
      <c r="H1" s="36" t="s">
        <v>171</v>
      </c>
      <c r="I1" s="36" t="s">
        <v>185</v>
      </c>
      <c r="J1" s="36" t="s">
        <v>200</v>
      </c>
    </row>
    <row r="2" spans="1:10" ht="17">
      <c r="A2" s="35" t="s">
        <v>47</v>
      </c>
      <c r="B2" s="35" t="s">
        <v>72</v>
      </c>
      <c r="C2" s="35" t="s">
        <v>63</v>
      </c>
      <c r="D2" s="35" t="s">
        <v>87</v>
      </c>
      <c r="E2" s="35" t="s">
        <v>118</v>
      </c>
      <c r="F2" s="35" t="s">
        <v>119</v>
      </c>
      <c r="G2" s="35" t="s">
        <v>145</v>
      </c>
      <c r="H2" s="35" t="s">
        <v>67</v>
      </c>
      <c r="I2" s="35" t="s">
        <v>186</v>
      </c>
      <c r="J2" s="35" t="s">
        <v>201</v>
      </c>
    </row>
    <row r="3" spans="1:10" ht="17">
      <c r="A3" s="35" t="s">
        <v>48</v>
      </c>
      <c r="B3" s="35" t="s">
        <v>73</v>
      </c>
      <c r="C3" s="35" t="s">
        <v>54</v>
      </c>
      <c r="D3" s="35" t="s">
        <v>111</v>
      </c>
      <c r="E3" s="35" t="s">
        <v>119</v>
      </c>
      <c r="F3" s="35" t="s">
        <v>84</v>
      </c>
      <c r="G3" s="35" t="s">
        <v>78</v>
      </c>
      <c r="H3" s="35" t="s">
        <v>119</v>
      </c>
      <c r="I3" s="35" t="s">
        <v>187</v>
      </c>
      <c r="J3" s="35" t="s">
        <v>180</v>
      </c>
    </row>
    <row r="4" spans="1:10" ht="17">
      <c r="A4" s="35" t="s">
        <v>49</v>
      </c>
      <c r="B4" s="35" t="s">
        <v>74</v>
      </c>
      <c r="C4" s="35" t="s">
        <v>43</v>
      </c>
      <c r="D4" s="35" t="s">
        <v>112</v>
      </c>
      <c r="E4" s="35" t="s">
        <v>76</v>
      </c>
      <c r="F4" s="35" t="s">
        <v>138</v>
      </c>
      <c r="G4" s="35" t="s">
        <v>155</v>
      </c>
      <c r="H4" s="35" t="s">
        <v>85</v>
      </c>
      <c r="I4" s="35" t="s">
        <v>188</v>
      </c>
      <c r="J4" s="35" t="s">
        <v>202</v>
      </c>
    </row>
    <row r="5" spans="1:10" ht="17">
      <c r="A5" s="35" t="s">
        <v>50</v>
      </c>
      <c r="B5" s="35" t="s">
        <v>75</v>
      </c>
      <c r="C5" s="35" t="s">
        <v>88</v>
      </c>
      <c r="D5" s="35" t="s">
        <v>113</v>
      </c>
      <c r="E5" s="35" t="s">
        <v>120</v>
      </c>
      <c r="F5" s="35" t="s">
        <v>67</v>
      </c>
      <c r="G5" s="35" t="s">
        <v>156</v>
      </c>
      <c r="H5" s="35" t="s">
        <v>86</v>
      </c>
      <c r="I5" s="35" t="s">
        <v>44</v>
      </c>
      <c r="J5" s="35" t="s">
        <v>99</v>
      </c>
    </row>
    <row r="6" spans="1:10" ht="17">
      <c r="A6" s="35" t="s">
        <v>51</v>
      </c>
      <c r="B6" s="35" t="s">
        <v>76</v>
      </c>
      <c r="C6" s="35" t="s">
        <v>44</v>
      </c>
      <c r="D6" s="35" t="s">
        <v>114</v>
      </c>
      <c r="E6" s="35" t="s">
        <v>67</v>
      </c>
      <c r="F6" s="35" t="s">
        <v>79</v>
      </c>
      <c r="G6" s="35" t="s">
        <v>157</v>
      </c>
      <c r="H6" s="35" t="s">
        <v>125</v>
      </c>
      <c r="I6" s="35" t="s">
        <v>176</v>
      </c>
      <c r="J6" s="35" t="s">
        <v>203</v>
      </c>
    </row>
    <row r="7" spans="1:10" ht="17">
      <c r="A7" s="35" t="s">
        <v>52</v>
      </c>
      <c r="B7" s="35" t="s">
        <v>77</v>
      </c>
      <c r="C7" s="35" t="s">
        <v>96</v>
      </c>
      <c r="D7" s="35" t="s">
        <v>115</v>
      </c>
      <c r="E7" s="35" t="s">
        <v>121</v>
      </c>
      <c r="F7" s="35" t="s">
        <v>118</v>
      </c>
      <c r="G7" s="35" t="s">
        <v>158</v>
      </c>
      <c r="H7" s="35" t="s">
        <v>139</v>
      </c>
      <c r="I7" s="35" t="s">
        <v>189</v>
      </c>
      <c r="J7" s="35" t="s">
        <v>204</v>
      </c>
    </row>
    <row r="8" spans="1:10" ht="17">
      <c r="A8" s="35" t="s">
        <v>53</v>
      </c>
      <c r="B8" s="35" t="s">
        <v>78</v>
      </c>
      <c r="C8" s="35" t="s">
        <v>97</v>
      </c>
      <c r="D8" s="35" t="s">
        <v>116</v>
      </c>
      <c r="E8" s="35" t="s">
        <v>122</v>
      </c>
      <c r="F8" s="35" t="s">
        <v>139</v>
      </c>
      <c r="G8" s="35" t="s">
        <v>159</v>
      </c>
      <c r="H8" s="35" t="s">
        <v>63</v>
      </c>
      <c r="I8" s="35" t="s">
        <v>79</v>
      </c>
      <c r="J8" s="35" t="s">
        <v>205</v>
      </c>
    </row>
    <row r="9" spans="1:10" ht="17">
      <c r="A9" s="35" t="s">
        <v>54</v>
      </c>
      <c r="B9" s="35" t="s">
        <v>79</v>
      </c>
      <c r="C9" s="35" t="s">
        <v>45</v>
      </c>
      <c r="D9" s="35" t="s">
        <v>86</v>
      </c>
      <c r="E9" s="35" t="s">
        <v>123</v>
      </c>
      <c r="F9" s="35" t="s">
        <v>140</v>
      </c>
      <c r="G9" s="35" t="s">
        <v>160</v>
      </c>
      <c r="H9" s="35" t="s">
        <v>100</v>
      </c>
      <c r="I9" s="35" t="s">
        <v>190</v>
      </c>
      <c r="J9" s="35" t="s">
        <v>206</v>
      </c>
    </row>
    <row r="10" spans="1:10" ht="17">
      <c r="A10" s="35" t="s">
        <v>55</v>
      </c>
      <c r="B10" s="35" t="s">
        <v>80</v>
      </c>
      <c r="C10" s="35" t="s">
        <v>98</v>
      </c>
      <c r="D10" s="35" t="s">
        <v>79</v>
      </c>
      <c r="E10" s="35" t="s">
        <v>124</v>
      </c>
      <c r="F10" s="35" t="s">
        <v>141</v>
      </c>
      <c r="G10" s="35" t="s">
        <v>161</v>
      </c>
      <c r="H10" s="35" t="s">
        <v>44</v>
      </c>
      <c r="I10" s="35" t="s">
        <v>191</v>
      </c>
      <c r="J10" s="35" t="s">
        <v>207</v>
      </c>
    </row>
    <row r="11" spans="1:10" ht="17">
      <c r="A11" s="35" t="s">
        <v>56</v>
      </c>
      <c r="B11" s="35" t="s">
        <v>81</v>
      </c>
      <c r="C11" s="35" t="s">
        <v>99</v>
      </c>
      <c r="E11" s="35" t="s">
        <v>74</v>
      </c>
      <c r="F11" s="35" t="s">
        <v>70</v>
      </c>
      <c r="G11" s="35" t="s">
        <v>162</v>
      </c>
      <c r="H11" s="35" t="s">
        <v>172</v>
      </c>
      <c r="I11" s="35" t="s">
        <v>119</v>
      </c>
      <c r="J11" s="35" t="s">
        <v>208</v>
      </c>
    </row>
    <row r="12" spans="1:10" ht="17">
      <c r="A12" s="35" t="s">
        <v>57</v>
      </c>
      <c r="B12" s="35" t="s">
        <v>82</v>
      </c>
      <c r="C12" s="35" t="s">
        <v>100</v>
      </c>
      <c r="E12" s="35" t="s">
        <v>125</v>
      </c>
      <c r="F12" s="35" t="s">
        <v>63</v>
      </c>
      <c r="G12" s="35" t="s">
        <v>163</v>
      </c>
      <c r="H12" s="35" t="s">
        <v>173</v>
      </c>
      <c r="I12" s="35" t="s">
        <v>192</v>
      </c>
      <c r="J12" s="35" t="s">
        <v>209</v>
      </c>
    </row>
    <row r="13" spans="1:10" ht="17">
      <c r="A13" s="35" t="s">
        <v>58</v>
      </c>
      <c r="B13" s="35" t="s">
        <v>83</v>
      </c>
      <c r="C13" s="35" t="s">
        <v>101</v>
      </c>
      <c r="E13" s="35" t="s">
        <v>63</v>
      </c>
      <c r="F13" s="35" t="s">
        <v>142</v>
      </c>
      <c r="G13" s="35" t="s">
        <v>164</v>
      </c>
      <c r="H13" s="35" t="s">
        <v>174</v>
      </c>
      <c r="I13" s="35" t="s">
        <v>72</v>
      </c>
      <c r="J13" s="35" t="s">
        <v>210</v>
      </c>
    </row>
    <row r="14" spans="1:10" ht="17">
      <c r="A14" s="35" t="s">
        <v>60</v>
      </c>
      <c r="B14" s="35" t="s">
        <v>84</v>
      </c>
      <c r="C14" s="35" t="s">
        <v>102</v>
      </c>
      <c r="E14" s="35" t="s">
        <v>126</v>
      </c>
      <c r="F14" s="35" t="s">
        <v>143</v>
      </c>
      <c r="G14" s="35" t="s">
        <v>165</v>
      </c>
      <c r="H14" s="35" t="s">
        <v>175</v>
      </c>
      <c r="I14" s="35" t="s">
        <v>193</v>
      </c>
      <c r="J14" s="35" t="s">
        <v>211</v>
      </c>
    </row>
    <row r="15" spans="1:10" ht="17">
      <c r="A15" s="35" t="s">
        <v>59</v>
      </c>
      <c r="B15" s="35" t="s">
        <v>69</v>
      </c>
      <c r="C15" s="35" t="s">
        <v>77</v>
      </c>
      <c r="E15" s="35" t="s">
        <v>97</v>
      </c>
      <c r="F15" s="35" t="s">
        <v>144</v>
      </c>
      <c r="G15" s="35" t="s">
        <v>166</v>
      </c>
      <c r="H15" s="35" t="s">
        <v>176</v>
      </c>
      <c r="I15" s="35" t="s">
        <v>65</v>
      </c>
      <c r="J15" s="35" t="s">
        <v>212</v>
      </c>
    </row>
    <row r="16" spans="1:10" ht="17">
      <c r="A16" s="35" t="s">
        <v>61</v>
      </c>
      <c r="B16" s="35" t="s">
        <v>85</v>
      </c>
      <c r="C16" s="35" t="s">
        <v>103</v>
      </c>
      <c r="E16" s="35" t="s">
        <v>127</v>
      </c>
      <c r="F16" s="35" t="s">
        <v>145</v>
      </c>
      <c r="G16" s="35" t="s">
        <v>167</v>
      </c>
      <c r="H16" s="35" t="s">
        <v>74</v>
      </c>
      <c r="I16" s="35" t="s">
        <v>43</v>
      </c>
      <c r="J16" s="35" t="s">
        <v>213</v>
      </c>
    </row>
    <row r="17" spans="1:10" ht="17">
      <c r="A17" s="35" t="s">
        <v>44</v>
      </c>
      <c r="B17" s="35" t="s">
        <v>86</v>
      </c>
      <c r="C17" s="35" t="s">
        <v>104</v>
      </c>
      <c r="E17" s="35" t="s">
        <v>44</v>
      </c>
      <c r="F17" s="35" t="s">
        <v>146</v>
      </c>
      <c r="G17" s="35" t="s">
        <v>168</v>
      </c>
      <c r="H17" s="35" t="s">
        <v>177</v>
      </c>
      <c r="I17" s="35" t="s">
        <v>58</v>
      </c>
      <c r="J17" s="35" t="s">
        <v>214</v>
      </c>
    </row>
    <row r="18" spans="1:10" ht="17">
      <c r="A18" s="35" t="s">
        <v>62</v>
      </c>
      <c r="B18" s="35" t="s">
        <v>87</v>
      </c>
      <c r="C18" s="35" t="s">
        <v>105</v>
      </c>
      <c r="E18" s="35" t="s">
        <v>128</v>
      </c>
      <c r="F18" s="35" t="s">
        <v>76</v>
      </c>
      <c r="H18" s="35" t="s">
        <v>178</v>
      </c>
      <c r="I18" s="35" t="s">
        <v>194</v>
      </c>
      <c r="J18" s="35" t="s">
        <v>75</v>
      </c>
    </row>
    <row r="19" spans="1:10" ht="17">
      <c r="A19" s="35" t="s">
        <v>63</v>
      </c>
      <c r="B19" s="35" t="s">
        <v>88</v>
      </c>
      <c r="C19" s="35" t="s">
        <v>106</v>
      </c>
      <c r="E19" s="35" t="s">
        <v>129</v>
      </c>
      <c r="F19" s="35" t="s">
        <v>47</v>
      </c>
      <c r="H19" s="35" t="s">
        <v>179</v>
      </c>
      <c r="I19" s="35" t="s">
        <v>170</v>
      </c>
      <c r="J19" s="35" t="s">
        <v>215</v>
      </c>
    </row>
    <row r="20" spans="1:10" ht="17">
      <c r="A20" s="35" t="s">
        <v>64</v>
      </c>
      <c r="B20" s="35" t="s">
        <v>89</v>
      </c>
      <c r="C20" s="35" t="s">
        <v>92</v>
      </c>
      <c r="E20" s="35" t="s">
        <v>130</v>
      </c>
      <c r="F20" s="35" t="s">
        <v>147</v>
      </c>
      <c r="H20" s="35" t="s">
        <v>180</v>
      </c>
      <c r="I20" s="35" t="s">
        <v>195</v>
      </c>
      <c r="J20" s="35" t="s">
        <v>76</v>
      </c>
    </row>
    <row r="21" spans="1:10" ht="17">
      <c r="A21" s="35" t="s">
        <v>65</v>
      </c>
      <c r="B21" s="35" t="s">
        <v>90</v>
      </c>
      <c r="C21" s="35" t="s">
        <v>107</v>
      </c>
      <c r="E21" s="35" t="s">
        <v>131</v>
      </c>
      <c r="F21" s="35" t="s">
        <v>148</v>
      </c>
      <c r="H21" s="35" t="s">
        <v>181</v>
      </c>
      <c r="I21" s="35" t="s">
        <v>196</v>
      </c>
      <c r="J21" s="35" t="s">
        <v>216</v>
      </c>
    </row>
    <row r="22" spans="1:10" ht="17">
      <c r="A22" s="35" t="s">
        <v>66</v>
      </c>
      <c r="B22" s="35" t="s">
        <v>91</v>
      </c>
      <c r="C22" s="35" t="s">
        <v>108</v>
      </c>
      <c r="E22" s="35" t="s">
        <v>132</v>
      </c>
      <c r="F22" s="35" t="s">
        <v>149</v>
      </c>
      <c r="H22" s="35" t="s">
        <v>182</v>
      </c>
      <c r="I22" s="35" t="s">
        <v>179</v>
      </c>
      <c r="J22" s="35" t="s">
        <v>217</v>
      </c>
    </row>
    <row r="23" spans="1:10" ht="17">
      <c r="A23" s="35" t="s">
        <v>67</v>
      </c>
      <c r="B23" s="35" t="s">
        <v>92</v>
      </c>
      <c r="E23" s="35" t="s">
        <v>133</v>
      </c>
      <c r="F23" s="35" t="s">
        <v>150</v>
      </c>
      <c r="H23" s="35" t="s">
        <v>183</v>
      </c>
      <c r="I23" s="35" t="s">
        <v>197</v>
      </c>
      <c r="J23" s="35" t="s">
        <v>218</v>
      </c>
    </row>
    <row r="24" spans="1:10" ht="17">
      <c r="A24" s="35" t="s">
        <v>68</v>
      </c>
      <c r="B24" s="35" t="s">
        <v>93</v>
      </c>
      <c r="E24" s="35" t="s">
        <v>134</v>
      </c>
      <c r="F24" s="35" t="s">
        <v>151</v>
      </c>
      <c r="H24" s="35" t="s">
        <v>184</v>
      </c>
      <c r="I24" s="35" t="s">
        <v>76</v>
      </c>
      <c r="J24" s="35" t="s">
        <v>155</v>
      </c>
    </row>
    <row r="25" spans="1:10" ht="17">
      <c r="A25" s="35" t="s">
        <v>69</v>
      </c>
      <c r="B25" s="35" t="s">
        <v>94</v>
      </c>
      <c r="E25" s="35" t="s">
        <v>135</v>
      </c>
      <c r="F25" s="35" t="s">
        <v>152</v>
      </c>
      <c r="H25" s="35" t="s">
        <v>65</v>
      </c>
      <c r="I25" s="35" t="s">
        <v>198</v>
      </c>
      <c r="J25" s="35" t="s">
        <v>219</v>
      </c>
    </row>
    <row r="26" spans="1:10" ht="17">
      <c r="A26" s="35" t="s">
        <v>70</v>
      </c>
      <c r="B26" s="35" t="s">
        <v>95</v>
      </c>
      <c r="E26" s="35" t="s">
        <v>136</v>
      </c>
      <c r="F26" s="35" t="s">
        <v>153</v>
      </c>
      <c r="H26" s="35" t="s">
        <v>79</v>
      </c>
      <c r="I26" s="35" t="s">
        <v>199</v>
      </c>
      <c r="J26" s="35"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I31" sqref="I31"/>
    </sheetView>
  </sheetViews>
  <sheetFormatPr baseColWidth="10" defaultRowHeight="16"/>
  <cols>
    <col min="1" max="10" width="15.7109375" style="35" customWidth="1"/>
  </cols>
  <sheetData>
    <row r="1" spans="1:10" s="37" customFormat="1" ht="34">
      <c r="A1" s="36" t="s">
        <v>220</v>
      </c>
      <c r="B1" s="36" t="s">
        <v>242</v>
      </c>
      <c r="C1" s="36" t="s">
        <v>258</v>
      </c>
      <c r="D1" s="36" t="s">
        <v>284</v>
      </c>
      <c r="E1" s="36" t="s">
        <v>296</v>
      </c>
      <c r="F1" s="36" t="s">
        <v>302</v>
      </c>
      <c r="G1" s="38" t="s">
        <v>304</v>
      </c>
      <c r="H1" s="36" t="s">
        <v>325</v>
      </c>
      <c r="I1" s="36" t="s">
        <v>339</v>
      </c>
      <c r="J1" s="36" t="s">
        <v>359</v>
      </c>
    </row>
    <row r="2" spans="1:10" ht="17">
      <c r="A2" s="35" t="s">
        <v>221</v>
      </c>
      <c r="B2" s="35" t="s">
        <v>243</v>
      </c>
      <c r="C2" s="35" t="s">
        <v>259</v>
      </c>
      <c r="D2" s="35" t="s">
        <v>157</v>
      </c>
      <c r="E2" s="35" t="s">
        <v>297</v>
      </c>
      <c r="F2" s="35">
        <v>1658</v>
      </c>
      <c r="G2" s="35" t="s">
        <v>138</v>
      </c>
      <c r="H2" s="35" t="s">
        <v>326</v>
      </c>
      <c r="I2" s="35" t="s">
        <v>340</v>
      </c>
      <c r="J2" s="35" t="s">
        <v>119</v>
      </c>
    </row>
    <row r="3" spans="1:10" ht="17">
      <c r="A3" s="35" t="s">
        <v>222</v>
      </c>
      <c r="B3" s="35" t="s">
        <v>244</v>
      </c>
      <c r="C3" s="35" t="s">
        <v>260</v>
      </c>
      <c r="D3" s="35" t="s">
        <v>84</v>
      </c>
      <c r="E3" s="35" t="s">
        <v>82</v>
      </c>
      <c r="F3" s="35" t="s">
        <v>48</v>
      </c>
      <c r="G3" s="35" t="s">
        <v>305</v>
      </c>
      <c r="H3" s="35">
        <v>5935</v>
      </c>
      <c r="I3" s="35" t="s">
        <v>330</v>
      </c>
      <c r="J3" s="35" t="s">
        <v>67</v>
      </c>
    </row>
    <row r="4" spans="1:10" ht="17">
      <c r="A4" s="35" t="s">
        <v>86</v>
      </c>
      <c r="B4" s="35" t="s">
        <v>245</v>
      </c>
      <c r="C4" s="35" t="s">
        <v>261</v>
      </c>
      <c r="D4" s="35" t="s">
        <v>165</v>
      </c>
      <c r="E4" s="35" t="s">
        <v>298</v>
      </c>
      <c r="F4" s="35" t="s">
        <v>82</v>
      </c>
      <c r="G4" s="35" t="s">
        <v>306</v>
      </c>
      <c r="H4" s="35" t="s">
        <v>327</v>
      </c>
      <c r="I4" s="35" t="s">
        <v>341</v>
      </c>
      <c r="J4" s="35" t="s">
        <v>123</v>
      </c>
    </row>
    <row r="5" spans="1:10" ht="17">
      <c r="A5" s="35" t="s">
        <v>223</v>
      </c>
      <c r="B5" s="35" t="s">
        <v>70</v>
      </c>
      <c r="C5" s="35" t="s">
        <v>262</v>
      </c>
      <c r="D5" s="35" t="s">
        <v>123</v>
      </c>
      <c r="E5" s="35" t="s">
        <v>299</v>
      </c>
      <c r="F5" s="35" t="s">
        <v>86</v>
      </c>
      <c r="G5" s="35" t="s">
        <v>279</v>
      </c>
      <c r="H5" s="35" t="s">
        <v>119</v>
      </c>
      <c r="I5" s="35" t="s">
        <v>342</v>
      </c>
      <c r="J5" s="35" t="s">
        <v>125</v>
      </c>
    </row>
    <row r="6" spans="1:10" ht="17">
      <c r="A6" s="35" t="s">
        <v>224</v>
      </c>
      <c r="B6" s="35" t="s">
        <v>119</v>
      </c>
      <c r="C6" s="35" t="s">
        <v>263</v>
      </c>
      <c r="D6" s="35" t="s">
        <v>79</v>
      </c>
      <c r="E6" s="35" t="s">
        <v>98</v>
      </c>
      <c r="F6" s="35" t="s">
        <v>92</v>
      </c>
      <c r="G6" s="35" t="s">
        <v>307</v>
      </c>
      <c r="H6" s="35" t="s">
        <v>328</v>
      </c>
      <c r="I6" s="35" t="s">
        <v>343</v>
      </c>
      <c r="J6" s="35" t="s">
        <v>97</v>
      </c>
    </row>
    <row r="7" spans="1:10" ht="17">
      <c r="A7" s="35" t="s">
        <v>66</v>
      </c>
      <c r="B7" s="35" t="s">
        <v>246</v>
      </c>
      <c r="C7" s="35" t="s">
        <v>264</v>
      </c>
      <c r="D7" s="35" t="s">
        <v>89</v>
      </c>
      <c r="E7" s="35">
        <v>34310</v>
      </c>
      <c r="F7" s="35" t="s">
        <v>79</v>
      </c>
      <c r="G7" s="35" t="s">
        <v>69</v>
      </c>
      <c r="H7" s="35" t="s">
        <v>86</v>
      </c>
      <c r="I7" s="35" t="s">
        <v>232</v>
      </c>
      <c r="J7" s="35" t="s">
        <v>86</v>
      </c>
    </row>
    <row r="8" spans="1:10" ht="17">
      <c r="A8" s="35" t="s">
        <v>225</v>
      </c>
      <c r="B8" s="35" t="s">
        <v>47</v>
      </c>
      <c r="C8" s="35" t="s">
        <v>265</v>
      </c>
      <c r="D8" s="35" t="s">
        <v>285</v>
      </c>
      <c r="E8" s="35" t="s">
        <v>300</v>
      </c>
      <c r="F8" s="35" t="s">
        <v>303</v>
      </c>
      <c r="G8" s="35" t="s">
        <v>308</v>
      </c>
      <c r="H8" s="35" t="s">
        <v>329</v>
      </c>
      <c r="I8" s="35" t="s">
        <v>344</v>
      </c>
      <c r="J8" s="35" t="s">
        <v>235</v>
      </c>
    </row>
    <row r="9" spans="1:10" ht="17">
      <c r="A9" s="35" t="s">
        <v>226</v>
      </c>
      <c r="B9" s="35" t="s">
        <v>79</v>
      </c>
      <c r="C9" s="35" t="s">
        <v>266</v>
      </c>
      <c r="D9" s="35" t="s">
        <v>286</v>
      </c>
      <c r="E9" s="35" t="s">
        <v>301</v>
      </c>
      <c r="F9" s="35" t="s">
        <v>47</v>
      </c>
      <c r="G9" s="35" t="s">
        <v>309</v>
      </c>
      <c r="H9" s="35" t="s">
        <v>122</v>
      </c>
      <c r="I9" s="35" t="s">
        <v>330</v>
      </c>
      <c r="J9" s="35" t="s">
        <v>63</v>
      </c>
    </row>
    <row r="10" spans="1:10" ht="17">
      <c r="A10" s="35" t="s">
        <v>227</v>
      </c>
      <c r="B10" s="35" t="s">
        <v>247</v>
      </c>
      <c r="C10" s="35" t="s">
        <v>267</v>
      </c>
      <c r="D10" s="35" t="s">
        <v>287</v>
      </c>
      <c r="G10" s="35" t="s">
        <v>310</v>
      </c>
      <c r="H10" s="35" t="s">
        <v>287</v>
      </c>
      <c r="I10" s="35" t="s">
        <v>314</v>
      </c>
      <c r="J10" s="35" t="s">
        <v>360</v>
      </c>
    </row>
    <row r="11" spans="1:10" ht="17">
      <c r="A11" s="35" t="s">
        <v>228</v>
      </c>
      <c r="B11" s="35" t="s">
        <v>67</v>
      </c>
      <c r="C11" s="35" t="s">
        <v>268</v>
      </c>
      <c r="D11" s="35" t="s">
        <v>191</v>
      </c>
      <c r="G11" s="35" t="s">
        <v>311</v>
      </c>
      <c r="H11" s="35" t="s">
        <v>75</v>
      </c>
      <c r="I11" s="35" t="s">
        <v>69</v>
      </c>
      <c r="J11" s="35" t="s">
        <v>44</v>
      </c>
    </row>
    <row r="12" spans="1:10" ht="17">
      <c r="A12" s="35" t="s">
        <v>229</v>
      </c>
      <c r="B12" s="35" t="s">
        <v>92</v>
      </c>
      <c r="C12" s="35" t="s">
        <v>269</v>
      </c>
      <c r="D12" s="35" t="s">
        <v>288</v>
      </c>
      <c r="G12" s="35" t="s">
        <v>312</v>
      </c>
      <c r="H12" s="35" t="s">
        <v>330</v>
      </c>
      <c r="I12" s="35" t="s">
        <v>345</v>
      </c>
      <c r="J12" s="35" t="s">
        <v>340</v>
      </c>
    </row>
    <row r="13" spans="1:10" ht="17">
      <c r="A13" s="35" t="s">
        <v>230</v>
      </c>
      <c r="B13" s="35" t="s">
        <v>84</v>
      </c>
      <c r="C13" s="35" t="s">
        <v>270</v>
      </c>
      <c r="D13" s="35" t="s">
        <v>289</v>
      </c>
      <c r="G13" s="35" t="s">
        <v>313</v>
      </c>
      <c r="H13" s="35" t="s">
        <v>331</v>
      </c>
      <c r="I13" s="35" t="s">
        <v>346</v>
      </c>
      <c r="J13" s="35" t="s">
        <v>223</v>
      </c>
    </row>
    <row r="14" spans="1:10" ht="17">
      <c r="A14" s="35" t="s">
        <v>231</v>
      </c>
      <c r="B14" s="35" t="s">
        <v>248</v>
      </c>
      <c r="C14" s="35" t="s">
        <v>271</v>
      </c>
      <c r="D14" s="35" t="s">
        <v>290</v>
      </c>
      <c r="G14" s="35" t="s">
        <v>314</v>
      </c>
      <c r="H14" s="35" t="s">
        <v>252</v>
      </c>
      <c r="I14" s="35" t="s">
        <v>347</v>
      </c>
      <c r="J14" s="35" t="s">
        <v>361</v>
      </c>
    </row>
    <row r="15" spans="1:10" ht="17">
      <c r="A15" s="35" t="s">
        <v>191</v>
      </c>
      <c r="B15" s="35" t="s">
        <v>249</v>
      </c>
      <c r="C15" s="35" t="s">
        <v>272</v>
      </c>
      <c r="D15" s="35" t="s">
        <v>291</v>
      </c>
      <c r="G15" s="35" t="s">
        <v>315</v>
      </c>
      <c r="H15" s="35" t="s">
        <v>332</v>
      </c>
      <c r="I15" s="35" t="s">
        <v>348</v>
      </c>
      <c r="J15" s="35" t="s">
        <v>190</v>
      </c>
    </row>
    <row r="16" spans="1:10" ht="17">
      <c r="A16" s="35" t="s">
        <v>232</v>
      </c>
      <c r="B16" s="35" t="s">
        <v>250</v>
      </c>
      <c r="C16" s="35" t="s">
        <v>273</v>
      </c>
      <c r="D16" s="35" t="s">
        <v>292</v>
      </c>
      <c r="G16" s="35" t="s">
        <v>316</v>
      </c>
      <c r="H16" s="35" t="s">
        <v>333</v>
      </c>
      <c r="I16" s="35" t="s">
        <v>349</v>
      </c>
      <c r="J16" s="35" t="s">
        <v>99</v>
      </c>
    </row>
    <row r="17" spans="1:10" ht="17">
      <c r="A17" s="35" t="s">
        <v>233</v>
      </c>
      <c r="B17" s="35" t="s">
        <v>251</v>
      </c>
      <c r="C17" s="35" t="s">
        <v>274</v>
      </c>
      <c r="D17" s="35" t="s">
        <v>293</v>
      </c>
      <c r="G17" s="35" t="s">
        <v>317</v>
      </c>
      <c r="H17" s="35" t="s">
        <v>334</v>
      </c>
      <c r="I17" s="35" t="s">
        <v>350</v>
      </c>
      <c r="J17" s="35" t="s">
        <v>196</v>
      </c>
    </row>
    <row r="18" spans="1:10" ht="17">
      <c r="A18" s="35" t="s">
        <v>234</v>
      </c>
      <c r="B18" s="35" t="s">
        <v>252</v>
      </c>
      <c r="C18" s="35" t="s">
        <v>275</v>
      </c>
      <c r="D18" s="35" t="s">
        <v>287</v>
      </c>
      <c r="G18" s="35" t="s">
        <v>318</v>
      </c>
      <c r="H18" s="35" t="s">
        <v>335</v>
      </c>
      <c r="I18" s="35" t="s">
        <v>351</v>
      </c>
      <c r="J18" s="35" t="s">
        <v>362</v>
      </c>
    </row>
    <row r="19" spans="1:10" ht="17">
      <c r="A19" s="35" t="s">
        <v>235</v>
      </c>
      <c r="B19" s="35" t="s">
        <v>253</v>
      </c>
      <c r="C19" s="35" t="s">
        <v>276</v>
      </c>
      <c r="D19" s="35" t="s">
        <v>294</v>
      </c>
      <c r="G19" s="35" t="s">
        <v>319</v>
      </c>
      <c r="H19" s="35" t="s">
        <v>336</v>
      </c>
      <c r="I19" s="35" t="s">
        <v>352</v>
      </c>
      <c r="J19" s="35" t="s">
        <v>363</v>
      </c>
    </row>
    <row r="20" spans="1:10" ht="17">
      <c r="A20" s="35" t="s">
        <v>236</v>
      </c>
      <c r="B20" s="35" t="s">
        <v>187</v>
      </c>
      <c r="C20" s="35" t="s">
        <v>277</v>
      </c>
      <c r="D20" s="35" t="s">
        <v>295</v>
      </c>
      <c r="G20" s="35" t="s">
        <v>320</v>
      </c>
      <c r="H20" s="35" t="s">
        <v>272</v>
      </c>
      <c r="I20" s="35" t="s">
        <v>353</v>
      </c>
      <c r="J20" s="35" t="s">
        <v>78</v>
      </c>
    </row>
    <row r="21" spans="1:10" ht="17">
      <c r="A21" s="35" t="s">
        <v>227</v>
      </c>
      <c r="B21" s="35" t="s">
        <v>254</v>
      </c>
      <c r="C21" s="35" t="s">
        <v>278</v>
      </c>
      <c r="G21" s="35" t="s">
        <v>321</v>
      </c>
      <c r="H21" s="35" t="s">
        <v>337</v>
      </c>
      <c r="I21" s="35" t="s">
        <v>354</v>
      </c>
      <c r="J21" s="35" t="s">
        <v>364</v>
      </c>
    </row>
    <row r="22" spans="1:10" ht="17">
      <c r="A22" s="35" t="s">
        <v>237</v>
      </c>
      <c r="B22" s="35" t="s">
        <v>255</v>
      </c>
      <c r="C22" s="35" t="s">
        <v>279</v>
      </c>
      <c r="G22" s="35" t="s">
        <v>322</v>
      </c>
      <c r="H22" s="35" t="s">
        <v>92</v>
      </c>
      <c r="I22" s="35" t="s">
        <v>355</v>
      </c>
      <c r="J22" s="35" t="s">
        <v>256</v>
      </c>
    </row>
    <row r="23" spans="1:10" ht="17">
      <c r="A23" s="35" t="s">
        <v>238</v>
      </c>
      <c r="B23" s="35" t="s">
        <v>256</v>
      </c>
      <c r="C23" s="35" t="s">
        <v>280</v>
      </c>
      <c r="G23" s="35" t="s">
        <v>323</v>
      </c>
      <c r="H23" s="35">
        <v>33780</v>
      </c>
      <c r="I23" s="35" t="s">
        <v>122</v>
      </c>
      <c r="J23" s="35" t="s">
        <v>365</v>
      </c>
    </row>
    <row r="24" spans="1:10" ht="17">
      <c r="A24" s="35" t="s">
        <v>239</v>
      </c>
      <c r="B24" s="35" t="s">
        <v>257</v>
      </c>
      <c r="C24" s="35" t="s">
        <v>281</v>
      </c>
      <c r="G24" s="35" t="s">
        <v>324</v>
      </c>
      <c r="H24" s="35" t="s">
        <v>338</v>
      </c>
      <c r="I24" s="35" t="s">
        <v>356</v>
      </c>
      <c r="J24" s="35" t="s">
        <v>366</v>
      </c>
    </row>
    <row r="25" spans="1:10" ht="17">
      <c r="A25" s="35" t="s">
        <v>240</v>
      </c>
      <c r="B25" s="35" t="s">
        <v>169</v>
      </c>
      <c r="C25" s="35" t="s">
        <v>282</v>
      </c>
      <c r="I25" s="35" t="s">
        <v>357</v>
      </c>
      <c r="J25" s="35" t="s">
        <v>367</v>
      </c>
    </row>
    <row r="26" spans="1:10" ht="17">
      <c r="A26" s="35" t="s">
        <v>241</v>
      </c>
      <c r="B26" s="35" t="s">
        <v>85</v>
      </c>
      <c r="C26" s="35" t="s">
        <v>283</v>
      </c>
      <c r="I26" s="35" t="s">
        <v>358</v>
      </c>
      <c r="J26" s="35" t="s">
        <v>175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J30" sqref="J30"/>
    </sheetView>
  </sheetViews>
  <sheetFormatPr baseColWidth="10" defaultRowHeight="16"/>
  <cols>
    <col min="1" max="9" width="15.7109375" style="35" customWidth="1"/>
  </cols>
  <sheetData>
    <row r="1" spans="1:9" s="37" customFormat="1" ht="51">
      <c r="A1" s="36" t="s">
        <v>368</v>
      </c>
      <c r="B1" s="36" t="s">
        <v>369</v>
      </c>
      <c r="C1" s="36" t="s">
        <v>413</v>
      </c>
      <c r="D1" s="36" t="s">
        <v>370</v>
      </c>
      <c r="E1" s="36" t="s">
        <v>371</v>
      </c>
      <c r="F1" s="38" t="s">
        <v>372</v>
      </c>
      <c r="G1" s="36" t="s">
        <v>373</v>
      </c>
      <c r="H1" s="36" t="s">
        <v>374</v>
      </c>
      <c r="I1" s="36" t="s">
        <v>375</v>
      </c>
    </row>
    <row r="2" spans="1:9" ht="17">
      <c r="A2" s="35" t="s">
        <v>385</v>
      </c>
      <c r="B2" s="35" t="s">
        <v>84</v>
      </c>
      <c r="C2" s="35" t="s">
        <v>139</v>
      </c>
      <c r="D2" s="35" t="s">
        <v>116</v>
      </c>
      <c r="E2" s="35" t="s">
        <v>201</v>
      </c>
      <c r="F2" s="35" t="s">
        <v>450</v>
      </c>
      <c r="G2" s="35" t="s">
        <v>80</v>
      </c>
      <c r="H2" s="35" t="s">
        <v>118</v>
      </c>
      <c r="I2" s="35" t="s">
        <v>421</v>
      </c>
    </row>
    <row r="3" spans="1:9" ht="17">
      <c r="A3" s="35" t="s">
        <v>386</v>
      </c>
      <c r="B3" s="35" t="s">
        <v>385</v>
      </c>
      <c r="C3" s="35" t="s">
        <v>414</v>
      </c>
      <c r="D3" s="35" t="s">
        <v>119</v>
      </c>
      <c r="E3" s="35" t="s">
        <v>431</v>
      </c>
      <c r="F3" s="35" t="s">
        <v>451</v>
      </c>
      <c r="G3" s="35" t="s">
        <v>453</v>
      </c>
      <c r="H3" s="35" t="s">
        <v>182</v>
      </c>
      <c r="I3" s="35" t="s">
        <v>385</v>
      </c>
    </row>
    <row r="4" spans="1:9" ht="17">
      <c r="A4" s="35" t="s">
        <v>123</v>
      </c>
      <c r="B4" s="35" t="s">
        <v>85</v>
      </c>
      <c r="C4" s="35" t="s">
        <v>84</v>
      </c>
      <c r="D4" s="35" t="s">
        <v>67</v>
      </c>
      <c r="E4" s="35" t="s">
        <v>307</v>
      </c>
      <c r="F4" s="35" t="s">
        <v>452</v>
      </c>
      <c r="G4" s="35" t="s">
        <v>457</v>
      </c>
      <c r="H4" s="35" t="s">
        <v>150</v>
      </c>
      <c r="I4" s="35" t="s">
        <v>76</v>
      </c>
    </row>
    <row r="5" spans="1:9" ht="17">
      <c r="A5" s="35" t="s">
        <v>387</v>
      </c>
      <c r="B5" s="35" t="s">
        <v>119</v>
      </c>
      <c r="C5" s="35" t="s">
        <v>119</v>
      </c>
      <c r="D5" s="35" t="s">
        <v>44</v>
      </c>
      <c r="E5" s="35" t="s">
        <v>432</v>
      </c>
      <c r="F5" s="35" t="s">
        <v>453</v>
      </c>
      <c r="G5" s="35" t="s">
        <v>457</v>
      </c>
      <c r="H5" s="35" t="s">
        <v>466</v>
      </c>
      <c r="I5" s="35" t="s">
        <v>131</v>
      </c>
    </row>
    <row r="6" spans="1:9" ht="17">
      <c r="A6" s="35" t="s">
        <v>190</v>
      </c>
      <c r="B6" s="35" t="s">
        <v>118</v>
      </c>
      <c r="C6" s="35" t="s">
        <v>67</v>
      </c>
      <c r="D6" s="35" t="s">
        <v>423</v>
      </c>
      <c r="E6" s="35" t="s">
        <v>433</v>
      </c>
      <c r="F6" s="35" t="s">
        <v>454</v>
      </c>
      <c r="G6" s="35" t="s">
        <v>458</v>
      </c>
      <c r="H6" s="35" t="s">
        <v>467</v>
      </c>
      <c r="I6" s="35" t="s">
        <v>201</v>
      </c>
    </row>
    <row r="7" spans="1:9" ht="17">
      <c r="A7" s="35" t="s">
        <v>67</v>
      </c>
      <c r="B7" s="35" t="s">
        <v>152</v>
      </c>
      <c r="C7" s="35" t="s">
        <v>140</v>
      </c>
      <c r="D7" s="35" t="s">
        <v>186</v>
      </c>
      <c r="E7" s="35" t="s">
        <v>434</v>
      </c>
      <c r="F7" s="35" t="s">
        <v>455</v>
      </c>
      <c r="G7" s="35" t="s">
        <v>459</v>
      </c>
      <c r="H7" s="35" t="s">
        <v>197</v>
      </c>
      <c r="I7" s="35" t="s">
        <v>140</v>
      </c>
    </row>
    <row r="8" spans="1:9" ht="17">
      <c r="A8" s="35" t="s">
        <v>388</v>
      </c>
      <c r="B8" s="35" t="s">
        <v>400</v>
      </c>
      <c r="C8" s="35" t="s">
        <v>415</v>
      </c>
      <c r="D8" s="35" t="s">
        <v>410</v>
      </c>
      <c r="E8" s="35" t="s">
        <v>150</v>
      </c>
      <c r="F8" s="35" t="s">
        <v>456</v>
      </c>
      <c r="G8" s="35" t="s">
        <v>460</v>
      </c>
      <c r="H8" s="35" t="s">
        <v>468</v>
      </c>
      <c r="I8" s="35" t="s">
        <v>125</v>
      </c>
    </row>
    <row r="9" spans="1:9" ht="17">
      <c r="A9" s="35" t="s">
        <v>128</v>
      </c>
      <c r="B9" s="35" t="s">
        <v>401</v>
      </c>
      <c r="C9" s="35" t="s">
        <v>416</v>
      </c>
      <c r="D9" s="35" t="s">
        <v>424</v>
      </c>
      <c r="E9" s="35" t="s">
        <v>414</v>
      </c>
      <c r="G9" s="35" t="s">
        <v>461</v>
      </c>
      <c r="H9" s="35" t="s">
        <v>469</v>
      </c>
      <c r="I9" s="35" t="s">
        <v>420</v>
      </c>
    </row>
    <row r="10" spans="1:9" ht="17">
      <c r="A10" s="35" t="s">
        <v>118</v>
      </c>
      <c r="B10" s="35" t="s">
        <v>402</v>
      </c>
      <c r="C10" s="35" t="s">
        <v>152</v>
      </c>
      <c r="D10" s="35" t="s">
        <v>84</v>
      </c>
      <c r="E10" s="35" t="s">
        <v>435</v>
      </c>
      <c r="G10" s="35" t="s">
        <v>462</v>
      </c>
      <c r="H10" s="35" t="s">
        <v>99</v>
      </c>
      <c r="I10" s="35" t="s">
        <v>410</v>
      </c>
    </row>
    <row r="11" spans="1:9" ht="17">
      <c r="A11" s="35" t="s">
        <v>389</v>
      </c>
      <c r="B11" s="35" t="s">
        <v>403</v>
      </c>
      <c r="C11" s="35" t="s">
        <v>149</v>
      </c>
      <c r="D11" s="35" t="s">
        <v>195</v>
      </c>
      <c r="E11" s="35" t="s">
        <v>436</v>
      </c>
      <c r="G11" s="35" t="s">
        <v>463</v>
      </c>
      <c r="H11" s="35" t="s">
        <v>470</v>
      </c>
      <c r="I11" s="35" t="s">
        <v>482</v>
      </c>
    </row>
    <row r="12" spans="1:9" ht="17">
      <c r="A12" s="35" t="s">
        <v>390</v>
      </c>
      <c r="B12" s="35" t="s">
        <v>404</v>
      </c>
      <c r="C12" s="35" t="s">
        <v>256</v>
      </c>
      <c r="D12" s="35" t="s">
        <v>140</v>
      </c>
      <c r="E12" s="35" t="s">
        <v>420</v>
      </c>
      <c r="G12" s="35" t="s">
        <v>464</v>
      </c>
      <c r="H12" s="35" t="s">
        <v>451</v>
      </c>
      <c r="I12" s="35" t="s">
        <v>483</v>
      </c>
    </row>
    <row r="13" spans="1:9" ht="17">
      <c r="A13" s="35" t="s">
        <v>391</v>
      </c>
      <c r="B13" s="35" t="s">
        <v>142</v>
      </c>
      <c r="C13" s="35" t="s">
        <v>286</v>
      </c>
      <c r="D13" s="35" t="s">
        <v>425</v>
      </c>
      <c r="E13" s="35" t="s">
        <v>437</v>
      </c>
      <c r="G13" s="35" t="s">
        <v>465</v>
      </c>
      <c r="H13" s="35" t="s">
        <v>471</v>
      </c>
      <c r="I13" s="35" t="s">
        <v>484</v>
      </c>
    </row>
    <row r="14" spans="1:9" ht="17">
      <c r="A14" s="35" t="s">
        <v>392</v>
      </c>
      <c r="B14" s="35" t="s">
        <v>125</v>
      </c>
      <c r="C14" s="35" t="s">
        <v>417</v>
      </c>
      <c r="D14" s="35" t="s">
        <v>426</v>
      </c>
      <c r="E14" s="35" t="s">
        <v>438</v>
      </c>
      <c r="H14" s="35" t="s">
        <v>472</v>
      </c>
      <c r="I14" s="35" t="s">
        <v>119</v>
      </c>
    </row>
    <row r="15" spans="1:9" ht="17">
      <c r="A15" s="35" t="s">
        <v>393</v>
      </c>
      <c r="B15" s="35" t="s">
        <v>405</v>
      </c>
      <c r="C15" s="35" t="s">
        <v>418</v>
      </c>
      <c r="D15" s="35" t="s">
        <v>414</v>
      </c>
      <c r="E15" s="35" t="s">
        <v>439</v>
      </c>
      <c r="H15" s="35" t="s">
        <v>473</v>
      </c>
      <c r="I15" s="35" t="s">
        <v>84</v>
      </c>
    </row>
    <row r="16" spans="1:9" ht="17">
      <c r="A16" s="35" t="s">
        <v>394</v>
      </c>
      <c r="B16" s="35" t="s">
        <v>406</v>
      </c>
      <c r="C16" s="35" t="s">
        <v>419</v>
      </c>
      <c r="D16" s="35" t="s">
        <v>256</v>
      </c>
      <c r="E16" s="35" t="s">
        <v>440</v>
      </c>
      <c r="H16" s="35" t="s">
        <v>420</v>
      </c>
      <c r="I16" s="35" t="s">
        <v>485</v>
      </c>
    </row>
    <row r="17" spans="1:9" ht="17">
      <c r="A17" s="35" t="s">
        <v>395</v>
      </c>
      <c r="B17" s="35" t="s">
        <v>407</v>
      </c>
      <c r="C17" s="35" t="s">
        <v>190</v>
      </c>
      <c r="D17" s="35" t="s">
        <v>388</v>
      </c>
      <c r="E17" s="35" t="s">
        <v>441</v>
      </c>
      <c r="H17" s="35" t="s">
        <v>474</v>
      </c>
      <c r="I17" s="35" t="s">
        <v>486</v>
      </c>
    </row>
    <row r="18" spans="1:9" ht="17">
      <c r="A18" s="35" t="s">
        <v>396</v>
      </c>
      <c r="B18" s="35" t="s">
        <v>408</v>
      </c>
      <c r="C18" s="35" t="s">
        <v>150</v>
      </c>
      <c r="D18" s="35" t="s">
        <v>385</v>
      </c>
      <c r="E18" s="35" t="s">
        <v>442</v>
      </c>
      <c r="H18" s="35" t="s">
        <v>213</v>
      </c>
      <c r="I18" s="35" t="s">
        <v>148</v>
      </c>
    </row>
    <row r="19" spans="1:9" ht="17">
      <c r="A19" s="35" t="s">
        <v>397</v>
      </c>
      <c r="B19" s="35" t="s">
        <v>67</v>
      </c>
      <c r="C19" s="35" t="s">
        <v>201</v>
      </c>
      <c r="D19" s="35" t="s">
        <v>427</v>
      </c>
      <c r="E19" s="35" t="s">
        <v>443</v>
      </c>
      <c r="H19" s="35" t="s">
        <v>475</v>
      </c>
      <c r="I19" s="35" t="s">
        <v>174</v>
      </c>
    </row>
    <row r="20" spans="1:9" ht="17">
      <c r="A20" s="35" t="s">
        <v>398</v>
      </c>
      <c r="B20" s="35" t="s">
        <v>409</v>
      </c>
      <c r="C20" s="35" t="s">
        <v>420</v>
      </c>
      <c r="D20" s="35" t="s">
        <v>428</v>
      </c>
      <c r="E20" s="35" t="s">
        <v>444</v>
      </c>
      <c r="H20" s="35" t="s">
        <v>476</v>
      </c>
      <c r="I20" s="35" t="s">
        <v>401</v>
      </c>
    </row>
    <row r="21" spans="1:9" ht="17">
      <c r="A21" s="35" t="s">
        <v>399</v>
      </c>
      <c r="B21" s="35" t="s">
        <v>305</v>
      </c>
      <c r="C21" s="35" t="s">
        <v>148</v>
      </c>
      <c r="D21" s="35">
        <v>4477</v>
      </c>
      <c r="E21" s="35" t="s">
        <v>445</v>
      </c>
      <c r="H21" s="35" t="s">
        <v>477</v>
      </c>
      <c r="I21" s="35" t="s">
        <v>487</v>
      </c>
    </row>
    <row r="22" spans="1:9" ht="17">
      <c r="B22" s="35" t="s">
        <v>410</v>
      </c>
      <c r="C22" s="35" t="s">
        <v>421</v>
      </c>
      <c r="D22" s="35" t="s">
        <v>429</v>
      </c>
      <c r="E22" s="35" t="s">
        <v>446</v>
      </c>
      <c r="H22" s="35" t="s">
        <v>478</v>
      </c>
      <c r="I22" s="35" t="s">
        <v>488</v>
      </c>
    </row>
    <row r="23" spans="1:9" ht="17">
      <c r="B23" s="35" t="s">
        <v>411</v>
      </c>
      <c r="C23" s="35" t="s">
        <v>412</v>
      </c>
      <c r="D23" s="35" t="s">
        <v>420</v>
      </c>
      <c r="E23" s="35" t="s">
        <v>447</v>
      </c>
      <c r="H23" s="35" t="s">
        <v>479</v>
      </c>
    </row>
    <row r="24" spans="1:9" ht="17">
      <c r="B24" s="35" t="s">
        <v>412</v>
      </c>
      <c r="C24" s="35" t="s">
        <v>146</v>
      </c>
      <c r="D24" s="35" t="s">
        <v>70</v>
      </c>
      <c r="E24" s="35" t="s">
        <v>385</v>
      </c>
      <c r="H24" s="35" t="s">
        <v>441</v>
      </c>
    </row>
    <row r="25" spans="1:9" ht="17">
      <c r="B25" s="35" t="s">
        <v>149</v>
      </c>
      <c r="C25" s="35" t="s">
        <v>422</v>
      </c>
      <c r="D25" s="35" t="s">
        <v>430</v>
      </c>
      <c r="E25" s="35" t="s">
        <v>448</v>
      </c>
      <c r="H25" s="35" t="s">
        <v>480</v>
      </c>
    </row>
    <row r="26" spans="1:9" ht="17">
      <c r="B26" s="35" t="s">
        <v>140</v>
      </c>
      <c r="C26" s="35" t="s">
        <v>144</v>
      </c>
      <c r="D26" s="35" t="s">
        <v>404</v>
      </c>
      <c r="E26" s="35" t="s">
        <v>449</v>
      </c>
      <c r="H26" s="35" t="s">
        <v>481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K21" sqref="K21"/>
    </sheetView>
  </sheetViews>
  <sheetFormatPr baseColWidth="10" defaultRowHeight="16"/>
  <cols>
    <col min="1" max="9" width="15.7109375" style="35" customWidth="1"/>
  </cols>
  <sheetData>
    <row r="1" spans="1:9" s="37" customFormat="1" ht="51">
      <c r="A1" s="36" t="s">
        <v>376</v>
      </c>
      <c r="B1" s="36" t="s">
        <v>377</v>
      </c>
      <c r="C1" s="36" t="s">
        <v>378</v>
      </c>
      <c r="D1" s="36" t="s">
        <v>379</v>
      </c>
      <c r="E1" s="36" t="s">
        <v>380</v>
      </c>
      <c r="F1" s="36" t="s">
        <v>381</v>
      </c>
      <c r="G1" s="38" t="s">
        <v>382</v>
      </c>
      <c r="H1" s="36" t="s">
        <v>383</v>
      </c>
      <c r="I1" s="36" t="s">
        <v>384</v>
      </c>
    </row>
    <row r="2" spans="1:9" ht="17">
      <c r="A2" s="35" t="s">
        <v>489</v>
      </c>
      <c r="B2" s="35" t="s">
        <v>119</v>
      </c>
      <c r="C2" s="35" t="s">
        <v>504</v>
      </c>
      <c r="D2" s="35" t="s">
        <v>525</v>
      </c>
      <c r="E2" s="35" t="s">
        <v>532</v>
      </c>
      <c r="F2" s="35" t="s">
        <v>540</v>
      </c>
      <c r="G2" s="35" t="s">
        <v>552</v>
      </c>
      <c r="H2" s="35" t="s">
        <v>559</v>
      </c>
      <c r="I2" s="35" t="s">
        <v>247</v>
      </c>
    </row>
    <row r="3" spans="1:9" ht="17">
      <c r="A3" s="35" t="s">
        <v>490</v>
      </c>
      <c r="B3" s="35" t="s">
        <v>44</v>
      </c>
      <c r="C3" s="35" t="s">
        <v>505</v>
      </c>
      <c r="D3" s="35" t="s">
        <v>97</v>
      </c>
      <c r="E3" s="35" t="s">
        <v>533</v>
      </c>
      <c r="F3" s="35" t="s">
        <v>491</v>
      </c>
      <c r="G3" s="35" t="s">
        <v>553</v>
      </c>
      <c r="H3" s="35" t="s">
        <v>560</v>
      </c>
      <c r="I3" s="35" t="s">
        <v>245</v>
      </c>
    </row>
    <row r="4" spans="1:9" ht="17">
      <c r="A4" s="35" t="s">
        <v>101</v>
      </c>
      <c r="B4" s="35" t="s">
        <v>500</v>
      </c>
      <c r="C4" s="35" t="s">
        <v>506</v>
      </c>
      <c r="D4" s="35" t="s">
        <v>526</v>
      </c>
      <c r="E4" s="35" t="s">
        <v>492</v>
      </c>
      <c r="F4" s="35" t="s">
        <v>541</v>
      </c>
      <c r="G4" s="35" t="s">
        <v>554</v>
      </c>
      <c r="H4" s="35" t="s">
        <v>561</v>
      </c>
      <c r="I4" s="35" t="s">
        <v>329</v>
      </c>
    </row>
    <row r="5" spans="1:9" ht="17">
      <c r="A5" s="35" t="s">
        <v>120</v>
      </c>
      <c r="B5" s="35" t="s">
        <v>116</v>
      </c>
      <c r="C5" s="35" t="s">
        <v>507</v>
      </c>
      <c r="D5" s="35">
        <v>4704</v>
      </c>
      <c r="E5" s="35" t="s">
        <v>534</v>
      </c>
      <c r="F5" s="35" t="s">
        <v>542</v>
      </c>
      <c r="G5" s="35" t="s">
        <v>227</v>
      </c>
      <c r="H5" s="35" t="s">
        <v>562</v>
      </c>
      <c r="I5" s="35" t="s">
        <v>252</v>
      </c>
    </row>
    <row r="6" spans="1:9" ht="17">
      <c r="A6" s="35" t="s">
        <v>79</v>
      </c>
      <c r="B6" s="35" t="s">
        <v>186</v>
      </c>
      <c r="C6" s="35" t="s">
        <v>508</v>
      </c>
      <c r="D6" s="35">
        <v>3382</v>
      </c>
      <c r="E6" s="35" t="s">
        <v>535</v>
      </c>
      <c r="F6" s="35" t="s">
        <v>543</v>
      </c>
      <c r="G6" s="35" t="s">
        <v>555</v>
      </c>
      <c r="H6" s="35" t="s">
        <v>563</v>
      </c>
      <c r="I6" s="35" t="s">
        <v>328</v>
      </c>
    </row>
    <row r="7" spans="1:9" ht="17">
      <c r="A7" s="35" t="s">
        <v>119</v>
      </c>
      <c r="B7" s="35" t="s">
        <v>54</v>
      </c>
      <c r="C7" s="35" t="s">
        <v>509</v>
      </c>
      <c r="D7" s="35" t="s">
        <v>125</v>
      </c>
      <c r="E7" s="35" t="s">
        <v>536</v>
      </c>
      <c r="F7" s="35" t="s">
        <v>544</v>
      </c>
      <c r="G7" s="35" t="s">
        <v>556</v>
      </c>
      <c r="H7" s="35" t="s">
        <v>564</v>
      </c>
      <c r="I7" s="35" t="s">
        <v>50</v>
      </c>
    </row>
    <row r="8" spans="1:9" ht="17">
      <c r="A8" s="35" t="s">
        <v>254</v>
      </c>
      <c r="B8" s="35" t="s">
        <v>501</v>
      </c>
      <c r="C8" s="35" t="s">
        <v>510</v>
      </c>
      <c r="D8" s="35" t="s">
        <v>196</v>
      </c>
      <c r="E8" s="35" t="s">
        <v>340</v>
      </c>
      <c r="F8" s="35" t="s">
        <v>125</v>
      </c>
      <c r="G8" s="35" t="s">
        <v>244</v>
      </c>
      <c r="H8" s="35" t="s">
        <v>565</v>
      </c>
      <c r="I8" s="35" t="s">
        <v>244</v>
      </c>
    </row>
    <row r="9" spans="1:9" ht="17">
      <c r="A9" s="35" t="s">
        <v>491</v>
      </c>
      <c r="B9" s="35" t="s">
        <v>502</v>
      </c>
      <c r="C9" s="35" t="s">
        <v>511</v>
      </c>
      <c r="D9" s="35" t="s">
        <v>527</v>
      </c>
      <c r="E9" s="35" t="s">
        <v>537</v>
      </c>
      <c r="F9" s="35" t="s">
        <v>545</v>
      </c>
      <c r="G9" s="35" t="s">
        <v>557</v>
      </c>
      <c r="H9" s="35" t="s">
        <v>566</v>
      </c>
      <c r="I9" s="35" t="s">
        <v>581</v>
      </c>
    </row>
    <row r="10" spans="1:9" ht="17">
      <c r="A10" s="35" t="s">
        <v>168</v>
      </c>
      <c r="B10" s="35" t="s">
        <v>340</v>
      </c>
      <c r="C10" s="35" t="s">
        <v>512</v>
      </c>
      <c r="D10" s="35" t="s">
        <v>528</v>
      </c>
      <c r="E10" s="35" t="s">
        <v>538</v>
      </c>
      <c r="F10" s="35" t="s">
        <v>546</v>
      </c>
      <c r="G10" s="35" t="s">
        <v>558</v>
      </c>
      <c r="H10" s="35" t="s">
        <v>567</v>
      </c>
      <c r="I10" s="35" t="s">
        <v>582</v>
      </c>
    </row>
    <row r="11" spans="1:9" ht="17">
      <c r="A11" s="35" t="s">
        <v>492</v>
      </c>
      <c r="B11" s="35" t="s">
        <v>86</v>
      </c>
      <c r="C11" s="35">
        <v>53</v>
      </c>
      <c r="D11" s="35" t="s">
        <v>529</v>
      </c>
      <c r="E11" s="35" t="s">
        <v>539</v>
      </c>
      <c r="F11" s="35" t="s">
        <v>415</v>
      </c>
      <c r="H11" s="35" t="s">
        <v>568</v>
      </c>
      <c r="I11" s="35" t="s">
        <v>257</v>
      </c>
    </row>
    <row r="12" spans="1:9" ht="17">
      <c r="A12" s="35" t="s">
        <v>125</v>
      </c>
      <c r="B12" s="35" t="s">
        <v>503</v>
      </c>
      <c r="C12" s="35" t="s">
        <v>513</v>
      </c>
      <c r="D12" s="35" t="s">
        <v>530</v>
      </c>
      <c r="F12" s="35" t="s">
        <v>547</v>
      </c>
      <c r="H12" s="35" t="s">
        <v>569</v>
      </c>
      <c r="I12" s="35" t="s">
        <v>583</v>
      </c>
    </row>
    <row r="13" spans="1:9" ht="17">
      <c r="A13" s="35" t="s">
        <v>74</v>
      </c>
      <c r="B13" s="35" t="s">
        <v>176</v>
      </c>
      <c r="C13" s="35" t="s">
        <v>514</v>
      </c>
      <c r="D13" s="35">
        <v>7732</v>
      </c>
      <c r="F13" s="35" t="s">
        <v>418</v>
      </c>
      <c r="H13" s="35" t="s">
        <v>570</v>
      </c>
      <c r="I13" s="35" t="s">
        <v>584</v>
      </c>
    </row>
    <row r="14" spans="1:9" ht="17">
      <c r="A14" s="35" t="s">
        <v>350</v>
      </c>
      <c r="C14" s="35" t="s">
        <v>515</v>
      </c>
      <c r="D14" s="35" t="s">
        <v>531</v>
      </c>
      <c r="F14" s="35" t="s">
        <v>548</v>
      </c>
      <c r="H14" s="35" t="s">
        <v>571</v>
      </c>
      <c r="I14" s="35" t="s">
        <v>79</v>
      </c>
    </row>
    <row r="15" spans="1:9" ht="17">
      <c r="A15" s="35" t="s">
        <v>493</v>
      </c>
      <c r="C15" s="35" t="s">
        <v>516</v>
      </c>
      <c r="F15" s="35" t="s">
        <v>549</v>
      </c>
      <c r="H15" s="35" t="s">
        <v>572</v>
      </c>
      <c r="I15" s="35" t="s">
        <v>44</v>
      </c>
    </row>
    <row r="16" spans="1:9" ht="17">
      <c r="A16" s="35" t="s">
        <v>305</v>
      </c>
      <c r="C16" s="35" t="s">
        <v>517</v>
      </c>
      <c r="F16" s="35" t="s">
        <v>550</v>
      </c>
      <c r="H16" s="35" t="s">
        <v>573</v>
      </c>
      <c r="I16" s="35" t="s">
        <v>175</v>
      </c>
    </row>
    <row r="17" spans="1:9" ht="17">
      <c r="A17" s="35" t="s">
        <v>476</v>
      </c>
      <c r="C17" s="35" t="s">
        <v>136</v>
      </c>
      <c r="F17" s="35" t="s">
        <v>269</v>
      </c>
      <c r="H17" s="35" t="s">
        <v>240</v>
      </c>
      <c r="I17" s="35" t="s">
        <v>84</v>
      </c>
    </row>
    <row r="18" spans="1:9" ht="17">
      <c r="A18" s="35" t="s">
        <v>494</v>
      </c>
      <c r="C18" s="35" t="s">
        <v>518</v>
      </c>
      <c r="F18" s="35" t="s">
        <v>244</v>
      </c>
      <c r="H18" s="35" t="s">
        <v>574</v>
      </c>
      <c r="I18" s="35" t="s">
        <v>585</v>
      </c>
    </row>
    <row r="19" spans="1:9" ht="17">
      <c r="A19" s="35" t="s">
        <v>131</v>
      </c>
      <c r="C19" s="35" t="s">
        <v>519</v>
      </c>
      <c r="F19" s="35" t="s">
        <v>551</v>
      </c>
      <c r="H19" s="35" t="s">
        <v>575</v>
      </c>
      <c r="I19" s="35" t="s">
        <v>412</v>
      </c>
    </row>
    <row r="20" spans="1:9" ht="17">
      <c r="A20" s="35" t="s">
        <v>495</v>
      </c>
      <c r="C20" s="35" t="s">
        <v>520</v>
      </c>
      <c r="H20" s="35" t="s">
        <v>576</v>
      </c>
      <c r="I20" s="35" t="s">
        <v>271</v>
      </c>
    </row>
    <row r="21" spans="1:9" ht="17">
      <c r="A21" s="35" t="s">
        <v>82</v>
      </c>
      <c r="C21" s="35" t="s">
        <v>178</v>
      </c>
      <c r="H21" s="35" t="s">
        <v>577</v>
      </c>
      <c r="I21" s="35" t="s">
        <v>539</v>
      </c>
    </row>
    <row r="22" spans="1:9" ht="17">
      <c r="A22" s="35" t="s">
        <v>496</v>
      </c>
      <c r="C22" s="35" t="s">
        <v>90</v>
      </c>
      <c r="H22" s="35" t="s">
        <v>578</v>
      </c>
      <c r="I22" s="35" t="s">
        <v>586</v>
      </c>
    </row>
    <row r="23" spans="1:9" ht="17">
      <c r="A23" s="35" t="s">
        <v>497</v>
      </c>
      <c r="C23" s="35" t="s">
        <v>521</v>
      </c>
      <c r="H23" s="35" t="s">
        <v>305</v>
      </c>
      <c r="I23" s="35" t="s">
        <v>587</v>
      </c>
    </row>
    <row r="24" spans="1:9" ht="17">
      <c r="A24" s="35" t="s">
        <v>498</v>
      </c>
      <c r="C24" s="35" t="s">
        <v>522</v>
      </c>
      <c r="H24" s="35" t="s">
        <v>579</v>
      </c>
      <c r="I24" s="35" t="s">
        <v>490</v>
      </c>
    </row>
    <row r="25" spans="1:9" ht="17">
      <c r="A25" s="35" t="s">
        <v>263</v>
      </c>
      <c r="C25" s="35" t="s">
        <v>523</v>
      </c>
      <c r="H25" s="35" t="s">
        <v>580</v>
      </c>
      <c r="I25" s="35" t="s">
        <v>588</v>
      </c>
    </row>
    <row r="26" spans="1:9" ht="17">
      <c r="A26" s="35" t="s">
        <v>499</v>
      </c>
      <c r="C26" s="35" t="s">
        <v>524</v>
      </c>
      <c r="I26" s="35" t="s">
        <v>112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AC81-654A-A44F-B45F-C1C0E36685E0}">
  <dimension ref="A1:X18"/>
  <sheetViews>
    <sheetView zoomScale="80" zoomScaleNormal="80" workbookViewId="0">
      <pane ySplit="1" topLeftCell="A2" activePane="bottomLeft" state="frozen"/>
      <selection pane="bottomLeft" activeCell="E24" sqref="E24"/>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6" width="10.7109375" customWidth="1"/>
    <col min="7" max="8" width="10.7109375" hidden="1" customWidth="1"/>
    <col min="9" max="9" width="10.7109375" customWidth="1"/>
    <col min="10" max="10" width="10.7109375" hidden="1" customWidth="1"/>
    <col min="11" max="12" width="10.7109375" customWidth="1"/>
    <col min="13" max="13" width="11.7109375" customWidth="1"/>
    <col min="14" max="14" width="13.85546875" customWidth="1"/>
    <col min="15" max="15" width="24.7109375" style="17" customWidth="1"/>
    <col min="16" max="16" width="13.5703125" customWidth="1"/>
    <col min="17" max="17" width="109.5703125" customWidth="1"/>
  </cols>
  <sheetData>
    <row r="1" spans="1:24" s="20" customFormat="1" ht="60" customHeight="1">
      <c r="A1" s="20" t="s">
        <v>26</v>
      </c>
      <c r="B1" s="20" t="s">
        <v>8</v>
      </c>
      <c r="C1" s="20" t="s">
        <v>2</v>
      </c>
      <c r="D1" s="20" t="s">
        <v>15</v>
      </c>
      <c r="E1" s="21" t="s">
        <v>14</v>
      </c>
      <c r="F1" s="20" t="s">
        <v>42</v>
      </c>
      <c r="G1" s="20" t="s">
        <v>39</v>
      </c>
      <c r="H1" s="20" t="s">
        <v>40</v>
      </c>
      <c r="I1" s="20" t="s">
        <v>37</v>
      </c>
      <c r="J1" s="20" t="s">
        <v>38</v>
      </c>
      <c r="K1" s="20" t="s">
        <v>5</v>
      </c>
      <c r="L1" s="20" t="s">
        <v>4</v>
      </c>
      <c r="M1" s="20" t="s">
        <v>6</v>
      </c>
      <c r="N1" s="20" t="s">
        <v>3</v>
      </c>
      <c r="O1" s="20" t="s">
        <v>11</v>
      </c>
      <c r="P1" s="20" t="s">
        <v>19</v>
      </c>
      <c r="Q1" s="20" t="s">
        <v>10</v>
      </c>
    </row>
    <row r="2" spans="1:24" ht="50" customHeight="1">
      <c r="A2" s="2" t="e" vm="39">
        <v>#VALUE!</v>
      </c>
      <c r="B2" s="19">
        <v>18.01420539880521</v>
      </c>
      <c r="C2" s="6">
        <v>0.50911089311439439</v>
      </c>
      <c r="D2" s="6">
        <v>0.71606177289857453</v>
      </c>
      <c r="E2" s="6">
        <v>0.51339738616697494</v>
      </c>
      <c r="F2" s="6">
        <f>'[31]Sheet 1'!$M$106</f>
        <v>0.40499941980185267</v>
      </c>
      <c r="G2" s="6">
        <v>0.39559042580512616</v>
      </c>
      <c r="H2" s="6">
        <v>0.63319010332802739</v>
      </c>
      <c r="I2" s="7">
        <v>5.5932475189274449</v>
      </c>
      <c r="J2" s="7">
        <v>19.978134799999999</v>
      </c>
      <c r="K2" s="6">
        <v>0.48259999999999997</v>
      </c>
      <c r="L2" s="6">
        <v>0.33919914065763562</v>
      </c>
      <c r="M2" s="6">
        <v>0.31683791255065541</v>
      </c>
      <c r="N2" s="8">
        <v>3546119000</v>
      </c>
      <c r="O2" s="16" t="str" cm="1">
        <f t="array" ref="O2">_FV(A2,"Industry")</f>
        <v>Professional &amp; Commercial Services</v>
      </c>
      <c r="P2" s="25" cm="1">
        <f t="array" ref="P2">_FV(A2,"Year incorporated",TRUE)</f>
        <v>2021</v>
      </c>
      <c r="Q2" s="14" t="str" cm="1">
        <f t="array" ref="Q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R2" s="10"/>
      <c r="S2" s="10"/>
      <c r="T2" s="10"/>
    </row>
    <row r="3" spans="1:24" ht="50" customHeight="1">
      <c r="A3" s="22" t="e" vm="91">
        <v>#VALUE!</v>
      </c>
      <c r="B3" s="19">
        <f>'[83]Sheet 1'!$X$115</f>
        <v>1626.8643664212232</v>
      </c>
      <c r="C3" s="6" cm="1">
        <f t="array" ref="C3">(B3/_FV(A3,"Price"))-1</f>
        <v>0.39230306847520535</v>
      </c>
      <c r="D3" s="6">
        <f>'[83]Sheet 1'!$V$4</f>
        <v>0.49050649071230712</v>
      </c>
      <c r="E3" s="6">
        <f>'[83]Sheet 1'!$W$4</f>
        <v>0.28679889911739576</v>
      </c>
      <c r="F3" s="6">
        <f>'[83]Sheet 1'!$AD$106</f>
        <v>0.27187421183704974</v>
      </c>
      <c r="G3" s="6">
        <f>'[83]Sheet 1'!$V$29</f>
        <v>4.7860366849130891</v>
      </c>
      <c r="H3" s="6">
        <f>'[83]Sheet 1'!$W$29</f>
        <v>0.79253112033195028</v>
      </c>
      <c r="I3" s="7">
        <f>'[83]Sheet 1'!$AC$19</f>
        <v>4.3762343684637512</v>
      </c>
      <c r="J3" s="7">
        <f>'[83]Sheet 1'!$AD$19</f>
        <v>68.677502085648143</v>
      </c>
      <c r="K3" s="6">
        <f>'[83]Sheet 1'!$AB$7</f>
        <v>0.48998766252253961</v>
      </c>
      <c r="L3" s="6">
        <f>'[83]Sheet 1'!$AE$7</f>
        <v>0.23593053051153079</v>
      </c>
      <c r="M3" s="6">
        <f>'[83]Sheet 1'!$AD$13</f>
        <v>0.41643173580346354</v>
      </c>
      <c r="N3" s="8">
        <f>'[83]Sheet 1'!$AD$101</f>
        <v>59337361802</v>
      </c>
      <c r="O3" s="16" t="str" cm="1">
        <f t="array" ref="O3">_FV(A3,"Industry")</f>
        <v>Software &amp; IT Services</v>
      </c>
      <c r="P3" s="25" cm="1">
        <f t="array" ref="P3">_FV(A3,"Year incorporated",TRUE)</f>
        <v>1999</v>
      </c>
      <c r="Q3" s="14" t="str" cm="1">
        <f t="array" ref="Q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3" s="10"/>
      <c r="S3" s="10"/>
      <c r="T3" s="10"/>
    </row>
    <row r="4" spans="1:24" ht="50" customHeight="1">
      <c r="A4" s="2" t="e" vm="153">
        <v>#VALUE!</v>
      </c>
      <c r="B4" s="19">
        <f>'[144]Sheet 1'!$AO$115</f>
        <v>174.56252367545272</v>
      </c>
      <c r="C4" s="6" cm="1">
        <f t="array" ref="C4">(B4/_FV(A4,"Price"))-1</f>
        <v>0.11392076877961022</v>
      </c>
      <c r="D4" s="6">
        <f>'[144]Sheet 1'!$AM$4</f>
        <v>0.25677556818181824</v>
      </c>
      <c r="E4" s="6">
        <f>'[144]Sheet 1'!$AN$4</f>
        <v>0.25750194965923345</v>
      </c>
      <c r="F4" s="6">
        <f>'[144]Sheet 1'!$AU$106</f>
        <v>0.15461114812507618</v>
      </c>
      <c r="G4" s="6">
        <f>'[144]Sheet 1'!$AM$29</f>
        <v>0.16265678329878352</v>
      </c>
      <c r="H4" s="6">
        <f>'[144]Sheet 1'!$AN$29</f>
        <v>0.4269067987393067</v>
      </c>
      <c r="I4" s="7">
        <f>'[144]Sheet 1'!$AT$19</f>
        <v>3.5005815207621787</v>
      </c>
      <c r="J4" s="7">
        <f>'[144]Sheet 1'!$AU$19</f>
        <v>9.8316197351979699</v>
      </c>
      <c r="K4" s="6">
        <f>'[144]Sheet 1'!$AS$7</f>
        <v>0.83919999999999995</v>
      </c>
      <c r="L4" s="6">
        <f>'[144]Sheet 1'!$AV$7</f>
        <v>0.36243317472337444</v>
      </c>
      <c r="M4" s="6">
        <f>'[144]Sheet 1'!$AU$13</f>
        <v>0.68462524023062143</v>
      </c>
      <c r="N4" s="8" cm="1">
        <f t="array" ref="N4">_FV(A4,"Market cap",TRUE)</f>
        <v>270404300000</v>
      </c>
      <c r="O4" s="16" t="str" cm="1">
        <f t="array" ref="O4">_FV(A4,"Industry")</f>
        <v>Pharmaceuticals</v>
      </c>
      <c r="P4" s="25" cm="1">
        <f t="array" ref="P4">_FV(A4,"Year incorporated",TRUE)</f>
        <v>1931</v>
      </c>
      <c r="Q4" s="14" t="str" cm="1">
        <f t="array" ref="Q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4" s="14"/>
      <c r="S4" s="14"/>
      <c r="T4" s="14"/>
    </row>
    <row r="5" spans="1:24" ht="50" customHeight="1">
      <c r="A5" s="2" t="e" vm="15">
        <v>#VALUE!</v>
      </c>
      <c r="B5" s="19">
        <f>'[6]Sheet 1'!$G$115</f>
        <v>45.465448477403477</v>
      </c>
      <c r="C5" s="6" cm="1">
        <f t="array" ref="C5">(B5/_FV(A5,"Price"))-1</f>
        <v>0.19661662001325131</v>
      </c>
      <c r="D5" s="6">
        <f>'[6]Sheet 1'!$E$4</f>
        <v>0.3484848484848484</v>
      </c>
      <c r="E5" s="6">
        <f>'[6]Sheet 1'!$F$4</f>
        <v>0.12359550561797761</v>
      </c>
      <c r="F5" s="6">
        <f>'[6]Sheet 1'!$M$106</f>
        <v>0.31333563005266563</v>
      </c>
      <c r="G5" s="6">
        <f>'[6]Sheet 1'!$E$29</f>
        <v>9.3333333333333268E-2</v>
      </c>
      <c r="H5" s="6">
        <f>'[6]Sheet 1'!$F$29</f>
        <v>-7.2682926829268295</v>
      </c>
      <c r="I5" s="7">
        <f>'[6]Sheet 1'!$L$19</f>
        <v>15.495567723333334</v>
      </c>
      <c r="J5" s="7">
        <f>'[6]Sheet 1'!$M$19</f>
        <v>63.308739725680937</v>
      </c>
      <c r="K5" s="6">
        <f>'[6]Sheet 1'!$K$7</f>
        <v>0.49330000000000002</v>
      </c>
      <c r="L5" s="6">
        <f>'[6]Sheet 1'!$N$7</f>
        <v>0.23274478330658105</v>
      </c>
      <c r="M5" s="6">
        <f>'[6]Sheet 1'!$M$13</f>
        <v>-2.5010139245640124E-3</v>
      </c>
      <c r="N5" s="8">
        <f>'[6]Sheet 1'!$M$101</f>
        <v>32540692219</v>
      </c>
      <c r="O5" s="16" t="str" cm="1">
        <f t="array" ref="O5">_FV(A5,"Industry")</f>
        <v>Integrated Hardware &amp; Software</v>
      </c>
      <c r="P5" s="25" cm="1">
        <f t="array" ref="P5">_FV(A5,"Year incorporated",TRUE)</f>
        <v>2022</v>
      </c>
      <c r="Q5" s="14" t="str" cm="1">
        <f t="array" ref="Q5">_FV(A5,"Description")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R5" s="10"/>
      <c r="S5" s="10"/>
      <c r="T5" s="10"/>
    </row>
    <row r="6" spans="1:24" ht="50" customHeight="1">
      <c r="A6" s="2" t="e" vm="103">
        <v>#VALUE!</v>
      </c>
      <c r="B6" s="19">
        <f>'[95]Sheet 1'!$Y$115</f>
        <v>778.56119742432963</v>
      </c>
      <c r="C6" s="6" cm="1">
        <f t="array" ref="C6">(B6/_FV(A6,"Price"))-1</f>
        <v>-7.3472334375425774E-2</v>
      </c>
      <c r="D6" s="6">
        <f>'[95]Sheet 1'!$W$4</f>
        <v>0.23310752939344392</v>
      </c>
      <c r="E6" s="6">
        <f>'[95]Sheet 1'!$X$4</f>
        <v>0.1158188522933925</v>
      </c>
      <c r="F6" s="6">
        <f>'[95]Sheet 1'!$AE$106</f>
        <v>8.1531416829760769E-2</v>
      </c>
      <c r="G6" s="6">
        <f>'[95]Sheet 1'!$W$29</f>
        <v>0.17015619807244931</v>
      </c>
      <c r="H6" s="6">
        <f>'[95]Sheet 1'!$X$29</f>
        <v>0.16763703493325766</v>
      </c>
      <c r="I6" s="7">
        <f>'[95]Sheet 1'!$AD$19</f>
        <v>4.9315579197555319</v>
      </c>
      <c r="J6" s="7">
        <f>'[95]Sheet 1'!$AE$19</f>
        <v>26.496065673456979</v>
      </c>
      <c r="K6" s="6">
        <f>'[95]Sheet 1'!$AC$7</f>
        <v>0.68440000000000001</v>
      </c>
      <c r="L6" s="6">
        <f>'[95]Sheet 1'!$AF$7</f>
        <v>0.16105526368963427</v>
      </c>
      <c r="M6" s="6">
        <f>'[95]Sheet 1'!$AE$13</f>
        <v>0.2326800137385466</v>
      </c>
      <c r="N6" s="8">
        <f>'[95]Sheet 1'!$AE$101</f>
        <v>435727800000</v>
      </c>
      <c r="O6" s="16" t="str" cm="1">
        <f t="array" ref="O6">_FV(A6,"Industry")</f>
        <v>Textiles &amp; Apparel</v>
      </c>
      <c r="P6" s="25" cm="1">
        <f t="array" ref="P6">_FV(A6,"Year incorporated",TRUE)</f>
        <v>1971</v>
      </c>
      <c r="Q6" s="14" t="str" cm="1">
        <f t="array" ref="Q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6" s="10"/>
      <c r="S6" s="10"/>
      <c r="T6" s="10"/>
    </row>
    <row r="7" spans="1:24" ht="50" customHeight="1">
      <c r="A7" s="22" t="e" vm="54">
        <v>#VALUE!</v>
      </c>
      <c r="B7" s="19">
        <f>'[41]Sheet 1'!$H$115</f>
        <v>2252.7289025482223</v>
      </c>
      <c r="C7" s="6" cm="1">
        <f t="array" ref="C7">(B7/_FV(A7,"Price"))-1</f>
        <v>-0.18041457074887679</v>
      </c>
      <c r="D7" s="6">
        <f>'[41]Sheet 1'!$F$4</f>
        <v>0.29690560125342724</v>
      </c>
      <c r="E7" s="6">
        <f>'[41]Sheet 1'!$G$4</f>
        <v>0.21488976140138938</v>
      </c>
      <c r="F7" s="6">
        <f>'[41]Sheet 1'!$N$106</f>
        <v>0.12744904157340961</v>
      </c>
      <c r="G7" s="6">
        <f>'[41]Sheet 1'!$F$29</f>
        <v>8.4985835694050937E-2</v>
      </c>
      <c r="H7" s="6">
        <f>'[41]Sheet 1'!$G$29</f>
        <v>0.15900783289817233</v>
      </c>
      <c r="I7" s="7">
        <f>'[41]Sheet 1'!$M$19</f>
        <v>7.4056556867619641</v>
      </c>
      <c r="J7" s="7">
        <f>'[41]Sheet 1'!$N$19</f>
        <v>33.554009912142376</v>
      </c>
      <c r="K7" s="6">
        <f>'[41]Sheet 1'!$L$7</f>
        <v>0.57762005436424047</v>
      </c>
      <c r="L7" s="6">
        <f>'[41]Sheet 1'!$O$7</f>
        <v>0.20084566596194503</v>
      </c>
      <c r="M7" s="6">
        <f>'[41]Sheet 1'!$N$13</f>
        <v>0.61547310900201324</v>
      </c>
      <c r="N7" s="8">
        <f>'[41]Sheet 1'!$N$101</f>
        <v>59578500000</v>
      </c>
      <c r="O7" s="16" t="str" cm="1">
        <f t="array" ref="O7">_FV(A7,"Industry")</f>
        <v>Software &amp; IT Services</v>
      </c>
      <c r="P7" s="25" cm="1">
        <f t="array" ref="P7">_FV(A7,"Year incorporated",TRUE)</f>
        <v>2002</v>
      </c>
      <c r="Q7" s="14" t="str" cm="1">
        <f t="array" ref="Q7">_FV(A7,"Description")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7" s="10"/>
      <c r="S7" s="10"/>
      <c r="T7" s="10"/>
    </row>
    <row r="8" spans="1:24" ht="50" customHeight="1">
      <c r="A8" s="22" t="e" vm="60">
        <v>#VALUE!</v>
      </c>
      <c r="B8" s="19">
        <f>'[48]Sheet 1'!$J$115</f>
        <v>113.71317623861593</v>
      </c>
      <c r="C8" s="6" cm="1">
        <f t="array" ref="C8">(B8/_FV(A8,"Price"))-1</f>
        <v>-0.25321205572339123</v>
      </c>
      <c r="D8" s="6">
        <f>'[48]Sheet 1'!$H$4</f>
        <v>0.54398268386339432</v>
      </c>
      <c r="E8" s="6">
        <f>'[48]Sheet 1'!$I$4</f>
        <v>0.34836313534139207</v>
      </c>
      <c r="F8" s="6">
        <f>'[48]Sheet 1'!$P$106</f>
        <v>0.29938497097056249</v>
      </c>
      <c r="G8" s="6">
        <f>'[48]Sheet 1'!$H$29</f>
        <v>-0.21143567807623787</v>
      </c>
      <c r="H8" s="6">
        <f>'[48]Sheet 1'!$I$29</f>
        <v>-4.1547927637861877</v>
      </c>
      <c r="I8" s="7">
        <f>'[48]Sheet 1'!$O$19</f>
        <v>11.842866279285241</v>
      </c>
      <c r="J8" s="7">
        <f>'[48]Sheet 1'!$P$19</f>
        <v>61.908219851236808</v>
      </c>
      <c r="K8" s="6">
        <f>'[48]Sheet 1'!$N$7</f>
        <v>0.73170000000000002</v>
      </c>
      <c r="L8" s="6">
        <f>'[48]Sheet 1'!$Q$7</f>
        <v>0.3020177259333689</v>
      </c>
      <c r="M8" s="6">
        <f>'[48]Sheet 1'!$P$13</f>
        <v>-3.6628876095473148E-2</v>
      </c>
      <c r="N8" s="8">
        <f>'[48]Sheet 1'!$P$101</f>
        <v>35789141896</v>
      </c>
      <c r="O8" s="16" t="str" cm="1">
        <f t="array" ref="O8">_FV(A8,"Industry")</f>
        <v>Software &amp; IT Services</v>
      </c>
      <c r="P8" s="25" cm="1">
        <f t="array" ref="P8">_FV(A8,"Year incorporated",TRUE)</f>
        <v>2011</v>
      </c>
      <c r="Q8" s="14" t="str" cm="1">
        <f t="array" ref="Q8">_FV(A8,"Description")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T8" s="10"/>
      <c r="U8" s="10"/>
      <c r="V8" s="10"/>
    </row>
    <row r="9" spans="1:24" ht="50" customHeight="1">
      <c r="A9" s="2" t="e" vm="177">
        <v>#VALUE!</v>
      </c>
      <c r="B9" s="19">
        <v>19.509503039880691</v>
      </c>
      <c r="C9" s="6">
        <v>-0.28797434161019375</v>
      </c>
      <c r="D9" s="6">
        <v>0.93434823977164605</v>
      </c>
      <c r="E9" s="6">
        <v>0.32931628135759961</v>
      </c>
      <c r="F9" s="6">
        <f>'[168]Sheet 1'!$Q$106</f>
        <v>0.23232924139801506</v>
      </c>
      <c r="G9" s="6">
        <v>0.93434823977164605</v>
      </c>
      <c r="H9" s="6">
        <v>0.5612431444241317</v>
      </c>
      <c r="I9" s="7">
        <v>4.554531415356152</v>
      </c>
      <c r="J9" s="7">
        <v>11.530324262295082</v>
      </c>
      <c r="K9" s="6">
        <v>0.48659999999999998</v>
      </c>
      <c r="L9" s="6">
        <v>0.55914904082636496</v>
      </c>
      <c r="M9" s="6">
        <v>0.19607140724819391</v>
      </c>
      <c r="N9" s="8">
        <v>4923448460</v>
      </c>
      <c r="O9" s="16" t="str" cm="1">
        <f t="array" ref="O9">_FV(A9,"Industry")</f>
        <v>Chemicals</v>
      </c>
      <c r="P9" s="25" cm="1">
        <f t="array" ref="P9">_FV(A9,"Year incorporated",TRUE)</f>
        <v>2018</v>
      </c>
      <c r="Q9" s="14" t="str" cm="1">
        <f t="array" ref="Q9">_FV(A9,"Description")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T9" s="10"/>
      <c r="U9" s="10"/>
      <c r="V9" s="10"/>
    </row>
    <row r="10" spans="1:24" ht="50" customHeight="1">
      <c r="A10" s="22" t="e" vm="140">
        <v>#VALUE!</v>
      </c>
      <c r="B10" s="19">
        <f>'[131]Sheet 1'!$L$115</f>
        <v>1023.1060638288529</v>
      </c>
      <c r="C10" s="6" cm="1">
        <f t="array" ref="C10">(B10/_FV(A10,"Price"))-1</f>
        <v>-0.36103793165822329</v>
      </c>
      <c r="D10" s="6">
        <f>'[131]Sheet 1'!$J$4</f>
        <v>0.49041476500641568</v>
      </c>
      <c r="E10" s="6">
        <f>'[131]Sheet 1'!$K$4</f>
        <v>0.29816921210417457</v>
      </c>
      <c r="F10" s="6">
        <f>'[131]Sheet 1'!$R$106</f>
        <v>0.21491566378944435</v>
      </c>
      <c r="G10" s="6">
        <f>'[131]Sheet 1'!$J$29</f>
        <v>0.20101891138706929</v>
      </c>
      <c r="H10" s="6">
        <f>'[131]Sheet 1'!$K$29</f>
        <v>0.22895243902655205</v>
      </c>
      <c r="I10" s="7">
        <f>'[131]Sheet 1'!$Q$16</f>
        <v>5.3632305433252228</v>
      </c>
      <c r="J10" s="7">
        <f>'[131]Sheet 1'!$R$19</f>
        <v>69.124491562094335</v>
      </c>
      <c r="K10" s="6">
        <f>'[131]Sheet 1'!$P$7</f>
        <v>0.14886598764210057</v>
      </c>
      <c r="L10" s="6">
        <f>'[131]Sheet 1'!$S$7</f>
        <v>0.2237103668100211</v>
      </c>
      <c r="M10" s="6">
        <f>'[131]Sheet 1'!$R$13</f>
        <v>0.25415925643671916</v>
      </c>
      <c r="N10" s="8">
        <f>'[131]Sheet 1'!$R$101</f>
        <v>47924010000</v>
      </c>
      <c r="O10" s="16" t="str" cm="1">
        <f t="array" ref="O10">_FV(A10,"Industry")</f>
        <v>Financial Technology (Fintech) &amp; Infrastructure</v>
      </c>
      <c r="P10" s="25" cm="1">
        <f t="array" ref="P10">_FV(A10,"Year incorporated",TRUE)</f>
        <v>2006</v>
      </c>
      <c r="Q10" s="14" t="str" cm="1">
        <f t="array" ref="Q10">_FV(A10,"Description")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T10" s="10"/>
      <c r="U10" s="10"/>
      <c r="V10" s="10"/>
    </row>
    <row r="11" spans="1:24" ht="50" customHeight="1">
      <c r="A11" s="22" t="e" vm="68">
        <v>#VALUE!</v>
      </c>
      <c r="B11" s="19">
        <f>'[54]Sheet 1'!$K$115</f>
        <v>101.10689879567956</v>
      </c>
      <c r="C11" s="6" cm="1">
        <f t="array" ref="C11">(B11/_FV(A11,"Price"))-1</f>
        <v>-0.34596740542286331</v>
      </c>
      <c r="D11" s="6">
        <f>'[54]Sheet 1'!$I$4</f>
        <v>0.6207784875947111</v>
      </c>
      <c r="E11" s="6">
        <f>'[54]Sheet 1'!$J$4</f>
        <v>0.45928396089265644</v>
      </c>
      <c r="F11" s="6">
        <f>'[54]Sheet 1'!$Q$106</f>
        <v>0.30251917624214952</v>
      </c>
      <c r="G11" s="6">
        <f>'[54]Sheet 1'!$I$29</f>
        <v>0.48944582469879294</v>
      </c>
      <c r="H11" s="6">
        <f>'[54]Sheet 1'!$J$29</f>
        <v>-1.6492807690928006</v>
      </c>
      <c r="I11" s="7">
        <f>'[54]Sheet 1'!$P$19</f>
        <v>14.22347559798995</v>
      </c>
      <c r="J11" s="7">
        <f>'[54]Sheet 1'!$Q$19</f>
        <v>89.359799337016568</v>
      </c>
      <c r="K11" s="6">
        <f>'[54]Sheet 1'!$O$7</f>
        <v>0.77790000000000004</v>
      </c>
      <c r="L11" s="6">
        <f>'[54]Sheet 1'!$R$7</f>
        <v>0.2120471590711181</v>
      </c>
      <c r="M11" s="6">
        <f>'[54]Sheet 1'!$Q$13</f>
        <v>-0.20223875895447993</v>
      </c>
      <c r="N11" s="8">
        <f>'[54]Sheet 1'!$Q$101</f>
        <v>22643773152</v>
      </c>
      <c r="O11" s="16" t="str" cm="1">
        <f t="array" ref="O11">_FV(A11,"Industry")</f>
        <v>Software &amp; IT Services</v>
      </c>
      <c r="P11" s="25" cm="1">
        <f t="array" ref="P11">_FV(A11,"Year incorporated",TRUE)</f>
        <v>2007</v>
      </c>
      <c r="Q11" s="14" t="str" cm="1">
        <f t="array" ref="Q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T11" s="10"/>
      <c r="U11" s="10"/>
      <c r="V11" s="10"/>
    </row>
    <row r="12" spans="1:24" ht="50" customHeight="1">
      <c r="A12" s="22" t="e" vm="65">
        <v>#VALUE!</v>
      </c>
      <c r="B12" s="19">
        <v>9.2716361792178876</v>
      </c>
      <c r="C12" s="6">
        <v>-0.35118011342072164</v>
      </c>
      <c r="D12" s="6">
        <v>1.061430964018379</v>
      </c>
      <c r="E12" s="6">
        <v>0.40935479974134203</v>
      </c>
      <c r="F12" s="6">
        <f>'[52]Sheet 1'!$M$106</f>
        <v>0.30530327041844052</v>
      </c>
      <c r="G12" s="6">
        <v>0.39573443107919193</v>
      </c>
      <c r="H12" s="6">
        <v>-0.61309248516722392</v>
      </c>
      <c r="I12" s="7">
        <v>7.0135584168067231</v>
      </c>
      <c r="J12" s="7">
        <v>-28.504557773224043</v>
      </c>
      <c r="K12" s="6">
        <v>0.6584931983826765</v>
      </c>
      <c r="L12" s="6">
        <v>-0.49276017992368165</v>
      </c>
      <c r="M12" s="6">
        <v>-0.24299799904026365</v>
      </c>
      <c r="N12" s="8">
        <v>4173067258</v>
      </c>
      <c r="O12" s="16" t="str" cm="1">
        <f t="array" ref="O12">_FV(A12,"Industry")</f>
        <v>Software &amp; IT Services</v>
      </c>
      <c r="P12" s="25" cm="1">
        <f t="array" ref="P12">_FV(A12,"Year incorporated",TRUE)</f>
        <v>2013</v>
      </c>
      <c r="Q12" s="14" t="str" cm="1">
        <f t="array" ref="Q12">_FV(A12,"Description")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T12" s="10"/>
      <c r="U12" s="10"/>
      <c r="V12" s="10"/>
    </row>
    <row r="13" spans="1:24" ht="50" customHeight="1">
      <c r="A13" s="2" t="e" vm="33">
        <v>#VALUE!</v>
      </c>
      <c r="B13" s="19">
        <f>'[24]Sheet 1'!$AE$116</f>
        <v>391.63286117577508</v>
      </c>
      <c r="C13" s="6" cm="1">
        <f t="array" ref="C13">(B13/_FV(A13,"Price"))-1</f>
        <v>-0.40007221020867789</v>
      </c>
      <c r="D13" s="6">
        <f>'[24]Sheet 1'!$AC$5</f>
        <v>0.137682016012036</v>
      </c>
      <c r="E13" s="6">
        <f>'[24]Sheet 1'!$AD$5</f>
        <v>0.25737954225584936</v>
      </c>
      <c r="F13" s="6">
        <f>'[24]Sheet 1'!$AK$107</f>
        <v>0.15477908297758619</v>
      </c>
      <c r="G13" s="6">
        <f>'[24]Sheet 1'!$AC$30</f>
        <v>-6.74802828392711E-2</v>
      </c>
      <c r="H13" s="6">
        <f>'[24]Sheet 1'!$AD$30</f>
        <v>0.35066166016550615</v>
      </c>
      <c r="I13" s="7">
        <f>'[24]Sheet 1'!$AJ$20</f>
        <v>9.4716222814859332</v>
      </c>
      <c r="J13" s="7">
        <f>'[24]Sheet 1'!$AK$20</f>
        <v>34.030094466936575</v>
      </c>
      <c r="K13" s="6">
        <f>'[24]Sheet 1'!$AI$8</f>
        <v>0.50539999999999996</v>
      </c>
      <c r="L13" s="6">
        <f>'[24]Sheet 1'!$AL$8</f>
        <v>0.33851436236032001</v>
      </c>
      <c r="M13" s="6">
        <f>'[24]Sheet 1'!$AK$14</f>
        <v>0.2216504501327809</v>
      </c>
      <c r="N13" s="8">
        <f>'[24]Sheet 1'!$AK$101</f>
        <v>252163000000</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T13" s="14"/>
      <c r="U13" s="14"/>
      <c r="V13" s="14"/>
    </row>
    <row r="14" spans="1:24" ht="50" customHeight="1">
      <c r="A14" s="22" t="e" vm="79">
        <v>#VALUE!</v>
      </c>
      <c r="B14" s="19">
        <f>'[71]Sheet 1'!$I$115</f>
        <v>48.257460871774391</v>
      </c>
      <c r="C14" s="6" cm="1">
        <f t="array" ref="C14">(B14/_FV(A14,"Price"))-1</f>
        <v>-0.55592655864751639</v>
      </c>
      <c r="D14" s="6">
        <f>'[71]Sheet 1'!$G$4</f>
        <v>0.62823294296956411</v>
      </c>
      <c r="E14" s="6">
        <f>'[71]Sheet 1'!$H$4</f>
        <v>0.2482836845561458</v>
      </c>
      <c r="F14" s="6">
        <f>'[71]Sheet 1'!$O$106</f>
        <v>0.27897414180306823</v>
      </c>
      <c r="G14" s="6">
        <f>'[71]Sheet 1'!$G$29</f>
        <v>1.4179320318148951</v>
      </c>
      <c r="H14" s="6">
        <f>'[71]Sheet 1'!$H$29</f>
        <v>-9.187799043062201</v>
      </c>
      <c r="I14" s="7">
        <f>'[71]Sheet 1'!$N$19</f>
        <v>17.748540903873746</v>
      </c>
      <c r="J14" s="7">
        <f>'[71]Sheet 1'!$O$19</f>
        <v>90.363279839298755</v>
      </c>
      <c r="K14" s="6">
        <f>'[71]Sheet 1'!$M$7</f>
        <v>0.79300000000000004</v>
      </c>
      <c r="L14" s="6">
        <f>'[71]Sheet 1'!$P$7</f>
        <v>0.21104292281057846</v>
      </c>
      <c r="M14" s="6">
        <f>'[71]Sheet 1'!$O$13</f>
        <v>-2.6109573465787319E-2</v>
      </c>
      <c r="N14" s="8">
        <f>'[71]Sheet 1'!$O$101</f>
        <v>37112199030</v>
      </c>
      <c r="O14" s="16" t="str" cm="1">
        <f t="array" ref="O14">_FV(A14,"Industry")</f>
        <v>Software &amp; IT Services</v>
      </c>
      <c r="P14" s="25" cm="1">
        <f t="array" ref="P14">_FV(A14,"Year incorporated",TRUE)</f>
        <v>2010</v>
      </c>
      <c r="Q14" s="14" t="str" cm="1">
        <f t="array" ref="Q14">_FV(A14,"Description")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T14" s="14"/>
      <c r="U14" s="14"/>
      <c r="V14" s="14"/>
      <c r="W14" s="14"/>
      <c r="X14" s="14"/>
    </row>
    <row r="15" spans="1:24" ht="50" customHeight="1">
      <c r="A15" s="2" t="e" vm="35">
        <v>#VALUE!</v>
      </c>
      <c r="B15" s="19">
        <f>'[26]Sheet 1'!$AB$115</f>
        <v>174.12021981486896</v>
      </c>
      <c r="C15" s="6" cm="1">
        <f t="array" ref="C15">(B15/_FV(A15,"Price"))-1</f>
        <v>-0.61962552469663368</v>
      </c>
      <c r="D15" s="6">
        <f>'[26]Sheet 1'!$Z$4</f>
        <v>2.2293230289069932E-3</v>
      </c>
      <c r="E15" s="6">
        <f>'[26]Sheet 1'!$AA$4</f>
        <v>0.57611032846444732</v>
      </c>
      <c r="F15" s="6">
        <f>'[26]Sheet 1'!$AH$106</f>
        <v>0.33217038194203358</v>
      </c>
      <c r="G15" s="6">
        <f>'[26]Sheet 1'!$Z$29</f>
        <v>-0.55209187858900743</v>
      </c>
      <c r="H15" s="6">
        <f>'[26]Sheet 1'!$AA$29</f>
        <v>3.3663003663003659</v>
      </c>
      <c r="I15" s="7">
        <f>'[26]Sheet 1'!$AG$19</f>
        <v>25.918897304417367</v>
      </c>
      <c r="J15" s="7">
        <f>'[26]Sheet 1'!$AH$19</f>
        <v>57.776635906040269</v>
      </c>
      <c r="K15" s="6">
        <f>'[26]Sheet 1'!$AF$7</f>
        <v>0.56930000000000003</v>
      </c>
      <c r="L15" s="6">
        <f>'[26]Sheet 1'!$AI$7</f>
        <v>0.14117298138948617</v>
      </c>
      <c r="M15" s="6">
        <f>'[26]Sheet 1'!$AH$13</f>
        <v>0.12439627753563436</v>
      </c>
      <c r="N15" s="8">
        <f>'[26]Sheet 1'!$AH$101</f>
        <v>1101916000000</v>
      </c>
      <c r="O15" s="16" t="str" cm="1">
        <f t="array" ref="O15">_FV(A15,"Industry")</f>
        <v>Semiconductors &amp; Semiconductor Equipment</v>
      </c>
      <c r="P15" s="25" cm="1">
        <f t="array" ref="P15">_FV(A15,"Year incorporated",TRUE)</f>
        <v>1998</v>
      </c>
      <c r="Q15" s="14" t="str" cm="1">
        <f t="array" ref="Q15">_FV(A15,"Description")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T15" s="14"/>
      <c r="U15" s="14"/>
      <c r="V15" s="14"/>
    </row>
    <row r="16" spans="1:24" ht="50" customHeight="1">
      <c r="A16" s="22" t="e" vm="76">
        <v>#VALUE!</v>
      </c>
      <c r="B16" s="19">
        <f>'[69]Sheet 1'!$H$115</f>
        <v>82.233924478734366</v>
      </c>
      <c r="C16" s="6" cm="1">
        <f t="array" ref="C16">(B16/_FV(A16,"Price"))-1</f>
        <v>-0.50893392763206524</v>
      </c>
      <c r="D16" s="6">
        <f>'[69]Sheet 1'!$F$4</f>
        <v>0.69409764566847132</v>
      </c>
      <c r="E16" s="6">
        <f>'[69]Sheet 1'!$G$4</f>
        <v>0.3327465956384863</v>
      </c>
      <c r="F16" s="6">
        <f>'[69]Sheet 1'!$N$106</f>
        <v>0.33087148404354477</v>
      </c>
      <c r="G16" s="6">
        <f>'[69]Sheet 1'!$F$29</f>
        <v>0.17171460170483632</v>
      </c>
      <c r="H16" s="6">
        <f>'[69]Sheet 1'!$G$29</f>
        <v>-1.2741290691033695</v>
      </c>
      <c r="I16" s="7">
        <f>'[69]Sheet 1'!$M$19</f>
        <v>21.232368968398109</v>
      </c>
      <c r="J16" s="7">
        <f>'[69]Sheet 1'!$N$19</f>
        <v>267.64062165750914</v>
      </c>
      <c r="K16" s="6">
        <f>'[69]Sheet 1'!$L$7</f>
        <v>0.65259999999999996</v>
      </c>
      <c r="L16" s="6">
        <f>'[69]Sheet 1'!$O$7</f>
        <v>0.24035864583651029</v>
      </c>
      <c r="M16" s="6">
        <f>'[69]Sheet 1'!$N$13</f>
        <v>-0.14755660996472728</v>
      </c>
      <c r="N16" s="8">
        <f>'[69]Sheet 1'!$N$101</f>
        <v>58452711770</v>
      </c>
      <c r="O16" s="16" t="str" cm="1">
        <f t="array" ref="O16">_FV(A16,"Industry")</f>
        <v>Software &amp; IT Services</v>
      </c>
      <c r="P16" s="25" cm="1">
        <f t="array" ref="P16">_FV(A16,"Year incorporated",TRUE)</f>
        <v>2012</v>
      </c>
      <c r="Q16" s="14" t="str" cm="1">
        <f t="array" ref="Q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T16" s="14"/>
      <c r="U16" s="14"/>
      <c r="V16" s="14"/>
    </row>
    <row r="17" spans="1:20" ht="50" customHeight="1">
      <c r="A17" s="22" t="e" vm="83">
        <v>#VALUE!</v>
      </c>
      <c r="B17" s="19">
        <v>7.7050217814438975</v>
      </c>
      <c r="C17" s="6">
        <v>-0.77190580871983727</v>
      </c>
      <c r="D17" s="6">
        <v>0.51069447022667736</v>
      </c>
      <c r="E17" s="6">
        <v>0.30200155646273363</v>
      </c>
      <c r="F17" s="6">
        <f>'[75]Sheet 1'!$M$106</f>
        <v>0.25175085524191926</v>
      </c>
      <c r="G17" s="6">
        <v>0.32015659230865712</v>
      </c>
      <c r="H17" s="6">
        <v>-0.88803250904317965</v>
      </c>
      <c r="I17" s="7">
        <v>13.112254502556036</v>
      </c>
      <c r="J17" s="7">
        <v>-197.41743719287166</v>
      </c>
      <c r="K17" s="6">
        <v>0.65449999999999997</v>
      </c>
      <c r="L17" s="6">
        <v>-0.29318160097210655</v>
      </c>
      <c r="M17" s="6">
        <v>-0.24525679463638253</v>
      </c>
      <c r="N17" s="8">
        <v>10003338960</v>
      </c>
      <c r="O17" s="16" t="str" cm="1">
        <f t="array" ref="O17">_FV(A17,"Industry")</f>
        <v>Software &amp; IT Services</v>
      </c>
      <c r="P17" s="25" cm="1">
        <f t="array" ref="P17">_FV(A17,"Year incorporated",TRUE)</f>
        <v>2014</v>
      </c>
      <c r="Q17" s="14" t="str" cm="1">
        <f t="array" ref="Q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R17" s="10"/>
      <c r="S17" s="10"/>
      <c r="T17" s="10"/>
    </row>
    <row r="18" spans="1:20" ht="50" customHeight="1">
      <c r="A18" s="2" t="e" vm="37">
        <v>#VALUE!</v>
      </c>
      <c r="B18" s="19">
        <f>'[28]Sheet 1'!$S$117</f>
        <v>55.761348535622133</v>
      </c>
      <c r="C18" s="6" cm="1">
        <f t="array" ref="C18">(B18/_FV(A18,"Price"))-1</f>
        <v>-0.78211422809063402</v>
      </c>
      <c r="D18" s="6">
        <f>'[28]Sheet 1'!$Q$6</f>
        <v>0.51351652639206291</v>
      </c>
      <c r="E18" s="6">
        <f>'[28]Sheet 1'!$R$6</f>
        <v>0.23370405833394714</v>
      </c>
      <c r="F18" s="6">
        <f>'[28]Sheet 1'!$Y$108</f>
        <v>0.19448247331343885</v>
      </c>
      <c r="G18" s="6">
        <f>'[28]Sheet 1'!$Q$31</f>
        <v>1.2750498278673672</v>
      </c>
      <c r="H18" s="6">
        <f>'[28]Sheet 1'!$R$31</f>
        <v>-4.6670914303918454E-2</v>
      </c>
      <c r="I18" s="7">
        <f>'[28]Sheet 1'!$X$21</f>
        <v>8.366229065860697</v>
      </c>
      <c r="J18" s="7">
        <f>'[28]Sheet 1'!$Y$21</f>
        <v>70.242775364995822</v>
      </c>
      <c r="K18" s="6">
        <f>'[28]Sheet 1'!$W$9</f>
        <v>0.25600000000000001</v>
      </c>
      <c r="L18" s="6">
        <f>'[28]Sheet 1'!$Z$9</f>
        <v>9.281628243843755E-2</v>
      </c>
      <c r="M18" s="6">
        <f>'[28]Sheet 1'!$Y$15</f>
        <v>0.28567244733594127</v>
      </c>
      <c r="N18" s="8">
        <f>'[28]Sheet 1'!$Y$102</f>
        <v>840806021119</v>
      </c>
      <c r="O18" s="16" t="str" cm="1">
        <f t="array" ref="O18">_FV(A18,"Industry")</f>
        <v>Automobiles &amp; Auto Parts</v>
      </c>
      <c r="P18" s="25" cm="1">
        <f t="array" ref="P18">_FV(A18,"Year incorporated",TRUE)</f>
        <v>2003</v>
      </c>
      <c r="Q18" s="14" t="str" cm="1">
        <f t="array" ref="Q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R18" s="14"/>
      <c r="S18" s="14"/>
      <c r="T18" s="14"/>
    </row>
  </sheetData>
  <autoFilter ref="A1:N1" xr:uid="{FAB1ACF9-D4B9-FB4D-8299-9FC1FBDA430F}">
    <sortState xmlns:xlrd2="http://schemas.microsoft.com/office/spreadsheetml/2017/richdata2" ref="A2:N18">
      <sortCondition descending="1" ref="C1:C18"/>
    </sortState>
  </autoFilter>
  <conditionalFormatting sqref="C2">
    <cfRule type="colorScale" priority="407">
      <colorScale>
        <cfvo type="min"/>
        <cfvo type="percentile" val="50"/>
        <cfvo type="max"/>
        <color rgb="FFF8696B"/>
        <color rgb="FFFCFCFF"/>
        <color rgb="FF63BE7B"/>
      </colorScale>
    </cfRule>
  </conditionalFormatting>
  <conditionalFormatting sqref="C2:C7">
    <cfRule type="colorScale" priority="5590">
      <colorScale>
        <cfvo type="min"/>
        <cfvo type="percentile" val="50"/>
        <cfvo type="max"/>
        <color rgb="FFF8696B"/>
        <color rgb="FFFCFCFF"/>
        <color rgb="FF63BE7B"/>
      </colorScale>
    </cfRule>
  </conditionalFormatting>
  <conditionalFormatting sqref="C2:C9">
    <cfRule type="colorScale" priority="5761">
      <colorScale>
        <cfvo type="min"/>
        <cfvo type="percentile" val="50"/>
        <cfvo type="max"/>
        <color rgb="FFF8696B"/>
        <color rgb="FFFCFCFF"/>
        <color rgb="FF63BE7B"/>
      </colorScale>
    </cfRule>
  </conditionalFormatting>
  <conditionalFormatting sqref="C2:C18">
    <cfRule type="colorScale" priority="13">
      <colorScale>
        <cfvo type="min"/>
        <cfvo type="percentile" val="50"/>
        <cfvo type="max"/>
        <color rgb="FFF8696B"/>
        <color rgb="FFFCFCFF"/>
        <color rgb="FF63BE7B"/>
      </colorScale>
    </cfRule>
  </conditionalFormatting>
  <conditionalFormatting sqref="C3">
    <cfRule type="colorScale" priority="400">
      <colorScale>
        <cfvo type="min"/>
        <cfvo type="percentile" val="50"/>
        <cfvo type="max"/>
        <color rgb="FFF8696B"/>
        <color rgb="FFFCFCFF"/>
        <color rgb="FF63BE7B"/>
      </colorScale>
    </cfRule>
  </conditionalFormatting>
  <conditionalFormatting sqref="C4">
    <cfRule type="colorScale" priority="389">
      <colorScale>
        <cfvo type="min"/>
        <cfvo type="percentile" val="50"/>
        <cfvo type="max"/>
        <color rgb="FFF8696B"/>
        <color rgb="FFFCFCFF"/>
        <color rgb="FF63BE7B"/>
      </colorScale>
    </cfRule>
  </conditionalFormatting>
  <conditionalFormatting sqref="C5">
    <cfRule type="colorScale" priority="379">
      <colorScale>
        <cfvo type="min"/>
        <cfvo type="percentile" val="50"/>
        <cfvo type="max"/>
        <color rgb="FFF8696B"/>
        <color rgb="FFFCFCFF"/>
        <color rgb="FF63BE7B"/>
      </colorScale>
    </cfRule>
  </conditionalFormatting>
  <conditionalFormatting sqref="C6">
    <cfRule type="colorScale" priority="361">
      <colorScale>
        <cfvo type="min"/>
        <cfvo type="percentile" val="50"/>
        <cfvo type="max"/>
        <color rgb="FFF8696B"/>
        <color rgb="FFFCFCFF"/>
        <color rgb="FF63BE7B"/>
      </colorScale>
    </cfRule>
  </conditionalFormatting>
  <conditionalFormatting sqref="C7">
    <cfRule type="colorScale" priority="415">
      <colorScale>
        <cfvo type="min"/>
        <cfvo type="percentile" val="50"/>
        <cfvo type="max"/>
        <color rgb="FFF8696B"/>
        <color rgb="FFFCFCFF"/>
        <color rgb="FF63BE7B"/>
      </colorScale>
    </cfRule>
  </conditionalFormatting>
  <conditionalFormatting sqref="C8">
    <cfRule type="colorScale" priority="327">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47">
      <colorScale>
        <cfvo type="min"/>
        <cfvo type="percentile" val="50"/>
        <cfvo type="max"/>
        <color rgb="FFF8696B"/>
        <color rgb="FFFCFCFF"/>
        <color rgb="FF63BE7B"/>
      </colorScale>
    </cfRule>
  </conditionalFormatting>
  <conditionalFormatting sqref="C9">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onditionalFormatting>
  <conditionalFormatting sqref="C10">
    <cfRule type="colorScale" priority="237">
      <colorScale>
        <cfvo type="min"/>
        <cfvo type="percentile" val="50"/>
        <cfvo type="max"/>
        <color rgb="FFF8696B"/>
        <color rgb="FFFCFCFF"/>
        <color rgb="FF63BE7B"/>
      </colorScale>
    </cfRule>
  </conditionalFormatting>
  <conditionalFormatting sqref="C10:C16">
    <cfRule type="colorScale" priority="5537">
      <colorScale>
        <cfvo type="min"/>
        <cfvo type="percentile" val="50"/>
        <cfvo type="max"/>
        <color rgb="FFF8696B"/>
        <color rgb="FFFCFCFF"/>
        <color rgb="FF63BE7B"/>
      </colorScale>
    </cfRule>
  </conditionalFormatting>
  <conditionalFormatting sqref="C11">
    <cfRule type="colorScale" priority="208">
      <colorScale>
        <cfvo type="min"/>
        <cfvo type="percentile" val="50"/>
        <cfvo type="max"/>
        <color rgb="FFF8696B"/>
        <color rgb="FFFCFCFF"/>
        <color rgb="FF63BE7B"/>
      </colorScale>
    </cfRule>
  </conditionalFormatting>
  <conditionalFormatting sqref="C12">
    <cfRule type="colorScale" priority="199">
      <colorScale>
        <cfvo type="min"/>
        <cfvo type="percentile" val="50"/>
        <cfvo type="max"/>
        <color rgb="FFF8696B"/>
        <color rgb="FFFCFCFF"/>
        <color rgb="FF63BE7B"/>
      </colorScale>
    </cfRule>
  </conditionalFormatting>
  <conditionalFormatting sqref="C13">
    <cfRule type="colorScale" priority="182">
      <colorScale>
        <cfvo type="min"/>
        <cfvo type="percentile" val="50"/>
        <cfvo type="max"/>
        <color rgb="FFF8696B"/>
        <color rgb="FFFCFCFF"/>
        <color rgb="FF63BE7B"/>
      </colorScale>
    </cfRule>
  </conditionalFormatting>
  <conditionalFormatting sqref="C14">
    <cfRule type="colorScale" priority="170">
      <colorScale>
        <cfvo type="min"/>
        <cfvo type="percentile" val="50"/>
        <cfvo type="max"/>
        <color rgb="FFF8696B"/>
        <color rgb="FFFCFCFF"/>
        <color rgb="FF63BE7B"/>
      </colorScale>
    </cfRule>
  </conditionalFormatting>
  <conditionalFormatting sqref="C15">
    <cfRule type="colorScale" priority="153">
      <colorScale>
        <cfvo type="min"/>
        <cfvo type="percentile" val="50"/>
        <cfvo type="max"/>
        <color rgb="FFF8696B"/>
        <color rgb="FFFCFCFF"/>
        <color rgb="FF63BE7B"/>
      </colorScale>
    </cfRule>
  </conditionalFormatting>
  <conditionalFormatting sqref="C16">
    <cfRule type="colorScale" priority="116">
      <colorScale>
        <cfvo type="min"/>
        <cfvo type="percentile" val="50"/>
        <cfvo type="max"/>
        <color rgb="FFF8696B"/>
        <color rgb="FFFCFCFF"/>
        <color rgb="FF63BE7B"/>
      </colorScale>
    </cfRule>
  </conditionalFormatting>
  <conditionalFormatting sqref="C17">
    <cfRule type="colorScale" priority="80">
      <colorScale>
        <cfvo type="min"/>
        <cfvo type="percentile" val="50"/>
        <cfvo type="max"/>
        <color rgb="FFF8696B"/>
        <color rgb="FFFCFCFF"/>
        <color rgb="FF63BE7B"/>
      </colorScale>
    </cfRule>
  </conditionalFormatting>
  <conditionalFormatting sqref="C17:C18">
    <cfRule type="colorScale" priority="5688">
      <colorScale>
        <cfvo type="min"/>
        <cfvo type="percentile" val="50"/>
        <cfvo type="max"/>
        <color rgb="FFF8696B"/>
        <color rgb="FFFCFCFF"/>
        <color rgb="FF63BE7B"/>
      </colorScale>
    </cfRule>
  </conditionalFormatting>
  <conditionalFormatting sqref="C18">
    <cfRule type="colorScale" priority="5400">
      <colorScale>
        <cfvo type="min"/>
        <cfvo type="percentile" val="50"/>
        <cfvo type="max"/>
        <color rgb="FFF8696B"/>
        <color rgb="FFFCFCFF"/>
        <color rgb="FF63BE7B"/>
      </colorScale>
    </cfRule>
  </conditionalFormatting>
  <conditionalFormatting sqref="D2:D7">
    <cfRule type="colorScale" priority="5592">
      <colorScale>
        <cfvo type="min"/>
        <cfvo type="max"/>
        <color rgb="FFFCFCFF"/>
        <color rgb="FF63BE7B"/>
      </colorScale>
    </cfRule>
  </conditionalFormatting>
  <conditionalFormatting sqref="D2:D9">
    <cfRule type="colorScale" priority="5762">
      <colorScale>
        <cfvo type="min"/>
        <cfvo type="max"/>
        <color rgb="FFFCFCFF"/>
        <color rgb="FF63BE7B"/>
      </colorScale>
    </cfRule>
  </conditionalFormatting>
  <conditionalFormatting sqref="D2:D18">
    <cfRule type="colorScale" priority="12">
      <colorScale>
        <cfvo type="min"/>
        <cfvo type="max"/>
        <color rgb="FFFCFCFF"/>
        <color rgb="FF63BE7B"/>
      </colorScale>
    </cfRule>
  </conditionalFormatting>
  <conditionalFormatting sqref="D8">
    <cfRule type="colorScale" priority="345">
      <colorScale>
        <cfvo type="min"/>
        <cfvo type="max"/>
        <color rgb="FFFCFCFF"/>
        <color rgb="FF63BE7B"/>
      </colorScale>
    </cfRule>
    <cfRule type="colorScale" priority="348">
      <colorScale>
        <cfvo type="min"/>
        <cfvo type="max"/>
        <color rgb="FFFCFCFF"/>
        <color rgb="FF63BE7B"/>
      </colorScale>
    </cfRule>
  </conditionalFormatting>
  <conditionalFormatting sqref="D9">
    <cfRule type="colorScale" priority="310">
      <colorScale>
        <cfvo type="min"/>
        <cfvo type="max"/>
        <color rgb="FFFCFCFF"/>
        <color rgb="FF63BE7B"/>
      </colorScale>
    </cfRule>
    <cfRule type="colorScale" priority="313">
      <colorScale>
        <cfvo type="min"/>
        <cfvo type="max"/>
        <color rgb="FFFCFCFF"/>
        <color rgb="FF63BE7B"/>
      </colorScale>
    </cfRule>
  </conditionalFormatting>
  <conditionalFormatting sqref="D10:D16">
    <cfRule type="colorScale" priority="5539">
      <colorScale>
        <cfvo type="min"/>
        <cfvo type="max"/>
        <color rgb="FFFCFCFF"/>
        <color rgb="FF63BE7B"/>
      </colorScale>
    </cfRule>
  </conditionalFormatting>
  <conditionalFormatting sqref="D17:D18">
    <cfRule type="colorScale" priority="5690">
      <colorScale>
        <cfvo type="min"/>
        <cfvo type="max"/>
        <color rgb="FFFCFCFF"/>
        <color rgb="FF63BE7B"/>
      </colorScale>
    </cfRule>
  </conditionalFormatting>
  <conditionalFormatting sqref="D2:H2">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FEB84"/>
        <color rgb="FF63BE7B"/>
      </colorScale>
    </cfRule>
    <cfRule type="colorScale" priority="411">
      <colorScale>
        <cfvo type="min"/>
        <cfvo type="max"/>
        <color rgb="FFFFEF9C"/>
        <color rgb="FF63BE7B"/>
      </colorScale>
    </cfRule>
  </conditionalFormatting>
  <conditionalFormatting sqref="D3:H3">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percentile" val="50"/>
        <cfvo type="max"/>
        <color rgb="FFF8696B"/>
        <color rgb="FFFFEB84"/>
        <color rgb="FF63BE7B"/>
      </colorScale>
    </cfRule>
    <cfRule type="colorScale" priority="404">
      <colorScale>
        <cfvo type="min"/>
        <cfvo type="max"/>
        <color rgb="FFFFEF9C"/>
        <color rgb="FF63BE7B"/>
      </colorScale>
    </cfRule>
  </conditionalFormatting>
  <conditionalFormatting sqref="D4:H4">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8">
      <colorScale>
        <cfvo type="min"/>
        <cfvo type="max"/>
        <color rgb="FFFFEF9C"/>
        <color rgb="FF63BE7B"/>
      </colorScale>
    </cfRule>
  </conditionalFormatting>
  <conditionalFormatting sqref="D5:H5">
    <cfRule type="colorScale" priority="381">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7">
      <colorScale>
        <cfvo type="min"/>
        <cfvo type="max"/>
        <color rgb="FFFFEF9C"/>
        <color rgb="FF63BE7B"/>
      </colorScale>
    </cfRule>
  </conditionalFormatting>
  <conditionalFormatting sqref="D6:H6">
    <cfRule type="colorScale" priority="362">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max"/>
        <color rgb="FFFCFCFF"/>
        <color rgb="FF63BE7B"/>
      </colorScale>
    </cfRule>
    <cfRule type="colorScale" priority="365">
      <colorScale>
        <cfvo type="min"/>
        <cfvo type="percentile" val="50"/>
        <cfvo type="max"/>
        <color rgb="FFF8696B"/>
        <color rgb="FFFFEB84"/>
        <color rgb="FF63BE7B"/>
      </colorScale>
    </cfRule>
    <cfRule type="colorScale" priority="366">
      <colorScale>
        <cfvo type="min"/>
        <cfvo type="max"/>
        <color rgb="FFFCFCFF"/>
        <color rgb="FF63BE7B"/>
      </colorScale>
    </cfRule>
    <cfRule type="colorScale" priority="367">
      <colorScale>
        <cfvo type="min"/>
        <cfvo type="max"/>
        <color rgb="FFFFEF9C"/>
        <color rgb="FF63BE7B"/>
      </colorScale>
    </cfRule>
  </conditionalFormatting>
  <conditionalFormatting sqref="D7:H7">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FEB84"/>
        <color rgb="FF63BE7B"/>
      </colorScale>
    </cfRule>
    <cfRule type="colorScale" priority="359">
      <colorScale>
        <cfvo type="min"/>
        <cfvo type="max"/>
        <color rgb="FFFFEF9C"/>
        <color rgb="FF63BE7B"/>
      </colorScale>
    </cfRule>
  </conditionalFormatting>
  <conditionalFormatting sqref="D8:H8">
    <cfRule type="colorScale" priority="334">
      <colorScale>
        <cfvo type="min"/>
        <cfvo type="max"/>
        <color rgb="FFFCFCFF"/>
        <color rgb="FF63BE7B"/>
      </colorScale>
    </cfRule>
    <cfRule type="colorScale" priority="335">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fRule type="colorScale" priority="342">
      <colorScale>
        <cfvo type="min"/>
        <cfvo type="max"/>
        <color rgb="FFFFEF9C"/>
        <color rgb="FF63BE7B"/>
      </colorScale>
    </cfRule>
  </conditionalFormatting>
  <conditionalFormatting sqref="D9:H9">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3">
      <colorScale>
        <cfvo type="min"/>
        <cfvo type="max"/>
        <color rgb="FFFCFCFF"/>
        <color rgb="FF63BE7B"/>
      </colorScale>
    </cfRule>
    <cfRule type="colorScale" priority="305">
      <colorScale>
        <cfvo type="min"/>
        <cfvo type="max"/>
        <color rgb="FFFFEF9C"/>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onditionalFormatting>
  <conditionalFormatting sqref="D10:H10">
    <cfRule type="colorScale" priority="240">
      <colorScale>
        <cfvo type="min"/>
        <cfvo type="max"/>
        <color rgb="FFFCFCFF"/>
        <color rgb="FF63BE7B"/>
      </colorScale>
    </cfRule>
    <cfRule type="colorScale" priority="244">
      <colorScale>
        <cfvo type="min"/>
        <cfvo type="max"/>
        <color rgb="FFFFEF9C"/>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11:H11">
    <cfRule type="colorScale" priority="209">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3">
      <colorScale>
        <cfvo type="min"/>
        <cfvo type="max"/>
        <color rgb="FFFCFCFF"/>
        <color rgb="FF63BE7B"/>
      </colorScale>
    </cfRule>
    <cfRule type="colorScale" priority="214">
      <colorScale>
        <cfvo type="min"/>
        <cfvo type="max"/>
        <color rgb="FFFFEF9C"/>
        <color rgb="FF63BE7B"/>
      </colorScale>
    </cfRule>
  </conditionalFormatting>
  <conditionalFormatting sqref="D12:H12">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fRule type="colorScale" priority="205">
      <colorScale>
        <cfvo type="min"/>
        <cfvo type="max"/>
        <color rgb="FFFFEF9C"/>
        <color rgb="FF63BE7B"/>
      </colorScale>
    </cfRule>
  </conditionalFormatting>
  <conditionalFormatting sqref="D13:H13">
    <cfRule type="colorScale" priority="188">
      <colorScale>
        <cfvo type="min"/>
        <cfvo type="max"/>
        <color rgb="FFFCFCFF"/>
        <color rgb="FF63BE7B"/>
      </colorScale>
    </cfRule>
    <cfRule type="colorScale" priority="189">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6">
      <colorScale>
        <cfvo type="min"/>
        <cfvo type="max"/>
        <color rgb="FFFFEF9C"/>
        <color rgb="FF63BE7B"/>
      </colorScale>
    </cfRule>
  </conditionalFormatting>
  <conditionalFormatting sqref="D14:H14">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5">
      <colorScale>
        <cfvo type="min"/>
        <cfvo type="max"/>
        <color rgb="FFFCFCFF"/>
        <color rgb="FF63BE7B"/>
      </colorScale>
    </cfRule>
    <cfRule type="colorScale" priority="176">
      <colorScale>
        <cfvo type="min"/>
        <cfvo type="max"/>
        <color rgb="FFFFEF9C"/>
        <color rgb="FF63BE7B"/>
      </colorScale>
    </cfRule>
  </conditionalFormatting>
  <conditionalFormatting sqref="D15:H15">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7">
      <colorScale>
        <cfvo type="min"/>
        <cfvo type="max"/>
        <color rgb="FFFFEF9C"/>
        <color rgb="FF63BE7B"/>
      </colorScale>
    </cfRule>
  </conditionalFormatting>
  <conditionalFormatting sqref="D16:H16">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30">
      <colorScale>
        <cfvo type="min"/>
        <cfvo type="max"/>
        <color rgb="FFFFEF9C"/>
        <color rgb="FF63BE7B"/>
      </colorScale>
    </cfRule>
  </conditionalFormatting>
  <conditionalFormatting sqref="D17:H17">
    <cfRule type="colorScale" priority="81">
      <colorScale>
        <cfvo type="min"/>
        <cfvo type="max"/>
        <color rgb="FFFCFCFF"/>
        <color rgb="FF63BE7B"/>
      </colorScale>
    </cfRule>
    <cfRule type="colorScale" priority="82">
      <colorScale>
        <cfvo type="min"/>
        <cfvo type="max"/>
        <color rgb="FFFCFCFF"/>
        <color rgb="FF63BE7B"/>
      </colorScale>
    </cfRule>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fRule type="colorScale" priority="85">
      <colorScale>
        <cfvo type="min"/>
        <cfvo type="max"/>
        <color rgb="FFFCFCFF"/>
        <color rgb="FF63BE7B"/>
      </colorScale>
    </cfRule>
    <cfRule type="colorScale" priority="86">
      <colorScale>
        <cfvo type="min"/>
        <cfvo type="max"/>
        <color rgb="FFFFEF9C"/>
        <color rgb="FF63BE7B"/>
      </colorScale>
    </cfRule>
  </conditionalFormatting>
  <conditionalFormatting sqref="D18:H18">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fRule type="colorScale" priority="33">
      <colorScale>
        <cfvo type="min"/>
        <cfvo type="max"/>
        <color rgb="FFFFEF9C"/>
        <color rgb="FF63BE7B"/>
      </colorScale>
    </cfRule>
  </conditionalFormatting>
  <conditionalFormatting sqref="E2:E7">
    <cfRule type="colorScale" priority="5594">
      <colorScale>
        <cfvo type="min"/>
        <cfvo type="max"/>
        <color rgb="FFFCFCFF"/>
        <color rgb="FF63BE7B"/>
      </colorScale>
    </cfRule>
  </conditionalFormatting>
  <conditionalFormatting sqref="E2:E9">
    <cfRule type="colorScale" priority="5763">
      <colorScale>
        <cfvo type="min"/>
        <cfvo type="max"/>
        <color rgb="FFFCFCFF"/>
        <color rgb="FF63BE7B"/>
      </colorScale>
    </cfRule>
  </conditionalFormatting>
  <conditionalFormatting sqref="E2:E18">
    <cfRule type="colorScale" priority="11">
      <colorScale>
        <cfvo type="min"/>
        <cfvo type="max"/>
        <color rgb="FFFCFCFF"/>
        <color rgb="FF63BE7B"/>
      </colorScale>
    </cfRule>
  </conditionalFormatting>
  <conditionalFormatting sqref="E8">
    <cfRule type="colorScale" priority="349">
      <colorScale>
        <cfvo type="min"/>
        <cfvo type="max"/>
        <color rgb="FFFCFCFF"/>
        <color rgb="FF63BE7B"/>
      </colorScale>
    </cfRule>
  </conditionalFormatting>
  <conditionalFormatting sqref="E9">
    <cfRule type="colorScale" priority="314">
      <colorScale>
        <cfvo type="min"/>
        <cfvo type="max"/>
        <color rgb="FFFCFCFF"/>
        <color rgb="FF63BE7B"/>
      </colorScale>
    </cfRule>
  </conditionalFormatting>
  <conditionalFormatting sqref="E10:E16">
    <cfRule type="colorScale" priority="5541">
      <colorScale>
        <cfvo type="min"/>
        <cfvo type="max"/>
        <color rgb="FFFCFCFF"/>
        <color rgb="FF63BE7B"/>
      </colorScale>
    </cfRule>
  </conditionalFormatting>
  <conditionalFormatting sqref="E17:E18">
    <cfRule type="colorScale" priority="5692">
      <colorScale>
        <cfvo type="min"/>
        <cfvo type="max"/>
        <color rgb="FFFCFCFF"/>
        <color rgb="FF63BE7B"/>
      </colorScale>
    </cfRule>
  </conditionalFormatting>
  <conditionalFormatting sqref="F2:F18">
    <cfRule type="colorScale" priority="10">
      <colorScale>
        <cfvo type="min"/>
        <cfvo type="max"/>
        <color rgb="FFFCFCFF"/>
        <color rgb="FF63BE7B"/>
      </colorScale>
    </cfRule>
  </conditionalFormatting>
  <conditionalFormatting sqref="F1:G1">
    <cfRule type="colorScale" priority="355">
      <colorScale>
        <cfvo type="min"/>
        <cfvo type="percentile" val="50"/>
        <cfvo type="max"/>
        <color rgb="FFF8696B"/>
        <color rgb="FFFCFCFF"/>
        <color rgb="FF63BE7B"/>
      </colorScale>
    </cfRule>
  </conditionalFormatting>
  <conditionalFormatting sqref="F2:G7">
    <cfRule type="colorScale" priority="5596">
      <colorScale>
        <cfvo type="min"/>
        <cfvo type="max"/>
        <color rgb="FFFCFCFF"/>
        <color rgb="FF63BE7B"/>
      </colorScale>
    </cfRule>
  </conditionalFormatting>
  <conditionalFormatting sqref="F2:G9">
    <cfRule type="colorScale" priority="5764">
      <colorScale>
        <cfvo type="min"/>
        <cfvo type="percentile" val="50"/>
        <cfvo type="max"/>
        <color rgb="FFF8696B"/>
        <color rgb="FFFCFCFF"/>
        <color rgb="FF63BE7B"/>
      </colorScale>
    </cfRule>
  </conditionalFormatting>
  <conditionalFormatting sqref="F2:G18">
    <cfRule type="colorScale" priority="5776">
      <colorScale>
        <cfvo type="min"/>
        <cfvo type="percentile" val="50"/>
        <cfvo type="max"/>
        <color rgb="FFF8696B"/>
        <color rgb="FFFCFCFF"/>
        <color rgb="FF63BE7B"/>
      </colorScale>
    </cfRule>
  </conditionalFormatting>
  <conditionalFormatting sqref="F8:G8">
    <cfRule type="colorScale" priority="350">
      <colorScale>
        <cfvo type="min"/>
        <cfvo type="max"/>
        <color rgb="FFFCFCFF"/>
        <color rgb="FF63BE7B"/>
      </colorScale>
    </cfRule>
  </conditionalFormatting>
  <conditionalFormatting sqref="F9:G9">
    <cfRule type="colorScale" priority="315">
      <colorScale>
        <cfvo type="min"/>
        <cfvo type="max"/>
        <color rgb="FFFCFCFF"/>
        <color rgb="FF63BE7B"/>
      </colorScale>
    </cfRule>
  </conditionalFormatting>
  <conditionalFormatting sqref="F10:G16">
    <cfRule type="colorScale" priority="5543">
      <colorScale>
        <cfvo type="min"/>
        <cfvo type="max"/>
        <color rgb="FFFCFCFF"/>
        <color rgb="FF63BE7B"/>
      </colorScale>
    </cfRule>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F17:G18">
    <cfRule type="colorScale" priority="5694">
      <colorScale>
        <cfvo type="min"/>
        <cfvo type="percentile" val="50"/>
        <cfvo type="max"/>
        <color rgb="FFF8696B"/>
        <color rgb="FFFCFCFF"/>
        <color rgb="FF63BE7B"/>
      </colorScale>
    </cfRule>
    <cfRule type="colorScale" priority="5695">
      <colorScale>
        <cfvo type="min"/>
        <cfvo type="max"/>
        <color rgb="FFFCFCFF"/>
        <color rgb="FF63BE7B"/>
      </colorScale>
    </cfRule>
  </conditionalFormatting>
  <conditionalFormatting sqref="F19:H1048576">
    <cfRule type="colorScale" priority="414">
      <colorScale>
        <cfvo type="min"/>
        <cfvo type="percentile" val="50"/>
        <cfvo type="max"/>
        <color rgb="FFF8696B"/>
        <color rgb="FFFCFCFF"/>
        <color rgb="FF63BE7B"/>
      </colorScale>
    </cfRule>
  </conditionalFormatting>
  <conditionalFormatting sqref="G2:G18">
    <cfRule type="colorScale" priority="6">
      <colorScale>
        <cfvo type="min"/>
        <cfvo type="percentile" val="50"/>
        <cfvo type="max"/>
        <color rgb="FFF8696B"/>
        <color rgb="FFFCFCFF"/>
        <color rgb="FF63BE7B"/>
      </colorScale>
    </cfRule>
    <cfRule type="colorScale" priority="9">
      <colorScale>
        <cfvo type="min"/>
        <cfvo type="max"/>
        <color rgb="FFFCFCFF"/>
        <color rgb="FF63BE7B"/>
      </colorScale>
    </cfRule>
  </conditionalFormatting>
  <conditionalFormatting sqref="H1">
    <cfRule type="colorScale" priority="354">
      <colorScale>
        <cfvo type="min"/>
        <cfvo type="percentile" val="50"/>
        <cfvo type="max"/>
        <color rgb="FFF8696B"/>
        <color rgb="FFFCFCFF"/>
        <color rgb="FF63BE7B"/>
      </colorScale>
    </cfRule>
  </conditionalFormatting>
  <conditionalFormatting sqref="H2:H7">
    <cfRule type="colorScale" priority="5598">
      <colorScale>
        <cfvo type="min"/>
        <cfvo type="percentile" val="50"/>
        <cfvo type="max"/>
        <color rgb="FFF8696B"/>
        <color rgb="FFFCFCFF"/>
        <color rgb="FF63BE7B"/>
      </colorScale>
    </cfRule>
    <cfRule type="colorScale" priority="5599">
      <colorScale>
        <cfvo type="min"/>
        <cfvo type="max"/>
        <color rgb="FFFFEF9C"/>
        <color rgb="FF63BE7B"/>
      </colorScale>
    </cfRule>
  </conditionalFormatting>
  <conditionalFormatting sqref="H2:H9">
    <cfRule type="colorScale" priority="5765">
      <colorScale>
        <cfvo type="min"/>
        <cfvo type="percentile" val="50"/>
        <cfvo type="max"/>
        <color rgb="FFF8696B"/>
        <color rgb="FFFCFCFF"/>
        <color rgb="FF63BE7B"/>
      </colorScale>
    </cfRule>
  </conditionalFormatting>
  <conditionalFormatting sqref="H2:H18">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onditionalFormatting>
  <conditionalFormatting sqref="H8">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H9">
    <cfRule type="colorScale" priority="289">
      <colorScale>
        <cfvo type="min"/>
        <cfvo type="max"/>
        <color rgb="FFFCFCFF"/>
        <color rgb="FF63BE7B"/>
      </colorScale>
    </cfRule>
    <cfRule type="colorScale" priority="290">
      <colorScale>
        <cfvo type="min"/>
        <cfvo type="max"/>
        <color rgb="FFFCFCFF"/>
        <color rgb="FF63BE7B"/>
      </colorScale>
    </cfRule>
  </conditionalFormatting>
  <conditionalFormatting sqref="H10:H16">
    <cfRule type="colorScale" priority="5549">
      <colorScale>
        <cfvo type="min"/>
        <cfvo type="max"/>
        <color rgb="FFFCFCFF"/>
        <color rgb="FF63BE7B"/>
      </colorScale>
    </cfRule>
    <cfRule type="colorScale" priority="5736">
      <colorScale>
        <cfvo type="min"/>
        <cfvo type="percentile" val="50"/>
        <cfvo type="max"/>
        <color rgb="FFF8696B"/>
        <color rgb="FFFCFCFF"/>
        <color rgb="FF63BE7B"/>
      </colorScale>
    </cfRule>
    <cfRule type="colorScale" priority="5737">
      <colorScale>
        <cfvo type="min"/>
        <cfvo type="max"/>
        <color rgb="FFFCFCFF"/>
        <color rgb="FF63BE7B"/>
      </colorScale>
    </cfRule>
  </conditionalFormatting>
  <conditionalFormatting sqref="H17:H18">
    <cfRule type="colorScale" priority="5698">
      <colorScale>
        <cfvo type="min"/>
        <cfvo type="percentile" val="50"/>
        <cfvo type="max"/>
        <color rgb="FFF8696B"/>
        <color rgb="FFFCFCFF"/>
        <color rgb="FF63BE7B"/>
      </colorScale>
    </cfRule>
    <cfRule type="colorScale" priority="5699">
      <colorScale>
        <cfvo type="min"/>
        <cfvo type="max"/>
        <color rgb="FFFCFCFF"/>
        <color rgb="FF63BE7B"/>
      </colorScale>
    </cfRule>
  </conditionalFormatting>
  <conditionalFormatting sqref="I2">
    <cfRule type="colorScale" priority="412">
      <colorScale>
        <cfvo type="min"/>
        <cfvo type="percentile" val="50"/>
        <cfvo type="max"/>
        <color rgb="FF63BE7B"/>
        <color rgb="FFFCFCFF"/>
        <color rgb="FFF8696B"/>
      </colorScale>
    </cfRule>
  </conditionalFormatting>
  <conditionalFormatting sqref="I2:I7">
    <cfRule type="colorScale" priority="5602">
      <colorScale>
        <cfvo type="min"/>
        <cfvo type="percentile" val="50"/>
        <cfvo type="max"/>
        <color rgb="FF63BE7B"/>
        <color rgb="FFFCFCFF"/>
        <color rgb="FFF8696B"/>
      </colorScale>
    </cfRule>
  </conditionalFormatting>
  <conditionalFormatting sqref="I2:I9">
    <cfRule type="colorScale" priority="5766">
      <colorScale>
        <cfvo type="min"/>
        <cfvo type="percentile" val="50"/>
        <cfvo type="max"/>
        <color rgb="FF63BE7B"/>
        <color rgb="FFFCFCFF"/>
        <color rgb="FFF8696B"/>
      </colorScale>
    </cfRule>
  </conditionalFormatting>
  <conditionalFormatting sqref="I2:I18">
    <cfRule type="colorScale" priority="5">
      <colorScale>
        <cfvo type="min"/>
        <cfvo type="percentile" val="50"/>
        <cfvo type="max"/>
        <color rgb="FF63BE7B"/>
        <color rgb="FFFCFCFF"/>
        <color rgb="FFF8696B"/>
      </colorScale>
    </cfRule>
  </conditionalFormatting>
  <conditionalFormatting sqref="I3">
    <cfRule type="colorScale" priority="405">
      <colorScale>
        <cfvo type="min"/>
        <cfvo type="percentile" val="50"/>
        <cfvo type="max"/>
        <color rgb="FF63BE7B"/>
        <color rgb="FFFCFCFF"/>
        <color rgb="FFF8696B"/>
      </colorScale>
    </cfRule>
  </conditionalFormatting>
  <conditionalFormatting sqref="I4">
    <cfRule type="colorScale" priority="392">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onditionalFormatting>
  <conditionalFormatting sqref="I5">
    <cfRule type="colorScale" priority="383">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I6">
    <cfRule type="colorScale" priority="368">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onditionalFormatting>
  <conditionalFormatting sqref="I7">
    <cfRule type="colorScale" priority="416">
      <colorScale>
        <cfvo type="min"/>
        <cfvo type="percentile" val="50"/>
        <cfvo type="max"/>
        <color rgb="FF63BE7B"/>
        <color rgb="FFFCFCFF"/>
        <color rgb="FFF8696B"/>
      </colorScale>
    </cfRule>
  </conditionalFormatting>
  <conditionalFormatting sqref="I8">
    <cfRule type="colorScale" priority="323">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37">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51">
      <colorScale>
        <cfvo type="min"/>
        <cfvo type="percentile" val="50"/>
        <cfvo type="max"/>
        <color rgb="FF63BE7B"/>
        <color rgb="FFFCFCFF"/>
        <color rgb="FFF8696B"/>
      </colorScale>
    </cfRule>
  </conditionalFormatting>
  <conditionalFormatting sqref="I9">
    <cfRule type="colorScale" priority="288">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onditionalFormatting>
  <conditionalFormatting sqref="I10">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onditionalFormatting>
  <conditionalFormatting sqref="I10:I16">
    <cfRule type="colorScale" priority="5555">
      <colorScale>
        <cfvo type="min"/>
        <cfvo type="percentile" val="50"/>
        <cfvo type="max"/>
        <color rgb="FF63BE7B"/>
        <color rgb="FFFCFCFF"/>
        <color rgb="FFF8696B"/>
      </colorScale>
    </cfRule>
  </conditionalFormatting>
  <conditionalFormatting sqref="I11">
    <cfRule type="colorScale" priority="215">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onditionalFormatting>
  <conditionalFormatting sqref="I12">
    <cfRule type="colorScale" priority="204">
      <colorScale>
        <cfvo type="min"/>
        <cfvo type="percentile" val="50"/>
        <cfvo type="max"/>
        <color rgb="FF63BE7B"/>
        <color rgb="FFFCFCFF"/>
        <color rgb="FFF8696B"/>
      </colorScale>
    </cfRule>
  </conditionalFormatting>
  <conditionalFormatting sqref="I13">
    <cfRule type="colorScale" priority="187">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onditionalFormatting>
  <conditionalFormatting sqref="I14">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onditionalFormatting>
  <conditionalFormatting sqref="I15">
    <cfRule type="colorScale" priority="158">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onditionalFormatting>
  <conditionalFormatting sqref="I16">
    <cfRule type="colorScale" priority="121">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fRule type="colorScale" priority="129">
      <colorScale>
        <cfvo type="min"/>
        <cfvo type="percentile" val="50"/>
        <cfvo type="max"/>
        <color rgb="FF63BE7B"/>
        <color rgb="FFFCFCFF"/>
        <color rgb="FFF8696B"/>
      </colorScale>
    </cfRule>
  </conditionalFormatting>
  <conditionalFormatting sqref="I17">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onditionalFormatting>
  <conditionalFormatting sqref="I17:I18">
    <cfRule type="colorScale" priority="5702">
      <colorScale>
        <cfvo type="min"/>
        <cfvo type="percentile" val="50"/>
        <cfvo type="max"/>
        <color rgb="FF63BE7B"/>
        <color rgb="FFFCFCFF"/>
        <color rgb="FFF8696B"/>
      </colorScale>
    </cfRule>
  </conditionalFormatting>
  <conditionalFormatting sqref="I18">
    <cfRule type="colorScale" priority="5401">
      <colorScale>
        <cfvo type="min"/>
        <cfvo type="percentile" val="50"/>
        <cfvo type="max"/>
        <color rgb="FF63BE7B"/>
        <color rgb="FFFCFCFF"/>
        <color rgb="FFF8696B"/>
      </colorScale>
    </cfRule>
  </conditionalFormatting>
  <conditionalFormatting sqref="J2:J18">
    <cfRule type="colorScale" priority="4">
      <colorScale>
        <cfvo type="min"/>
        <cfvo type="percentile" val="50"/>
        <cfvo type="max"/>
        <color rgb="FF63BE7B"/>
        <color rgb="FFFCFCFF"/>
        <color rgb="FFF8696B"/>
      </colorScale>
    </cfRule>
  </conditionalFormatting>
  <conditionalFormatting sqref="K2:K7">
    <cfRule type="colorScale" priority="5604">
      <colorScale>
        <cfvo type="min"/>
        <cfvo type="max"/>
        <color rgb="FFFFEF9C"/>
        <color rgb="FF63BE7B"/>
      </colorScale>
    </cfRule>
  </conditionalFormatting>
  <conditionalFormatting sqref="K2:K9">
    <cfRule type="colorScale" priority="5767">
      <colorScale>
        <cfvo type="min"/>
        <cfvo type="max"/>
        <color rgb="FFFFEF9C"/>
        <color rgb="FF63BE7B"/>
      </colorScale>
    </cfRule>
  </conditionalFormatting>
  <conditionalFormatting sqref="K2:K18">
    <cfRule type="colorScale" priority="3">
      <colorScale>
        <cfvo type="min"/>
        <cfvo type="max"/>
        <color rgb="FFFFEF9C"/>
        <color rgb="FF63BE7B"/>
      </colorScale>
    </cfRule>
  </conditionalFormatting>
  <conditionalFormatting sqref="K8">
    <cfRule type="colorScale" priority="319">
      <colorScale>
        <cfvo type="min"/>
        <cfvo type="max"/>
        <color rgb="FFFFEF9C"/>
        <color rgb="FF63BE7B"/>
      </colorScale>
    </cfRule>
    <cfRule type="colorScale" priority="322">
      <colorScale>
        <cfvo type="min"/>
        <cfvo type="percentile" val="50"/>
        <cfvo type="max"/>
        <color rgb="FFF8696B"/>
        <color rgb="FFFFEB84"/>
        <color rgb="FF63BE7B"/>
      </colorScale>
    </cfRule>
    <cfRule type="colorScale" priority="330">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36">
      <colorScale>
        <cfvo type="min"/>
        <cfvo type="max"/>
        <color rgb="FFFFEF9C"/>
        <color rgb="FF63BE7B"/>
      </colorScale>
    </cfRule>
    <cfRule type="colorScale" priority="343">
      <colorScale>
        <cfvo type="min"/>
        <cfvo type="max"/>
        <color rgb="FFFFEF9C"/>
        <color rgb="FF63BE7B"/>
      </colorScale>
    </cfRule>
    <cfRule type="colorScale" priority="352">
      <colorScale>
        <cfvo type="min"/>
        <cfvo type="max"/>
        <color rgb="FFFFEF9C"/>
        <color rgb="FF63BE7B"/>
      </colorScale>
    </cfRule>
  </conditionalFormatting>
  <conditionalFormatting sqref="K9">
    <cfRule type="colorScale" priority="284">
      <colorScale>
        <cfvo type="min"/>
        <cfvo type="max"/>
        <color rgb="FFFFEF9C"/>
        <color rgb="FF63BE7B"/>
      </colorScale>
    </cfRule>
    <cfRule type="colorScale" priority="287">
      <colorScale>
        <cfvo type="min"/>
        <cfvo type="percentile" val="50"/>
        <cfvo type="max"/>
        <color rgb="FFF8696B"/>
        <color rgb="FFFFEB84"/>
        <color rgb="FF63BE7B"/>
      </colorScale>
    </cfRule>
    <cfRule type="colorScale" priority="295">
      <colorScale>
        <cfvo type="min"/>
        <cfvo type="max"/>
        <color rgb="FFFFEF9C"/>
        <color rgb="FF63BE7B"/>
      </colorScale>
    </cfRule>
    <cfRule type="colorScale" priority="297">
      <colorScale>
        <cfvo type="min"/>
        <cfvo type="max"/>
        <color rgb="FFFFEF9C"/>
        <color rgb="FF63BE7B"/>
      </colorScale>
    </cfRule>
    <cfRule type="colorScale" priority="301">
      <colorScale>
        <cfvo type="min"/>
        <cfvo type="max"/>
        <color rgb="FFFFEF9C"/>
        <color rgb="FF63BE7B"/>
      </colorScale>
    </cfRule>
    <cfRule type="colorScale" priority="306">
      <colorScale>
        <cfvo type="min"/>
        <cfvo type="max"/>
        <color rgb="FFFFEF9C"/>
        <color rgb="FF63BE7B"/>
      </colorScale>
    </cfRule>
    <cfRule type="colorScale" priority="317">
      <colorScale>
        <cfvo type="min"/>
        <cfvo type="max"/>
        <color rgb="FFFFEF9C"/>
        <color rgb="FF63BE7B"/>
      </colorScale>
    </cfRule>
  </conditionalFormatting>
  <conditionalFormatting sqref="K10">
    <cfRule type="colorScale" priority="239">
      <colorScale>
        <cfvo type="min"/>
        <cfvo type="max"/>
        <color rgb="FFFFEF9C"/>
        <color rgb="FF63BE7B"/>
      </colorScale>
    </cfRule>
    <cfRule type="colorScale" priority="241">
      <colorScale>
        <cfvo type="min"/>
        <cfvo type="max"/>
        <color rgb="FFFFEF9C"/>
        <color rgb="FF63BE7B"/>
      </colorScale>
    </cfRule>
    <cfRule type="colorScale" priority="245">
      <colorScale>
        <cfvo type="min"/>
        <cfvo type="max"/>
        <color rgb="FFFFEF9C"/>
        <color rgb="FF63BE7B"/>
      </colorScale>
    </cfRule>
  </conditionalFormatting>
  <conditionalFormatting sqref="K10:K16">
    <cfRule type="colorScale" priority="5557">
      <colorScale>
        <cfvo type="min"/>
        <cfvo type="max"/>
        <color rgb="FFFFEF9C"/>
        <color rgb="FF63BE7B"/>
      </colorScale>
    </cfRule>
    <cfRule type="colorScale" priority="5738">
      <colorScale>
        <cfvo type="min"/>
        <cfvo type="max"/>
        <color rgb="FFFFEF9C"/>
        <color rgb="FF63BE7B"/>
      </colorScale>
    </cfRule>
    <cfRule type="colorScale" priority="5739">
      <colorScale>
        <cfvo type="min"/>
        <cfvo type="percentile" val="50"/>
        <cfvo type="max"/>
        <color rgb="FFF8696B"/>
        <color rgb="FFFFEB84"/>
        <color rgb="FF63BE7B"/>
      </colorScale>
    </cfRule>
  </conditionalFormatting>
  <conditionalFormatting sqref="K11">
    <cfRule type="colorScale" priority="217">
      <colorScale>
        <cfvo type="min"/>
        <cfvo type="max"/>
        <color rgb="FFFFEF9C"/>
        <color rgb="FF63BE7B"/>
      </colorScale>
    </cfRule>
    <cfRule type="colorScale" priority="218">
      <colorScale>
        <cfvo type="min"/>
        <cfvo type="max"/>
        <color rgb="FFFFEF9C"/>
        <color rgb="FF63BE7B"/>
      </colorScale>
    </cfRule>
  </conditionalFormatting>
  <conditionalFormatting sqref="K12">
    <cfRule type="colorScale" priority="201">
      <colorScale>
        <cfvo type="min"/>
        <cfvo type="max"/>
        <color rgb="FFFFEF9C"/>
        <color rgb="FF63BE7B"/>
      </colorScale>
    </cfRule>
    <cfRule type="colorScale" priority="206">
      <colorScale>
        <cfvo type="min"/>
        <cfvo type="max"/>
        <color rgb="FFFFEF9C"/>
        <color rgb="FF63BE7B"/>
      </colorScale>
    </cfRule>
  </conditionalFormatting>
  <conditionalFormatting sqref="K13">
    <cfRule type="colorScale" priority="184">
      <colorScale>
        <cfvo type="min"/>
        <cfvo type="max"/>
        <color rgb="FFFFEF9C"/>
        <color rgb="FF63BE7B"/>
      </colorScale>
    </cfRule>
    <cfRule type="colorScale" priority="186">
      <colorScale>
        <cfvo type="min"/>
        <cfvo type="max"/>
        <color rgb="FFFFEF9C"/>
        <color rgb="FF63BE7B"/>
      </colorScale>
    </cfRule>
    <cfRule type="colorScale" priority="190">
      <colorScale>
        <cfvo type="min"/>
        <cfvo type="max"/>
        <color rgb="FFFFEF9C"/>
        <color rgb="FF63BE7B"/>
      </colorScale>
    </cfRule>
    <cfRule type="colorScale" priority="197">
      <colorScale>
        <cfvo type="min"/>
        <cfvo type="max"/>
        <color rgb="FFFFEF9C"/>
        <color rgb="FF63BE7B"/>
      </colorScale>
    </cfRule>
  </conditionalFormatting>
  <conditionalFormatting sqref="K14">
    <cfRule type="colorScale" priority="179">
      <colorScale>
        <cfvo type="min"/>
        <cfvo type="max"/>
        <color rgb="FFFFEF9C"/>
        <color rgb="FF63BE7B"/>
      </colorScale>
    </cfRule>
    <cfRule type="colorScale" priority="180">
      <colorScale>
        <cfvo type="min"/>
        <cfvo type="max"/>
        <color rgb="FFFFEF9C"/>
        <color rgb="FF63BE7B"/>
      </colorScale>
    </cfRule>
  </conditionalFormatting>
  <conditionalFormatting sqref="K15">
    <cfRule type="colorScale" priority="155">
      <colorScale>
        <cfvo type="min"/>
        <cfvo type="max"/>
        <color rgb="FFFFEF9C"/>
        <color rgb="FF63BE7B"/>
      </colorScale>
    </cfRule>
    <cfRule type="colorScale" priority="157">
      <colorScale>
        <cfvo type="min"/>
        <cfvo type="max"/>
        <color rgb="FFFFEF9C"/>
        <color rgb="FF63BE7B"/>
      </colorScale>
    </cfRule>
    <cfRule type="colorScale" priority="161">
      <colorScale>
        <cfvo type="min"/>
        <cfvo type="max"/>
        <color rgb="FFFFEF9C"/>
        <color rgb="FF63BE7B"/>
      </colorScale>
    </cfRule>
    <cfRule type="colorScale" priority="168">
      <colorScale>
        <cfvo type="min"/>
        <cfvo type="max"/>
        <color rgb="FFFFEF9C"/>
        <color rgb="FF63BE7B"/>
      </colorScale>
    </cfRule>
  </conditionalFormatting>
  <conditionalFormatting sqref="K16">
    <cfRule type="colorScale" priority="118">
      <colorScale>
        <cfvo type="min"/>
        <cfvo type="max"/>
        <color rgb="FFFFEF9C"/>
        <color rgb="FF63BE7B"/>
      </colorScale>
    </cfRule>
    <cfRule type="colorScale" priority="120">
      <colorScale>
        <cfvo type="min"/>
        <cfvo type="max"/>
        <color rgb="FFFFEF9C"/>
        <color rgb="FF63BE7B"/>
      </colorScale>
    </cfRule>
    <cfRule type="colorScale" priority="124">
      <colorScale>
        <cfvo type="min"/>
        <cfvo type="max"/>
        <color rgb="FFFFEF9C"/>
        <color rgb="FF63BE7B"/>
      </colorScale>
    </cfRule>
    <cfRule type="colorScale" priority="131">
      <colorScale>
        <cfvo type="min"/>
        <cfvo type="max"/>
        <color rgb="FFFFEF9C"/>
        <color rgb="FF63BE7B"/>
      </colorScale>
    </cfRule>
  </conditionalFormatting>
  <conditionalFormatting sqref="K17:K18">
    <cfRule type="colorScale" priority="5704">
      <colorScale>
        <cfvo type="min"/>
        <cfvo type="max"/>
        <color rgb="FFFFEF9C"/>
        <color rgb="FF63BE7B"/>
      </colorScale>
    </cfRule>
  </conditionalFormatting>
  <conditionalFormatting sqref="K2:M2">
    <cfRule type="colorScale" priority="413">
      <colorScale>
        <cfvo type="min"/>
        <cfvo type="max"/>
        <color rgb="FFFFEF9C"/>
        <color rgb="FF63BE7B"/>
      </colorScale>
    </cfRule>
  </conditionalFormatting>
  <conditionalFormatting sqref="K3:M3">
    <cfRule type="colorScale" priority="406">
      <colorScale>
        <cfvo type="min"/>
        <cfvo type="max"/>
        <color rgb="FFFFEF9C"/>
        <color rgb="FF63BE7B"/>
      </colorScale>
    </cfRule>
  </conditionalFormatting>
  <conditionalFormatting sqref="K4:M4">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9">
      <colorScale>
        <cfvo type="min"/>
        <cfvo type="max"/>
        <color rgb="FFFFEF9C"/>
        <color rgb="FF63BE7B"/>
      </colorScale>
    </cfRule>
  </conditionalFormatting>
  <conditionalFormatting sqref="K5:M5">
    <cfRule type="colorScale" priority="380">
      <colorScale>
        <cfvo type="min"/>
        <cfvo type="max"/>
        <color rgb="FFFFEF9C"/>
        <color rgb="FF63BE7B"/>
      </colorScale>
    </cfRule>
    <cfRule type="colorScale" priority="382">
      <colorScale>
        <cfvo type="min"/>
        <cfvo type="max"/>
        <color rgb="FFFFEF9C"/>
        <color rgb="FF63BE7B"/>
      </colorScale>
    </cfRule>
    <cfRule type="colorScale" priority="388">
      <colorScale>
        <cfvo type="min"/>
        <cfvo type="max"/>
        <color rgb="FFFFEF9C"/>
        <color rgb="FF63BE7B"/>
      </colorScale>
    </cfRule>
  </conditionalFormatting>
  <conditionalFormatting sqref="K6:M6">
    <cfRule type="colorScale" priority="370">
      <colorScale>
        <cfvo type="min"/>
        <cfvo type="max"/>
        <color rgb="FFFFEF9C"/>
        <color rgb="FF63BE7B"/>
      </colorScale>
    </cfRule>
    <cfRule type="colorScale" priority="371">
      <colorScale>
        <cfvo type="min"/>
        <cfvo type="max"/>
        <color rgb="FFFFEF9C"/>
        <color rgb="FF63BE7B"/>
      </colorScale>
    </cfRule>
  </conditionalFormatting>
  <conditionalFormatting sqref="K7:M7">
    <cfRule type="colorScale" priority="360">
      <colorScale>
        <cfvo type="min"/>
        <cfvo type="max"/>
        <color rgb="FFFFEF9C"/>
        <color rgb="FF63BE7B"/>
      </colorScale>
    </cfRule>
  </conditionalFormatting>
  <conditionalFormatting sqref="K17:M17">
    <cfRule type="colorScale" priority="89">
      <colorScale>
        <cfvo type="min"/>
        <cfvo type="max"/>
        <color rgb="FFFFEF9C"/>
        <color rgb="FF63BE7B"/>
      </colorScale>
    </cfRule>
    <cfRule type="colorScale" priority="90">
      <colorScale>
        <cfvo type="min"/>
        <cfvo type="max"/>
        <color rgb="FFFFEF9C"/>
        <color rgb="FF63BE7B"/>
      </colorScale>
    </cfRule>
  </conditionalFormatting>
  <conditionalFormatting sqref="K18:M18">
    <cfRule type="colorScale" priority="34">
      <colorScale>
        <cfvo type="min"/>
        <cfvo type="max"/>
        <color rgb="FFFFEF9C"/>
        <color rgb="FF63BE7B"/>
      </colorScale>
    </cfRule>
  </conditionalFormatting>
  <conditionalFormatting sqref="L2:L7">
    <cfRule type="colorScale" priority="5606">
      <colorScale>
        <cfvo type="min"/>
        <cfvo type="max"/>
        <color rgb="FFFFEF9C"/>
        <color rgb="FF63BE7B"/>
      </colorScale>
    </cfRule>
  </conditionalFormatting>
  <conditionalFormatting sqref="L2:L9">
    <cfRule type="colorScale" priority="5768">
      <colorScale>
        <cfvo type="min"/>
        <cfvo type="max"/>
        <color rgb="FFFFEF9C"/>
        <color rgb="FF63BE7B"/>
      </colorScale>
    </cfRule>
  </conditionalFormatting>
  <conditionalFormatting sqref="L2:L18">
    <cfRule type="colorScale" priority="2">
      <colorScale>
        <cfvo type="min"/>
        <cfvo type="max"/>
        <color rgb="FFFFEF9C"/>
        <color rgb="FF63BE7B"/>
      </colorScale>
    </cfRule>
  </conditionalFormatting>
  <conditionalFormatting sqref="L8">
    <cfRule type="colorScale" priority="320">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29">
      <colorScale>
        <cfvo type="min"/>
        <cfvo type="max"/>
        <color rgb="FFFFEF9C"/>
        <color rgb="FF63BE7B"/>
      </colorScale>
    </cfRule>
    <cfRule type="colorScale" priority="331">
      <colorScale>
        <cfvo type="min"/>
        <cfvo type="max"/>
        <color rgb="FFFFEF9C"/>
        <color rgb="FF63BE7B"/>
      </colorScale>
    </cfRule>
    <cfRule type="colorScale" priority="344">
      <colorScale>
        <cfvo type="min"/>
        <cfvo type="max"/>
        <color rgb="FFFFEF9C"/>
        <color rgb="FF63BE7B"/>
      </colorScale>
    </cfRule>
    <cfRule type="colorScale" priority="353">
      <colorScale>
        <cfvo type="min"/>
        <cfvo type="max"/>
        <color rgb="FFFFEF9C"/>
        <color rgb="FF63BE7B"/>
      </colorScale>
    </cfRule>
  </conditionalFormatting>
  <conditionalFormatting sqref="L9">
    <cfRule type="colorScale" priority="285">
      <colorScale>
        <cfvo type="min"/>
        <cfvo type="max"/>
        <color rgb="FFFFEF9C"/>
        <color rgb="FF63BE7B"/>
      </colorScale>
    </cfRule>
    <cfRule type="colorScale" priority="286">
      <colorScale>
        <cfvo type="min"/>
        <cfvo type="percentile" val="50"/>
        <cfvo type="max"/>
        <color rgb="FFF8696B"/>
        <color rgb="FFFCFCFF"/>
        <color rgb="FF63BE7B"/>
      </colorScale>
    </cfRule>
    <cfRule type="colorScale" priority="294">
      <colorScale>
        <cfvo type="min"/>
        <cfvo type="max"/>
        <color rgb="FFFFEF9C"/>
        <color rgb="FF63BE7B"/>
      </colorScale>
    </cfRule>
    <cfRule type="colorScale" priority="296">
      <colorScale>
        <cfvo type="min"/>
        <cfvo type="max"/>
        <color rgb="FFFFEF9C"/>
        <color rgb="FF63BE7B"/>
      </colorScale>
    </cfRule>
    <cfRule type="colorScale" priority="307">
      <colorScale>
        <cfvo type="min"/>
        <cfvo type="max"/>
        <color rgb="FFFFEF9C"/>
        <color rgb="FF63BE7B"/>
      </colorScale>
    </cfRule>
    <cfRule type="colorScale" priority="318">
      <colorScale>
        <cfvo type="min"/>
        <cfvo type="max"/>
        <color rgb="FFFFEF9C"/>
        <color rgb="FF63BE7B"/>
      </colorScale>
    </cfRule>
  </conditionalFormatting>
  <conditionalFormatting sqref="L10">
    <cfRule type="colorScale" priority="238">
      <colorScale>
        <cfvo type="min"/>
        <cfvo type="max"/>
        <color rgb="FFFFEF9C"/>
        <color rgb="FF63BE7B"/>
      </colorScale>
    </cfRule>
    <cfRule type="colorScale" priority="246">
      <colorScale>
        <cfvo type="min"/>
        <cfvo type="max"/>
        <color rgb="FFFFEF9C"/>
        <color rgb="FF63BE7B"/>
      </colorScale>
    </cfRule>
  </conditionalFormatting>
  <conditionalFormatting sqref="L10:L16">
    <cfRule type="colorScale" priority="5563">
      <colorScale>
        <cfvo type="min"/>
        <cfvo type="max"/>
        <color rgb="FFFFEF9C"/>
        <color rgb="FF63BE7B"/>
      </colorScale>
    </cfRule>
    <cfRule type="colorScale" priority="5740">
      <colorScale>
        <cfvo type="min"/>
        <cfvo type="max"/>
        <color rgb="FFFFEF9C"/>
        <color rgb="FF63BE7B"/>
      </colorScale>
    </cfRule>
    <cfRule type="colorScale" priority="5741">
      <colorScale>
        <cfvo type="min"/>
        <cfvo type="percentile" val="50"/>
        <cfvo type="max"/>
        <color rgb="FFF8696B"/>
        <color rgb="FFFCFCFF"/>
        <color rgb="FF63BE7B"/>
      </colorScale>
    </cfRule>
  </conditionalFormatting>
  <conditionalFormatting sqref="L11">
    <cfRule type="colorScale" priority="219">
      <colorScale>
        <cfvo type="min"/>
        <cfvo type="max"/>
        <color rgb="FFFFEF9C"/>
        <color rgb="FF63BE7B"/>
      </colorScale>
    </cfRule>
  </conditionalFormatting>
  <conditionalFormatting sqref="L12">
    <cfRule type="colorScale" priority="200">
      <colorScale>
        <cfvo type="min"/>
        <cfvo type="max"/>
        <color rgb="FFFFEF9C"/>
        <color rgb="FF63BE7B"/>
      </colorScale>
    </cfRule>
    <cfRule type="colorScale" priority="207">
      <colorScale>
        <cfvo type="min"/>
        <cfvo type="max"/>
        <color rgb="FFFFEF9C"/>
        <color rgb="FF63BE7B"/>
      </colorScale>
    </cfRule>
  </conditionalFormatting>
  <conditionalFormatting sqref="L13">
    <cfRule type="colorScale" priority="183">
      <colorScale>
        <cfvo type="min"/>
        <cfvo type="max"/>
        <color rgb="FFFFEF9C"/>
        <color rgb="FF63BE7B"/>
      </colorScale>
    </cfRule>
    <cfRule type="colorScale" priority="185">
      <colorScale>
        <cfvo type="min"/>
        <cfvo type="max"/>
        <color rgb="FFFFEF9C"/>
        <color rgb="FF63BE7B"/>
      </colorScale>
    </cfRule>
    <cfRule type="colorScale" priority="198">
      <colorScale>
        <cfvo type="min"/>
        <cfvo type="max"/>
        <color rgb="FFFFEF9C"/>
        <color rgb="FF63BE7B"/>
      </colorScale>
    </cfRule>
  </conditionalFormatting>
  <conditionalFormatting sqref="L14">
    <cfRule type="colorScale" priority="181">
      <colorScale>
        <cfvo type="min"/>
        <cfvo type="max"/>
        <color rgb="FFFFEF9C"/>
        <color rgb="FF63BE7B"/>
      </colorScale>
    </cfRule>
  </conditionalFormatting>
  <conditionalFormatting sqref="L15">
    <cfRule type="colorScale" priority="154">
      <colorScale>
        <cfvo type="min"/>
        <cfvo type="max"/>
        <color rgb="FFFFEF9C"/>
        <color rgb="FF63BE7B"/>
      </colorScale>
    </cfRule>
    <cfRule type="colorScale" priority="156">
      <colorScale>
        <cfvo type="min"/>
        <cfvo type="max"/>
        <color rgb="FFFFEF9C"/>
        <color rgb="FF63BE7B"/>
      </colorScale>
    </cfRule>
    <cfRule type="colorScale" priority="169">
      <colorScale>
        <cfvo type="min"/>
        <cfvo type="max"/>
        <color rgb="FFFFEF9C"/>
        <color rgb="FF63BE7B"/>
      </colorScale>
    </cfRule>
  </conditionalFormatting>
  <conditionalFormatting sqref="L16">
    <cfRule type="colorScale" priority="117">
      <colorScale>
        <cfvo type="min"/>
        <cfvo type="max"/>
        <color rgb="FFFFEF9C"/>
        <color rgb="FF63BE7B"/>
      </colorScale>
    </cfRule>
    <cfRule type="colorScale" priority="119">
      <colorScale>
        <cfvo type="min"/>
        <cfvo type="max"/>
        <color rgb="FFFFEF9C"/>
        <color rgb="FF63BE7B"/>
      </colorScale>
    </cfRule>
    <cfRule type="colorScale" priority="132">
      <colorScale>
        <cfvo type="min"/>
        <cfvo type="max"/>
        <color rgb="FFFFEF9C"/>
        <color rgb="FF63BE7B"/>
      </colorScale>
    </cfRule>
  </conditionalFormatting>
  <conditionalFormatting sqref="L17:L18">
    <cfRule type="colorScale" priority="5706">
      <colorScale>
        <cfvo type="min"/>
        <cfvo type="max"/>
        <color rgb="FFFFEF9C"/>
        <color rgb="FF63BE7B"/>
      </colorScale>
    </cfRule>
  </conditionalFormatting>
  <conditionalFormatting sqref="M2:M7">
    <cfRule type="colorScale" priority="5608">
      <colorScale>
        <cfvo type="min"/>
        <cfvo type="max"/>
        <color rgb="FFFFEF9C"/>
        <color rgb="FF63BE7B"/>
      </colorScale>
    </cfRule>
  </conditionalFormatting>
  <conditionalFormatting sqref="M2:M9">
    <cfRule type="colorScale" priority="5769">
      <colorScale>
        <cfvo type="min"/>
        <cfvo type="max"/>
        <color rgb="FFFFEF9C"/>
        <color rgb="FF63BE7B"/>
      </colorScale>
    </cfRule>
  </conditionalFormatting>
  <conditionalFormatting sqref="M2:M18">
    <cfRule type="colorScale" priority="1">
      <colorScale>
        <cfvo type="min"/>
        <cfvo type="max"/>
        <color rgb="FFFFEF9C"/>
        <color rgb="FF63BE7B"/>
      </colorScale>
    </cfRule>
  </conditionalFormatting>
  <conditionalFormatting sqref="M8">
    <cfRule type="colorScale" priority="427">
      <colorScale>
        <cfvo type="min"/>
        <cfvo type="max"/>
        <color rgb="FFFFEF9C"/>
        <color rgb="FF63BE7B"/>
      </colorScale>
    </cfRule>
    <cfRule type="colorScale" priority="428">
      <colorScale>
        <cfvo type="min"/>
        <cfvo type="max"/>
        <color rgb="FFFFEF9C"/>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onditionalFormatting>
  <conditionalFormatting sqref="M9">
    <cfRule type="colorScale" priority="431">
      <colorScale>
        <cfvo type="min"/>
        <cfvo type="max"/>
        <color rgb="FFFFEF9C"/>
        <color rgb="FF63BE7B"/>
      </colorScale>
    </cfRule>
    <cfRule type="colorScale" priority="432">
      <colorScale>
        <cfvo type="min"/>
        <cfvo type="max"/>
        <color rgb="FFFFEF9C"/>
        <color rgb="FF63BE7B"/>
      </colorScale>
    </cfRule>
    <cfRule type="colorScale" priority="433">
      <colorScale>
        <cfvo type="min"/>
        <cfvo type="percentile" val="50"/>
        <cfvo type="max"/>
        <color rgb="FFF8696B"/>
        <color rgb="FFFFEB84"/>
        <color rgb="FF63BE7B"/>
      </colorScale>
    </cfRule>
    <cfRule type="colorScale" priority="434">
      <colorScale>
        <cfvo type="min"/>
        <cfvo type="percentile" val="50"/>
        <cfvo type="max"/>
        <color rgb="FFF8696B"/>
        <color rgb="FFFFEB84"/>
        <color rgb="FF63BE7B"/>
      </colorScale>
    </cfRule>
  </conditionalFormatting>
  <conditionalFormatting sqref="M10">
    <cfRule type="colorScale" priority="438">
      <colorScale>
        <cfvo type="min"/>
        <cfvo type="max"/>
        <color rgb="FFFFEF9C"/>
        <color rgb="FF63BE7B"/>
      </colorScale>
    </cfRule>
    <cfRule type="colorScale" priority="439">
      <colorScale>
        <cfvo type="min"/>
        <cfvo type="percentile" val="50"/>
        <cfvo type="max"/>
        <color rgb="FFF8696B"/>
        <color rgb="FFFFEB84"/>
        <color rgb="FF63BE7B"/>
      </colorScale>
    </cfRule>
  </conditionalFormatting>
  <conditionalFormatting sqref="M10:M16">
    <cfRule type="colorScale" priority="5569">
      <colorScale>
        <cfvo type="min"/>
        <cfvo type="max"/>
        <color rgb="FFFFEF9C"/>
        <color rgb="FF63BE7B"/>
      </colorScale>
    </cfRule>
  </conditionalFormatting>
  <conditionalFormatting sqref="M11">
    <cfRule type="colorScale" priority="443">
      <colorScale>
        <cfvo type="min"/>
        <cfvo type="max"/>
        <color rgb="FFFFEF9C"/>
        <color rgb="FF63BE7B"/>
      </colorScale>
    </cfRule>
    <cfRule type="colorScale" priority="444">
      <colorScale>
        <cfvo type="min"/>
        <cfvo type="percentile" val="50"/>
        <cfvo type="max"/>
        <color rgb="FFF8696B"/>
        <color rgb="FFFFEB84"/>
        <color rgb="FF63BE7B"/>
      </colorScale>
    </cfRule>
  </conditionalFormatting>
  <conditionalFormatting sqref="M12">
    <cfRule type="colorScale" priority="445">
      <colorScale>
        <cfvo type="min"/>
        <cfvo type="max"/>
        <color rgb="FFFFEF9C"/>
        <color rgb="FF63BE7B"/>
      </colorScale>
    </cfRule>
    <cfRule type="colorScale" priority="446">
      <colorScale>
        <cfvo type="min"/>
        <cfvo type="percentile" val="50"/>
        <cfvo type="max"/>
        <color rgb="FFF8696B"/>
        <color rgb="FFFFEB84"/>
        <color rgb="FF63BE7B"/>
      </colorScale>
    </cfRule>
  </conditionalFormatting>
  <conditionalFormatting sqref="M13">
    <cfRule type="colorScale" priority="447">
      <colorScale>
        <cfvo type="min"/>
        <cfvo type="max"/>
        <color rgb="FFFFEF9C"/>
        <color rgb="FF63BE7B"/>
      </colorScale>
    </cfRule>
    <cfRule type="colorScale" priority="448">
      <colorScale>
        <cfvo type="min"/>
        <cfvo type="percentile" val="50"/>
        <cfvo type="max"/>
        <color rgb="FFF8696B"/>
        <color rgb="FFFFEB84"/>
        <color rgb="FF63BE7B"/>
      </colorScale>
    </cfRule>
    <cfRule type="colorScale" priority="449">
      <colorScale>
        <cfvo type="min"/>
        <cfvo type="percentile" val="50"/>
        <cfvo type="max"/>
        <color rgb="FFF8696B"/>
        <color rgb="FFFFEB84"/>
        <color rgb="FF63BE7B"/>
      </colorScale>
    </cfRule>
  </conditionalFormatting>
  <conditionalFormatting sqref="M14">
    <cfRule type="colorScale" priority="450">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M15">
    <cfRule type="colorScale" priority="452">
      <colorScale>
        <cfvo type="min"/>
        <cfvo type="max"/>
        <color rgb="FFFFEF9C"/>
        <color rgb="FF63BE7B"/>
      </colorScale>
    </cfRule>
    <cfRule type="colorScale" priority="453">
      <colorScale>
        <cfvo type="min"/>
        <cfvo type="percentile" val="50"/>
        <cfvo type="max"/>
        <color rgb="FFF8696B"/>
        <color rgb="FFFFEB84"/>
        <color rgb="FF63BE7B"/>
      </colorScale>
    </cfRule>
    <cfRule type="colorScale" priority="454">
      <colorScale>
        <cfvo type="min"/>
        <cfvo type="percentile" val="50"/>
        <cfvo type="max"/>
        <color rgb="FFF8696B"/>
        <color rgb="FFFFEB84"/>
        <color rgb="FF63BE7B"/>
      </colorScale>
    </cfRule>
  </conditionalFormatting>
  <conditionalFormatting sqref="M16">
    <cfRule type="colorScale" priority="459">
      <colorScale>
        <cfvo type="min"/>
        <cfvo type="max"/>
        <color rgb="FFFFEF9C"/>
        <color rgb="FF63BE7B"/>
      </colorScale>
    </cfRule>
    <cfRule type="colorScale" priority="460">
      <colorScale>
        <cfvo type="min"/>
        <cfvo type="percentile" val="50"/>
        <cfvo type="max"/>
        <color rgb="FFF8696B"/>
        <color rgb="FFFFEB84"/>
        <color rgb="FF63BE7B"/>
      </colorScale>
    </cfRule>
    <cfRule type="colorScale" priority="461">
      <colorScale>
        <cfvo type="min"/>
        <cfvo type="percentile" val="50"/>
        <cfvo type="max"/>
        <color rgb="FFF8696B"/>
        <color rgb="FFFFEB84"/>
        <color rgb="FF63BE7B"/>
      </colorScale>
    </cfRule>
  </conditionalFormatting>
  <conditionalFormatting sqref="M17:M18">
    <cfRule type="colorScale" priority="5708">
      <colorScale>
        <cfvo type="min"/>
        <cfvo type="max"/>
        <color rgb="FFFFEF9C"/>
        <color rgb="FF63BE7B"/>
      </colorScale>
    </cfRule>
  </conditionalFormatting>
  <hyperlinks>
    <hyperlink ref="A8" r:id="rId1" display="Technology/Software/Crowdstrike.xlsx" xr:uid="{C0E2270C-0824-C54A-875C-7FDA43411024}"/>
    <hyperlink ref="A11" r:id="rId2" display="Technology/Software/ZScaler.xlsx" xr:uid="{63E0EAA1-1E89-8C4A-BFCE-94D133FA0C64}"/>
    <hyperlink ref="A16" r:id="rId3" display="Technology/Software/Snowflake.xlsx" xr:uid="{9CCBAB54-6A4D-A448-82E8-8B7F67943770}"/>
    <hyperlink ref="A14" r:id="rId4" display="Technology/Software/Datadog.xlsx" xr:uid="{A15ED246-0B87-D94E-8839-6F8AEFC680CD}"/>
    <hyperlink ref="A5" r:id="rId5" display="Technology/Hardware/Mobileye.xlsx" xr:uid="{15F363D1-F7F6-E04A-B25D-5D7F308A2484}"/>
    <hyperlink ref="A15" r:id="rId6" display="Technology/Hardware/Nvidia.xlsx" xr:uid="{1081B3CA-970E-684B-B31D-CBA23219F6D1}"/>
    <hyperlink ref="A10" r:id="rId7" display="Technology/Software/Adyen.xlsx" xr:uid="{A2E282A7-BE65-BB41-A3EA-B77524C4E2CF}"/>
    <hyperlink ref="A4" r:id="rId8" display="Healthcare/Novo Nordisk.xlsx" xr:uid="{BBFA1D3F-88A1-1145-B119-791FA7FFC383}"/>
    <hyperlink ref="A13" r:id="rId9" display="Technology/Hardware/ASML.xlsx" xr:uid="{52F0DE84-8948-2549-8463-1510204E15A2}"/>
    <hyperlink ref="A3" r:id="rId10" display="Technology/Software/MercadoLibre.xlsx" xr:uid="{913C8146-5542-0D4F-A424-8FC50FE8F7EB}"/>
    <hyperlink ref="A7" r:id="rId11" display="Technology/Software/Constellation Software.xlsx" xr:uid="{F2622D63-51E2-4845-AE44-505BC7B82490}"/>
    <hyperlink ref="A18" r:id="rId12" display="Technology/Hardware/Tesla.xlsx" xr:uid="{E0BA0D84-DA95-4E4F-86D2-30E43C852783}"/>
    <hyperlink ref="A6" r:id="rId13" display="Consumer/Louis Vuitton Moet Hennessy.xlsx" xr:uid="{9C8EA25D-B974-6E41-8499-392E4519F3A7}"/>
    <hyperlink ref="A2" r:id="rId14" display="Technology/Software/dLocal.xlsx" xr:uid="{BC56E615-F224-2641-ADC5-A11F091F657F}"/>
    <hyperlink ref="A9" r:id="rId15" display="Technology/Hardware/Livent.xlsx" xr:uid="{F5B7579B-360E-8348-92DF-1C2E49E3B63B}"/>
    <hyperlink ref="A12" r:id="rId16" display="Technology/Software/SentinelOne.xlsx" xr:uid="{9AF57986-3B26-7D43-A600-BAF156CE844F}"/>
    <hyperlink ref="A17" r:id="rId17" display="Technology/Software/Confluent.xlsx" xr:uid="{BA9F691D-0437-0347-92B1-FB9BC3ED8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Treasuries</vt:lpstr>
      <vt:lpstr>Hardware</vt:lpstr>
      <vt:lpstr>Software</vt:lpstr>
      <vt:lpstr>Consumer</vt:lpstr>
      <vt:lpstr>Financial Services</vt:lpstr>
      <vt:lpstr>Healthcare</vt:lpstr>
      <vt:lpstr>Industrials</vt:lpstr>
      <vt:lpstr>Real Estate</vt:lpstr>
      <vt:lpstr>Fashion + Beauty</vt:lpstr>
      <vt:lpstr>My Stocks</vt:lpstr>
      <vt:lpstr>Profitable Software</vt:lpstr>
      <vt:lpstr>Compounders</vt:lpstr>
      <vt:lpstr>GARP</vt:lpstr>
      <vt:lpstr>Value</vt:lpstr>
      <vt:lpstr>Aggressive Growth</vt:lpstr>
      <vt:lpstr>Other</vt:lpstr>
      <vt:lpstr>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cp:lastModifiedBy>
  <dcterms:created xsi:type="dcterms:W3CDTF">2023-04-02T10:40:58Z</dcterms:created>
  <dcterms:modified xsi:type="dcterms:W3CDTF">2023-07-30T15:49:49Z</dcterms:modified>
</cp:coreProperties>
</file>