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26AE9C8-BC87-C54D-A9C2-BC0DACDEF892}" xr6:coauthVersionLast="47" xr6:coauthVersionMax="47" xr10:uidLastSave="{00000000-0000-0000-0000-000000000000}"/>
  <bookViews>
    <workbookView xWindow="0" yWindow="500" windowWidth="28800" windowHeight="17500" xr2:uid="{00000000-000D-0000-FFFF-FFFF00000000}"/>
  </bookViews>
  <sheets>
    <sheet name="Model" sheetId="1" r:id="rId1"/>
    <sheet name="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7" i="2"/>
  <c r="B26" i="2"/>
  <c r="B25" i="2"/>
  <c r="B24" i="2"/>
  <c r="B23" i="2"/>
  <c r="C20" i="2"/>
  <c r="D20" i="2"/>
  <c r="C17" i="2"/>
  <c r="D17" i="2"/>
  <c r="C15" i="2"/>
  <c r="D15" i="2"/>
  <c r="C13" i="2"/>
  <c r="D13" i="2"/>
  <c r="C11" i="2"/>
  <c r="D11" i="2"/>
  <c r="C9" i="2"/>
  <c r="D9" i="2"/>
  <c r="C7" i="2"/>
  <c r="D7" i="2"/>
  <c r="C5" i="2"/>
  <c r="D5" i="2"/>
  <c r="C3" i="2"/>
  <c r="D3" i="2"/>
  <c r="F20" i="2"/>
  <c r="F17" i="2"/>
  <c r="F15" i="2"/>
  <c r="F13" i="2"/>
  <c r="F11" i="2"/>
  <c r="F9" i="2"/>
  <c r="F7" i="2"/>
  <c r="F5" i="2"/>
  <c r="E20" i="2"/>
  <c r="E17" i="2"/>
  <c r="E15" i="2"/>
  <c r="E13" i="2"/>
  <c r="E11" i="2"/>
  <c r="E9" i="2"/>
  <c r="E7" i="2"/>
  <c r="E5" i="2"/>
  <c r="F3" i="2"/>
  <c r="E3" i="2"/>
  <c r="Z116" i="1" a="1"/>
  <c r="Z116" i="1" s="1"/>
  <c r="AF101" i="1" a="1"/>
  <c r="AF101" i="1" s="1"/>
  <c r="AG16" i="1" s="1"/>
  <c r="AF95" i="1" a="1"/>
  <c r="AF95" i="1" s="1"/>
  <c r="AF97" i="1" s="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Y106" i="1" s="1"/>
  <c r="Z106" i="1" s="1"/>
  <c r="AA106" i="1" s="1"/>
  <c r="AB106" i="1" s="1"/>
  <c r="AC106" i="1" s="1"/>
  <c r="AF103" i="1"/>
  <c r="AF102" i="1" s="1"/>
  <c r="Z112" i="1"/>
  <c r="Y108" i="1" l="1"/>
  <c r="Z108" i="1"/>
  <c r="AF100" i="1"/>
  <c r="AF105" i="1" s="1"/>
  <c r="AF108" i="1" s="1"/>
  <c r="AA108" i="1"/>
  <c r="AC107" i="1" l="1"/>
  <c r="AC108" i="1" s="1"/>
  <c r="AB108" i="1"/>
  <c r="Z110" i="1" l="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<sst xmlns="http://schemas.openxmlformats.org/spreadsheetml/2006/main" count="697" uniqueCount="184">
  <si>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</si>
  <si>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</si>
  <si>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</si>
  <si>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</si>
  <si>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</si>
  <si>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</si>
  <si>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</si>
  <si>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</si>
  <si>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</si>
  <si>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</si>
  <si>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</si>
  <si>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</si>
  <si>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</si>
  <si>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</si>
  <si>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</si>
  <si>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</si>
  <si>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</si>
  <si>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</si>
  <si>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</si>
  <si>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</si>
  <si>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</si>
  <si>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</si>
  <si>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</si>
  <si>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</si>
  <si>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</si>
  <si>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</si>
  <si>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</si>
  <si>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</si>
  <si>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</si>
  <si>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</si>
  <si>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</si>
  <si>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</si>
  <si>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</si>
  <si>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</si>
  <si>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</si>
  <si>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</si>
  <si>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</si>
  <si>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</si>
  <si>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</si>
  <si>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</si>
  <si>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</si>
  <si>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</si>
  <si>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</si>
  <si>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</si>
  <si>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</si>
  <si>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</si>
  <si>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</si>
  <si>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</si>
  <si>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</si>
  <si>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</si>
  <si>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</si>
  <si>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</si>
  <si>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</si>
  <si>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</si>
  <si>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</si>
  <si>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</si>
  <si>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</si>
  <si>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</si>
  <si>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</si>
  <si>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</si>
  <si>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</si>
  <si>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</si>
  <si>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</si>
  <si>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</si>
  <si>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</si>
  <si>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</si>
  <si>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</si>
  <si>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</si>
  <si>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</si>
  <si>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</si>
  <si>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</si>
  <si>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</si>
  <si>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</si>
  <si>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</si>
  <si>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</si>
  <si>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</si>
  <si>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</si>
  <si>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</si>
  <si>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</si>
  <si>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</si>
  <si>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</si>
  <si>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</si>
  <si>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</si>
  <si>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</si>
  <si>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</si>
  <si>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</si>
  <si>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</si>
  <si>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</si>
  <si>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</si>
  <si>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</si>
  <si>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</si>
  <si>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</si>
  <si>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</si>
  <si>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</si>
  <si>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</si>
  <si>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</si>
  <si>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</si>
  <si>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</si>
  <si>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</si>
  <si>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</si>
  <si>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</si>
  <si>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</si>
  <si>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</si>
  <si>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</si>
  <si>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</si>
  <si>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</si>
  <si>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</si>
  <si>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</si>
  <si>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</si>
  <si>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</si>
  <si>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</si>
  <si>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</si>
  <si>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</si>
  <si>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</si>
  <si>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</si>
  <si>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</si>
  <si>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</si>
  <si>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</si>
  <si>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</si>
  <si>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</si>
  <si>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</si>
  <si>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</si>
  <si>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</si>
  <si>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</si>
  <si>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</si>
  <si>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</si>
  <si>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</si>
  <si>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</si>
  <si>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</si>
  <si>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</si>
  <si>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</si>
  <si>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</si>
  <si>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</si>
  <si>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</si>
  <si>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</si>
  <si>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</si>
  <si>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</si>
  <si>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</si>
  <si>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</si>
  <si>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</si>
  <si>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</si>
  <si>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</si>
  <si>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</si>
  <si>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</si>
  <si>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</si>
  <si>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</si>
  <si>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</si>
  <si>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</si>
  <si>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</si>
  <si>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</si>
  <si>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</si>
  <si>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</si>
  <si>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</si>
  <si>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</si>
  <si>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</si>
  <si>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</si>
  <si>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</si>
  <si>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</si>
  <si>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</si>
  <si>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</si>
  <si>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Google Search &amp; other</t>
  </si>
  <si>
    <t>YouTube ads</t>
  </si>
  <si>
    <t>Google Network</t>
  </si>
  <si>
    <t>Google other</t>
  </si>
  <si>
    <t>Google Services total</t>
  </si>
  <si>
    <t>Google Cloud</t>
  </si>
  <si>
    <t>Other Bets</t>
  </si>
  <si>
    <t>Hedging gains (losses)</t>
  </si>
  <si>
    <t>Total revenues</t>
  </si>
  <si>
    <t>Google Advertising Total</t>
  </si>
  <si>
    <t>Revenue Breakdown</t>
  </si>
  <si>
    <t>Google Search</t>
  </si>
  <si>
    <t>YouTube Ads</t>
  </si>
  <si>
    <t>Other</t>
  </si>
  <si>
    <t>% of Revenue</t>
  </si>
  <si>
    <t>YoY</t>
  </si>
  <si>
    <t>Google Search YoY</t>
  </si>
  <si>
    <t>YouTube Ads YoY</t>
  </si>
  <si>
    <t>Google Network YoY</t>
  </si>
  <si>
    <t>Google Advertising YoY</t>
  </si>
  <si>
    <t>Google Other YoY</t>
  </si>
  <si>
    <t>Google Services YoY</t>
  </si>
  <si>
    <t>Google Cloud YoY</t>
  </si>
  <si>
    <t>Other Bets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</si>
</sst>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 \-\ \-"/>
    <numFmt numFmtId="165" formatCode="#.00%;\ \-#.00%;\ \-\ \-"/>
    <numFmt numFmtId="166" formatCode="#,##0.00_);\(#,##0.00\);\-\ \-"/>
    <numFmt numFmtId="167" formatCode="&quot;$&quot;#,##0.00"/>
    <numFmt numFmtId="168" formatCode="&quot;$&quot;#,##0"/>
  </numFmts>
  <fonts count="23"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sz val="12"/>
      <color theme="1"/>
      <name val="Arial"/>
      <family val="2"/>
    </font>
    <font>
      <sz val="12"/>
      <color rgb="FF000000"/>
      <name val="Arial"/>
      <family val="2"/>
    </font>
    <font>
      <b/>
      <sz val="12"/>
      <color rgb="FF000000"/>
      <name val="Arial"/>
      <family val="2"/>
    </font>
    <font>
      <sz val="12"/>
      <color theme="0"/>
      <name val="Arial"/>
      <family val="2"/>
    </font>
    <font>
      <b/>
      <sz val="12"/>
      <color theme="0"/>
      <name val="Arial"/>
      <family val="2"/>
    </font>
    <font>
      <sz val="10"/>
      <color theme="1"/>
      <name val="Arial"/>
      <family val="2"/>
    </font>
  </fonts>
  <fills count="10">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9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7" fillId="4" borderId="0" xfId="0" applyFont="1" applyFill="1" applyAlignment="1">
      <alignment horizontal="left" indent="1"/>
    </xf>
    <xf numFmtId="3" fontId="17" fillId="4" borderId="0" xfId="0" applyNumberFormat="1" applyFont="1" applyFill="1"/>
    <xf numFmtId="0" fontId="17" fillId="4" borderId="0" xfId="0" applyFont="1" applyFill="1"/>
    <xf numFmtId="0" fontId="17" fillId="4" borderId="0" xfId="0" applyFont="1" applyFill="1" applyAlignment="1">
      <alignment horizontal="left" indent="2"/>
    </xf>
    <xf numFmtId="0" fontId="17" fillId="4" borderId="0" xfId="0" applyFont="1" applyFill="1" applyAlignment="1">
      <alignment horizontal="left" vertical="top" indent="1"/>
    </xf>
    <xf numFmtId="37" fontId="17" fillId="4" borderId="0" xfId="0" applyNumberFormat="1" applyFont="1" applyFill="1" applyAlignment="1">
      <alignment vertical="top"/>
    </xf>
    <xf numFmtId="0" fontId="17" fillId="4" borderId="0" xfId="0" applyFont="1" applyFill="1" applyAlignment="1">
      <alignment vertical="top"/>
    </xf>
    <xf numFmtId="3" fontId="17" fillId="4" borderId="0" xfId="0" applyNumberFormat="1" applyFont="1" applyFill="1" applyAlignment="1">
      <alignment vertical="top"/>
    </xf>
    <xf numFmtId="0" fontId="17" fillId="8" borderId="0" xfId="0" applyFont="1" applyFill="1" applyAlignment="1">
      <alignment horizontal="left" indent="1"/>
    </xf>
    <xf numFmtId="3" fontId="17" fillId="8" borderId="0" xfId="0" applyNumberFormat="1" applyFont="1" applyFill="1"/>
    <xf numFmtId="9" fontId="17" fillId="8" borderId="0" xfId="1" applyFont="1" applyFill="1"/>
    <xf numFmtId="0" fontId="17" fillId="8" borderId="0" xfId="0" applyFont="1" applyFill="1"/>
    <xf numFmtId="0" fontId="0" fillId="8" borderId="0" xfId="0" applyFill="1"/>
    <xf numFmtId="0" fontId="21" fillId="9" borderId="0" xfId="0" applyFont="1" applyFill="1" applyAlignment="1">
      <alignment horizontal="left" vertical="center" indent="1"/>
    </xf>
    <xf numFmtId="6" fontId="21" fillId="9" borderId="0" xfId="0" applyNumberFormat="1" applyFont="1" applyFill="1" applyAlignment="1">
      <alignment vertical="center"/>
    </xf>
    <xf numFmtId="0" fontId="21" fillId="9" borderId="0" xfId="0" applyFont="1" applyFill="1" applyAlignment="1">
      <alignment horizontal="left" indent="1"/>
    </xf>
    <xf numFmtId="3" fontId="21" fillId="9" borderId="0" xfId="0" applyNumberFormat="1" applyFont="1" applyFill="1"/>
    <xf numFmtId="0" fontId="20" fillId="9" borderId="0" xfId="0" applyFont="1" applyFill="1"/>
    <xf numFmtId="9" fontId="0" fillId="8" borderId="0" xfId="0" applyNumberFormat="1" applyFill="1"/>
    <xf numFmtId="6" fontId="0" fillId="8" borderId="0" xfId="0" applyNumberFormat="1" applyFill="1"/>
    <xf numFmtId="9" fontId="18" fillId="4" borderId="10" xfId="1" applyFont="1" applyFill="1" applyBorder="1"/>
    <xf numFmtId="9" fontId="18" fillId="8" borderId="10" xfId="1" applyFont="1" applyFill="1" applyBorder="1"/>
    <xf numFmtId="9" fontId="18" fillId="8" borderId="8" xfId="1" applyFont="1" applyFill="1" applyBorder="1"/>
    <xf numFmtId="0" fontId="20" fillId="9" borderId="14" xfId="0" applyFont="1" applyFill="1" applyBorder="1" applyAlignment="1">
      <alignment horizontal="center" vertical="center" wrapText="1"/>
    </xf>
    <xf numFmtId="0" fontId="20" fillId="9" borderId="13" xfId="0" applyFont="1" applyFill="1" applyBorder="1" applyAlignment="1">
      <alignment horizontal="center" vertical="center" wrapText="1"/>
    </xf>
    <xf numFmtId="0" fontId="19" fillId="4" borderId="9" xfId="0" applyFont="1" applyFill="1" applyBorder="1"/>
    <xf numFmtId="0" fontId="19" fillId="8" borderId="9" xfId="0" applyFont="1" applyFill="1" applyBorder="1"/>
    <xf numFmtId="0" fontId="19" fillId="8" borderId="11" xfId="0" applyFont="1" applyFill="1" applyBorder="1"/>
    <xf numFmtId="0" fontId="17" fillId="4" borderId="0" xfId="0" applyFont="1" applyFill="1" applyAlignment="1">
      <alignment horizontal="left" indent="3"/>
    </xf>
    <xf numFmtId="0" fontId="22" fillId="8" borderId="0" xfId="0" applyFont="1" applyFill="1" applyAlignment="1">
      <alignment horizontal="left" indent="1"/>
    </xf>
    <xf numFmtId="0" fontId="22" fillId="8" borderId="0" xfId="0" applyFont="1" applyFill="1" applyAlignment="1">
      <alignment horizontal="left" indent="2"/>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Model!$A$3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Model!$A$19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Model!$A$106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5520361164894"/>
          <c:y val="0.13749948917605068"/>
          <c:w val="0.74690563557697587"/>
          <c:h val="0.82987668336998854"/>
        </c:manualLayout>
      </c:layout>
      <c:pieChart>
        <c:varyColors val="1"/>
        <c:ser>
          <c:idx val="0"/>
          <c:order val="0"/>
          <c:tx>
            <c:strRef>
              <c:f>Analysis!$B$22</c:f>
              <c:strCache>
                <c:ptCount val="1"/>
                <c:pt idx="0">
                  <c:v>% of Revenue</c:v>
                </c:pt>
              </c:strCache>
            </c:strRef>
          </c:tx>
          <c:explosion val="6"/>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9-5746-91E8-287F32024F25}"/>
              </c:ext>
            </c:extLst>
          </c:dPt>
          <c:dPt>
            <c:idx val="1"/>
            <c:bubble3D val="0"/>
            <c:explosion val="15"/>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9-5746-91E8-287F32024F25}"/>
              </c:ext>
            </c:extLst>
          </c:dPt>
          <c:dPt>
            <c:idx val="2"/>
            <c:bubble3D val="0"/>
            <c:explosion val="12"/>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9-5746-91E8-287F32024F25}"/>
              </c:ext>
            </c:extLst>
          </c:dPt>
          <c:dPt>
            <c:idx val="3"/>
            <c:bubble3D val="0"/>
            <c:explosion val="12"/>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9-5746-91E8-287F32024F25}"/>
              </c:ext>
            </c:extLst>
          </c:dPt>
          <c:dPt>
            <c:idx val="4"/>
            <c:bubble3D val="0"/>
            <c:explosion val="12"/>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9-5746-91E8-287F32024F25}"/>
              </c:ext>
            </c:extLst>
          </c:dPt>
          <c:dPt>
            <c:idx val="5"/>
            <c:bubble3D val="0"/>
            <c:explosion val="12"/>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9-5746-91E8-287F32024F25}"/>
              </c:ext>
            </c:extLst>
          </c:dPt>
          <c:dLbls>
            <c:dLbl>
              <c:idx val="0"/>
              <c:layout>
                <c:manualLayout>
                  <c:x val="-0.2067054522705126"/>
                  <c:y val="-9.1379536154962568E-2"/>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023975056958605"/>
                      <c:h val="0.21482340894749163"/>
                    </c:manualLayout>
                  </c15:layout>
                </c:ext>
                <c:ext xmlns:c16="http://schemas.microsoft.com/office/drawing/2014/chart" uri="{C3380CC4-5D6E-409C-BE32-E72D297353CC}">
                  <c16:uniqueId val="{00000007-EA89-5746-91E8-287F32024F25}"/>
                </c:ext>
              </c:extLst>
            </c:dLbl>
            <c:dLbl>
              <c:idx val="1"/>
              <c:layout>
                <c:manualLayout>
                  <c:x val="0.16862104033145264"/>
                  <c:y val="-0.1458495116411054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560363999918385"/>
                      <c:h val="0.1286885590648208"/>
                    </c:manualLayout>
                  </c15:layout>
                </c:ext>
                <c:ext xmlns:c16="http://schemas.microsoft.com/office/drawing/2014/chart" uri="{C3380CC4-5D6E-409C-BE32-E72D297353CC}">
                  <c16:uniqueId val="{00000005-EA89-5746-91E8-287F32024F25}"/>
                </c:ext>
              </c:extLst>
            </c:dLbl>
            <c:dLbl>
              <c:idx val="2"/>
              <c:layout>
                <c:manualLayout>
                  <c:x val="0.1256537200563998"/>
                  <c:y val="-7.5766004748202519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985554263328638"/>
                      <c:h val="0.15706292784302239"/>
                    </c:manualLayout>
                  </c15:layout>
                </c:ext>
                <c:ext xmlns:c16="http://schemas.microsoft.com/office/drawing/2014/chart" uri="{C3380CC4-5D6E-409C-BE32-E72D297353CC}">
                  <c16:uniqueId val="{00000004-EA89-5746-91E8-287F32024F25}"/>
                </c:ext>
              </c:extLst>
            </c:dLbl>
            <c:dLbl>
              <c:idx val="3"/>
              <c:layout>
                <c:manualLayout>
                  <c:x val="0.14424420296625137"/>
                  <c:y val="0.1060724066474825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A89-5746-91E8-287F32024F25}"/>
                </c:ext>
              </c:extLst>
            </c:dLbl>
            <c:dLbl>
              <c:idx val="4"/>
              <c:layout>
                <c:manualLayout>
                  <c:x val="0.11176131120999902"/>
                  <c:y val="0.14731558052067803"/>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fld id="{F1305C43-3135-D34F-9129-562C9EDB5035}" type="CATEGORYNAME">
                      <a:rPr lang="en-US" sz="1000">
                        <a:solidFill>
                          <a:schemeClr val="bg1"/>
                        </a:solidFill>
                      </a:rPr>
                      <a:pPr>
                        <a:defRPr>
                          <a:solidFill>
                            <a:schemeClr val="bg1"/>
                          </a:solidFill>
                        </a:defRPr>
                      </a:pPr>
                      <a:t>[CATEGORY NAME]</a:t>
                    </a:fld>
                    <a:r>
                      <a:rPr lang="en-US" sz="1000" baseline="0">
                        <a:solidFill>
                          <a:schemeClr val="bg1"/>
                        </a:solidFill>
                      </a:rPr>
                      <a:t>
</a:t>
                    </a:r>
                    <a:fld id="{1022C13E-6011-E447-9E2C-2507F81597D0}" type="PERCENTAGE">
                      <a:rPr lang="en-US" sz="1000" baseline="0">
                        <a:solidFill>
                          <a:schemeClr val="bg1"/>
                        </a:solidFill>
                      </a:rPr>
                      <a:pPr>
                        <a:defRPr>
                          <a:solidFill>
                            <a:schemeClr val="bg1"/>
                          </a:solidFill>
                        </a:defRPr>
                      </a:pPr>
                      <a:t>[PERCENTAGE]</a:t>
                    </a:fld>
                    <a:endParaRPr lang="en-US" sz="1000"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6682908992503295"/>
                      <c:h val="0.16278326120151163"/>
                    </c:manualLayout>
                  </c15:layout>
                  <c15:dlblFieldTable/>
                  <c15:showDataLabelsRange val="0"/>
                </c:ext>
                <c:ext xmlns:c16="http://schemas.microsoft.com/office/drawing/2014/chart" uri="{C3380CC4-5D6E-409C-BE32-E72D297353CC}">
                  <c16:uniqueId val="{00000002-EA89-5746-91E8-287F32024F25}"/>
                </c:ext>
              </c:extLst>
            </c:dLbl>
            <c:dLbl>
              <c:idx val="5"/>
              <c:layout>
                <c:manualLayout>
                  <c:x val="0"/>
                  <c:y val="7.5766004748201825E-3"/>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spc="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A89-5746-91E8-287F32024F25}"/>
                </c:ext>
              </c:extLst>
            </c:dLbl>
            <c:spPr>
              <a:noFill/>
              <a:ln>
                <a:noFill/>
              </a:ln>
              <a:effectLst/>
            </c:spPr>
            <c:txPr>
              <a:bodyPr rot="0" spcFirstLastPara="1" vertOverflow="ellipsis"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Analysis!$A$23:$A$28</c:f>
              <c:strCache>
                <c:ptCount val="6"/>
                <c:pt idx="0">
                  <c:v>Google Search</c:v>
                </c:pt>
                <c:pt idx="1">
                  <c:v>YouTube Ads</c:v>
                </c:pt>
                <c:pt idx="2">
                  <c:v>Google Network</c:v>
                </c:pt>
                <c:pt idx="3">
                  <c:v>Other</c:v>
                </c:pt>
                <c:pt idx="4">
                  <c:v>Google Cloud</c:v>
                </c:pt>
                <c:pt idx="5">
                  <c:v>Other Bets</c:v>
                </c:pt>
              </c:strCache>
            </c:strRef>
          </c:cat>
          <c:val>
            <c:numRef>
              <c:f>Analysis!$B$23:$B$28</c:f>
              <c:numCache>
                <c:formatCode>0%</c:formatCode>
                <c:ptCount val="6"/>
                <c:pt idx="0">
                  <c:v>0.57436111386103605</c:v>
                </c:pt>
                <c:pt idx="1">
                  <c:v>0.10339207173061421</c:v>
                </c:pt>
                <c:pt idx="2">
                  <c:v>0.11589755193822568</c:v>
                </c:pt>
                <c:pt idx="3">
                  <c:v>0.10272737558160913</c:v>
                </c:pt>
                <c:pt idx="4">
                  <c:v>9.2916036148156522E-2</c:v>
                </c:pt>
                <c:pt idx="5">
                  <c:v>3.7760398251990555E-3</c:v>
                </c:pt>
              </c:numCache>
            </c:numRef>
          </c:val>
          <c:extLst>
            <c:ext xmlns:c16="http://schemas.microsoft.com/office/drawing/2014/chart" uri="{C3380CC4-5D6E-409C-BE32-E72D297353CC}">
              <c16:uniqueId val="{00000000-EA89-5746-91E8-287F32024F25}"/>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Growth</a:t>
            </a:r>
            <a:r>
              <a:rPr lang="en-US" sz="1400" b="1" baseline="0"/>
              <a:t> rates over time</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(Analysis!$C$3,Analysis!$C$5,Analysis!$C$7,Analysis!$C$11,Analysis!$C$15,Analysis!$C$17)</c:f>
              <c:numCache>
                <c:formatCode>0%</c:formatCode>
                <c:ptCount val="6"/>
                <c:pt idx="0">
                  <c:v>0.15028840742824978</c:v>
                </c:pt>
                <c:pt idx="1">
                  <c:v>0.35804571940833707</c:v>
                </c:pt>
                <c:pt idx="2">
                  <c:v>7.6811594202898625E-2</c:v>
                </c:pt>
                <c:pt idx="3">
                  <c:v>0.20984142786034266</c:v>
                </c:pt>
                <c:pt idx="4">
                  <c:v>0.52757793764988015</c:v>
                </c:pt>
                <c:pt idx="5">
                  <c:v>0.1075630252100841</c:v>
                </c:pt>
              </c:numCache>
            </c:numRef>
          </c:val>
          <c:extLst>
            <c:ext xmlns:c16="http://schemas.microsoft.com/office/drawing/2014/chart" uri="{C3380CC4-5D6E-409C-BE32-E72D297353CC}">
              <c16:uniqueId val="{00000001-5A58-5448-A3AE-799E6F81AFEB}"/>
            </c:ext>
          </c:extLst>
        </c:ser>
        <c:ser>
          <c:idx val="2"/>
          <c:order val="2"/>
          <c:spPr>
            <a:solidFill>
              <a:schemeClr val="accent3"/>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(Analysis!$D$3,Analysis!$D$5,Analysis!$D$7,Analysis!$D$11,Analysis!$D$15,Analysis!$D$17)</c:f>
              <c:numCache>
                <c:formatCode>0%</c:formatCode>
                <c:ptCount val="6"/>
                <c:pt idx="0">
                  <c:v>6.0612546501554343E-2</c:v>
                </c:pt>
                <c:pt idx="1">
                  <c:v>0.30516865799722748</c:v>
                </c:pt>
                <c:pt idx="2">
                  <c:v>7.161089710864621E-2</c:v>
                </c:pt>
                <c:pt idx="3">
                  <c:v>0.27606676854355228</c:v>
                </c:pt>
                <c:pt idx="4">
                  <c:v>0.46434178066831122</c:v>
                </c:pt>
                <c:pt idx="5">
                  <c:v>-3.0349013657056112E-3</c:v>
                </c:pt>
              </c:numCache>
            </c:numRef>
          </c:val>
          <c:extLst>
            <c:ext xmlns:c16="http://schemas.microsoft.com/office/drawing/2014/chart" uri="{C3380CC4-5D6E-409C-BE32-E72D297353CC}">
              <c16:uniqueId val="{00000002-5A58-5448-A3AE-799E6F81AFEB}"/>
            </c:ext>
          </c:extLst>
        </c:ser>
        <c:ser>
          <c:idx val="3"/>
          <c:order val="3"/>
          <c:spPr>
            <a:solidFill>
              <a:schemeClr val="accent4"/>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(Analysis!$E$3,Analysis!$E$5,Analysis!$E$7,Analysis!$E$11,Analysis!$E$15,Analysis!$E$17)</c:f>
              <c:numCache>
                <c:formatCode>0%</c:formatCode>
                <c:ptCount val="6"/>
                <c:pt idx="0">
                  <c:v>0.43136783840402826</c:v>
                </c:pt>
                <c:pt idx="1">
                  <c:v>0.45888124620675708</c:v>
                </c:pt>
                <c:pt idx="2">
                  <c:v>0.37293200519705505</c:v>
                </c:pt>
                <c:pt idx="3">
                  <c:v>0.29114273870388274</c:v>
                </c:pt>
                <c:pt idx="4">
                  <c:v>0.47070985527222597</c:v>
                </c:pt>
                <c:pt idx="5">
                  <c:v>0.14611872146118721</c:v>
                </c:pt>
              </c:numCache>
            </c:numRef>
          </c:val>
          <c:extLst>
            <c:ext xmlns:c16="http://schemas.microsoft.com/office/drawing/2014/chart" uri="{C3380CC4-5D6E-409C-BE32-E72D297353CC}">
              <c16:uniqueId val="{00000003-5A58-5448-A3AE-799E6F81AFEB}"/>
            </c:ext>
          </c:extLst>
        </c:ser>
        <c:ser>
          <c:idx val="4"/>
          <c:order val="4"/>
          <c:spPr>
            <a:solidFill>
              <a:schemeClr val="accent5"/>
            </a:solidFill>
            <a:ln>
              <a:noFill/>
            </a:ln>
            <a:effectLst/>
          </c:spPr>
          <c:invertIfNegative val="0"/>
          <c:cat>
            <c:strRef>
              <c:f>(Analysis!$A$3,Analysis!$A$5,Analysis!$A$7,Analysis!$A$11,Analysis!$A$15,Analysis!$A$17)</c:f>
              <c:strCache>
                <c:ptCount val="6"/>
                <c:pt idx="0">
                  <c:v>Google Search YoY</c:v>
                </c:pt>
                <c:pt idx="1">
                  <c:v>YouTube Ads YoY</c:v>
                </c:pt>
                <c:pt idx="2">
                  <c:v>Google Network YoY</c:v>
                </c:pt>
                <c:pt idx="3">
                  <c:v>Google Other YoY</c:v>
                </c:pt>
                <c:pt idx="4">
                  <c:v>Google Cloud YoY</c:v>
                </c:pt>
                <c:pt idx="5">
                  <c:v>Other Bets YoY</c:v>
                </c:pt>
              </c:strCache>
            </c:strRef>
          </c:cat>
          <c:val>
            <c:numRef>
              <c:f>(Analysis!$F$3,Analysis!$F$5,Analysis!$F$7,Analysis!$F$11,Analysis!$F$15,Analysis!$F$17)</c:f>
              <c:numCache>
                <c:formatCode>0%</c:formatCode>
                <c:ptCount val="6"/>
                <c:pt idx="0">
                  <c:v>9.0627118985438182E-2</c:v>
                </c:pt>
                <c:pt idx="1">
                  <c:v>1.3797885248743258E-2</c:v>
                </c:pt>
                <c:pt idx="2">
                  <c:v>3.4036781174095365E-2</c:v>
                </c:pt>
                <c:pt idx="3">
                  <c:v>3.6494006849315141E-2</c:v>
                </c:pt>
                <c:pt idx="4">
                  <c:v>0.36832239925023424</c:v>
                </c:pt>
                <c:pt idx="5">
                  <c:v>0.41832669322709171</c:v>
                </c:pt>
              </c:numCache>
            </c:numRef>
          </c:val>
          <c:extLst>
            <c:ext xmlns:c16="http://schemas.microsoft.com/office/drawing/2014/chart" uri="{C3380CC4-5D6E-409C-BE32-E72D297353CC}">
              <c16:uniqueId val="{00000004-5A58-5448-A3AE-799E6F81AFEB}"/>
            </c:ext>
          </c:extLst>
        </c:ser>
        <c:dLbls>
          <c:showLegendKey val="0"/>
          <c:showVal val="0"/>
          <c:showCatName val="0"/>
          <c:showSerName val="0"/>
          <c:showPercent val="0"/>
          <c:showBubbleSize val="0"/>
        </c:dLbls>
        <c:gapWidth val="219"/>
        <c:overlap val="-27"/>
        <c:axId val="2073516975"/>
        <c:axId val="2073481951"/>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(Analysis!$A$3,Analysis!$A$5,Analysis!$A$7,Analysis!$A$11,Analysis!$A$15,Analysis!$A$17)</c15:sqref>
                        </c15:formulaRef>
                      </c:ext>
                    </c:extLst>
                    <c:strCache>
                      <c:ptCount val="6"/>
                      <c:pt idx="0">
                        <c:v>Google Search YoY</c:v>
                      </c:pt>
                      <c:pt idx="1">
                        <c:v>YouTube Ads YoY</c:v>
                      </c:pt>
                      <c:pt idx="2">
                        <c:v>Google Network YoY</c:v>
                      </c:pt>
                      <c:pt idx="3">
                        <c:v>Google Other YoY</c:v>
                      </c:pt>
                      <c:pt idx="4">
                        <c:v>Google Cloud YoY</c:v>
                      </c:pt>
                      <c:pt idx="5">
                        <c:v>Other Bets YoY</c:v>
                      </c:pt>
                    </c:strCache>
                  </c:strRef>
                </c:cat>
                <c:val>
                  <c:numRef>
                    <c:extLst>
                      <c:ext uri="{02D57815-91ED-43cb-92C2-25804820EDAC}">
                        <c15:formulaRef>
                          <c15:sqref>(Analysis!$B$3,Analysis!$B$5,Analysis!$B$7,Analysis!$B$11,Analysis!$B$15,Analysis!$B$17)</c15:sqref>
                        </c15:formulaRef>
                      </c:ext>
                    </c:extLst>
                    <c:numCache>
                      <c:formatCode>#,##0</c:formatCode>
                      <c:ptCount val="6"/>
                    </c:numCache>
                  </c:numRef>
                </c:val>
                <c:extLst>
                  <c:ext xmlns:c16="http://schemas.microsoft.com/office/drawing/2014/chart" uri="{C3380CC4-5D6E-409C-BE32-E72D297353CC}">
                    <c16:uniqueId val="{00000000-5A58-5448-A3AE-799E6F81AFEB}"/>
                  </c:ext>
                </c:extLst>
              </c15:ser>
            </c15:filteredBarSeries>
          </c:ext>
        </c:extLst>
      </c:barChart>
      <c:catAx>
        <c:axId val="207351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81951"/>
        <c:crosses val="autoZero"/>
        <c:auto val="1"/>
        <c:lblAlgn val="ctr"/>
        <c:lblOffset val="100"/>
        <c:noMultiLvlLbl val="0"/>
      </c:catAx>
      <c:valAx>
        <c:axId val="2073481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16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42333</xdr:colOff>
      <xdr:row>20</xdr:row>
      <xdr:rowOff>189254</xdr:rowOff>
    </xdr:from>
    <xdr:to>
      <xdr:col>7</xdr:col>
      <xdr:colOff>349249</xdr:colOff>
      <xdr:row>38</xdr:row>
      <xdr:rowOff>116416</xdr:rowOff>
    </xdr:to>
    <xdr:graphicFrame macro="">
      <xdr:nvGraphicFramePr>
        <xdr:cNvPr id="2" name="Chart 1">
          <a:extLst>
            <a:ext uri="{FF2B5EF4-FFF2-40B4-BE49-F238E27FC236}">
              <a16:creationId xmlns:a16="http://schemas.microsoft.com/office/drawing/2014/main" id="{59DFDE28-3F38-35F0-26C8-347927855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20</xdr:row>
      <xdr:rowOff>168274</xdr:rowOff>
    </xdr:from>
    <xdr:to>
      <xdr:col>13</xdr:col>
      <xdr:colOff>253999</xdr:colOff>
      <xdr:row>33</xdr:row>
      <xdr:rowOff>137584</xdr:rowOff>
    </xdr:to>
    <xdr:graphicFrame macro="">
      <xdr:nvGraphicFramePr>
        <xdr:cNvPr id="3" name="Chart 2">
          <a:extLst>
            <a:ext uri="{FF2B5EF4-FFF2-40B4-BE49-F238E27FC236}">
              <a16:creationId xmlns:a16="http://schemas.microsoft.com/office/drawing/2014/main" id="{ACA545EF-8A26-963B-D4B7-64D4B2B37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129.04</v>
    <v>83.34</v>
    <v>1.0789</v>
    <v>2.6</v>
    <v>2.1568E-2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123.24</v>
    <v>Software &amp; IT Services</v>
    <v>Stock</v>
    <v>45099.999874258596</v>
    <v>0</v>
    <v>118.83</v>
    <v>1534794000000</v>
    <v>ALPHABET INC.</v>
    <v>ALPHABET INC.</v>
    <v>120</v>
    <v>27.406600000000001</v>
    <v>120.55</v>
    <v>123.15</v>
    <v>12697000000</v>
    <v>GOOGL</v>
    <v>ALPHABET INC. (XNAS:GOOGL)</v>
    <v>79598</v>
    <v>33983290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20000008/0001652044-20-000008-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finbox.com/NASDAQGS:GOOG/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9000004/goog10-kq42018.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3000016/0001652044-23-000016-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652044/000165204416000012/goog10-k2015.htm"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8000007/goog10-kq42017.htm" TargetMode="External"/><Relationship Id="rId43" Type="http://schemas.openxmlformats.org/officeDocument/2006/relationships/hyperlink" Target="https://www.sec.gov/Archives/edgar/data/1652044/000165204422000019/0001652044-22-000019-index.htm" TargetMode="External"/><Relationship Id="rId48" Type="http://schemas.openxmlformats.org/officeDocument/2006/relationships/hyperlink" Target="https://roic.ai/company/GOOG"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7000008/goog10-kq42016.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1000010/0001652044-21-000010-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83" activePane="bottomRight" state="frozen"/>
      <selection pane="topRight"/>
      <selection pane="bottomLeft"/>
      <selection pane="bottomRight" activeCell="Y95" sqref="Y95"/>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299200000000</v>
      </c>
      <c r="Z3" s="28">
        <v>337600000000</v>
      </c>
      <c r="AA3" s="28">
        <v>376600000000</v>
      </c>
      <c r="AB3" s="28">
        <v>416300000000</v>
      </c>
      <c r="AC3" s="28">
        <v>451900000000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5.7856849905952634E-2</v>
      </c>
      <c r="Z4" s="16">
        <f t="shared" si="0"/>
        <v>0.12834224598930488</v>
      </c>
      <c r="AA4" s="16">
        <f t="shared" si="0"/>
        <v>0.11552132701421791</v>
      </c>
      <c r="AB4" s="16">
        <f t="shared" si="0"/>
        <v>0.105416887944769</v>
      </c>
      <c r="AC4" s="16">
        <f t="shared" si="0"/>
        <v>8.5515253423012361E-2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5.426445007000523</v>
      </c>
      <c r="AF16" s="30">
        <f>AF101/X28</f>
        <v>25.591842860001336</v>
      </c>
      <c r="AG16" s="31">
        <f>AF101/X106</f>
        <v>25.575637393767707</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92" t="s">
        <v>126</v>
      </c>
      <c r="AF83" s="93"/>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94" t="s">
        <v>127</v>
      </c>
      <c r="AF84" s="95"/>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94" t="s">
        <v>134</v>
      </c>
      <c r="AF93" s="95"/>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5" cm="1">
        <f t="array" ref="AF95">_FV(A1,"Beta")</f>
        <v>1.0789</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8.7396644999999995E-2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94" t="s">
        <v>139</v>
      </c>
      <c r="AF98" s="95"/>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1.8970605437102463E-2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1534794000000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0.98102939456289751</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1564473000000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94" t="s">
        <v>145</v>
      </c>
      <c r="AF104" s="95"/>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8.5930539581821203E-2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57">
        <f>X106*(1+$AF$106)</f>
        <v>65922816076.455643</v>
      </c>
      <c r="Z106" s="57">
        <f t="shared" ref="Z106:AC106" si="9">Y106*(1+$AF$106)</f>
        <v>72418224953.344421</v>
      </c>
      <c r="AA106" s="57">
        <f t="shared" si="9"/>
        <v>79553629798.078903</v>
      </c>
      <c r="AB106" s="57">
        <f t="shared" si="9"/>
        <v>87392089741.596344</v>
      </c>
      <c r="AC106" s="57">
        <f t="shared" si="9"/>
        <v>96002877163.345474</v>
      </c>
      <c r="AD106" s="39" t="s">
        <v>146</v>
      </c>
      <c r="AE106" s="40" t="s">
        <v>147</v>
      </c>
      <c r="AF106" s="41">
        <f>(SUM(Y4:AC4)/5)</f>
        <v>9.8530512855451363E-2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1615002095300.4641</v>
      </c>
      <c r="AD107" s="43" t="s">
        <v>148</v>
      </c>
      <c r="AE107" s="44" t="s">
        <v>149</v>
      </c>
      <c r="AF107" s="45">
        <v>2.5000000000000001E-2</v>
      </c>
    </row>
    <row r="108" spans="1:32" ht="19" x14ac:dyDescent="0.25">
      <c r="Y108" s="42">
        <f t="shared" ref="Y108:AA108" si="10">Y107+Y106</f>
        <v>65922816076.455643</v>
      </c>
      <c r="Z108" s="42">
        <f t="shared" si="10"/>
        <v>72418224953.344421</v>
      </c>
      <c r="AA108" s="42">
        <f t="shared" si="10"/>
        <v>79553629798.078903</v>
      </c>
      <c r="AB108" s="42">
        <f>AB107+AB106</f>
        <v>87392089741.596344</v>
      </c>
      <c r="AC108" s="42">
        <f>AC107+AC106</f>
        <v>1711004972463.8096</v>
      </c>
      <c r="AD108" s="43" t="s">
        <v>144</v>
      </c>
      <c r="AE108" s="46" t="s">
        <v>150</v>
      </c>
      <c r="AF108" s="47">
        <f>AF105</f>
        <v>8.5930539581821203E-2</v>
      </c>
    </row>
    <row r="109" spans="1:32" ht="19" x14ac:dyDescent="0.25">
      <c r="Y109" s="90" t="s">
        <v>151</v>
      </c>
      <c r="Z109" s="91"/>
    </row>
    <row r="110" spans="1:32" ht="20" x14ac:dyDescent="0.25">
      <c r="Y110" s="48" t="s">
        <v>152</v>
      </c>
      <c r="Z110" s="49">
        <f>NPV(AF108,Y108,Z108,AA108,AB108,AC108)</f>
        <v>1380113205795.459</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1464196205795.459</v>
      </c>
    </row>
    <row r="114" spans="25:26" ht="20" x14ac:dyDescent="0.25">
      <c r="Y114" s="48" t="s">
        <v>155</v>
      </c>
      <c r="Z114" s="50">
        <f>X34*(1+(5*AD16))</f>
        <v>13051072012.005297</v>
      </c>
    </row>
    <row r="115" spans="25:26" ht="20" x14ac:dyDescent="0.25">
      <c r="Y115" s="51" t="s">
        <v>156</v>
      </c>
      <c r="Z115" s="58">
        <f>Z113/Z114</f>
        <v>112.18972697787493</v>
      </c>
    </row>
    <row r="116" spans="25:26" ht="20" x14ac:dyDescent="0.25">
      <c r="Y116" s="48" t="s">
        <v>157</v>
      </c>
      <c r="Z116" s="56" cm="1">
        <f t="array" ref="Z116">_FV(A1,"Price",TRUE)</f>
        <v>123.15</v>
      </c>
    </row>
    <row r="117" spans="25:26" ht="20" x14ac:dyDescent="0.25">
      <c r="Y117" s="52" t="s">
        <v>158</v>
      </c>
      <c r="Z117" s="53">
        <f>Z115/Z116-1</f>
        <v>-8.899937492590404E-2</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652044/000165204416000012/goog10-k2015.htm" xr:uid="{00000000-0004-0000-0000-00002E000000}"/>
    <hyperlink ref="Q74" r:id="rId32" tooltip="https://www.sec.gov/Archives/edgar/data/1652044/000165204416000012/goog10-k2015.htm" xr:uid="{00000000-0004-0000-0000-00002F000000}"/>
    <hyperlink ref="R36" r:id="rId33" tooltip="https://www.sec.gov/Archives/edgar/data/1652044/000165204417000008/goog10-kq42016.htm" xr:uid="{00000000-0004-0000-0000-000031000000}"/>
    <hyperlink ref="R74" r:id="rId34" tooltip="https://www.sec.gov/Archives/edgar/data/1652044/000165204417000008/goog10-kq42016.htm" xr:uid="{00000000-0004-0000-0000-000032000000}"/>
    <hyperlink ref="S36" r:id="rId35" tooltip="https://www.sec.gov/Archives/edgar/data/1652044/000165204418000007/goog10-kq42017.htm" xr:uid="{00000000-0004-0000-0000-000034000000}"/>
    <hyperlink ref="S74" r:id="rId36" tooltip="https://www.sec.gov/Archives/edgar/data/1652044/000165204418000007/goog10-kq42017.htm" xr:uid="{00000000-0004-0000-0000-000035000000}"/>
    <hyperlink ref="T36" r:id="rId37" tooltip="https://www.sec.gov/Archives/edgar/data/1652044/000165204419000004/goog10-kq42018.htm" xr:uid="{00000000-0004-0000-0000-000037000000}"/>
    <hyperlink ref="T74" r:id="rId38" tooltip="https://www.sec.gov/Archives/edgar/data/1652044/000165204419000004/goog10-kq42018.htm" xr:uid="{00000000-0004-0000-0000-000038000000}"/>
    <hyperlink ref="U36" r:id="rId39" tooltip="https://www.sec.gov/Archives/edgar/data/1652044/000165204420000008/0001652044-20-000008-index.htm" xr:uid="{00000000-0004-0000-0000-00003A000000}"/>
    <hyperlink ref="U74" r:id="rId40" tooltip="https://www.sec.gov/Archives/edgar/data/1652044/000165204420000008/0001652044-20-000008-index.htm" xr:uid="{00000000-0004-0000-0000-00003B000000}"/>
    <hyperlink ref="V36" r:id="rId41" tooltip="https://www.sec.gov/Archives/edgar/data/1652044/000165204421000010/0001652044-21-000010-index.htm" xr:uid="{00000000-0004-0000-0000-00003D000000}"/>
    <hyperlink ref="V74" r:id="rId42" tooltip="https://www.sec.gov/Archives/edgar/data/1652044/000165204421000010/0001652044-21-000010-index.htm" xr:uid="{00000000-0004-0000-0000-00003E000000}"/>
    <hyperlink ref="W36" r:id="rId43" tooltip="https://www.sec.gov/Archives/edgar/data/1652044/000165204422000019/0001652044-22-000019-index.htm" xr:uid="{00000000-0004-0000-0000-000040000000}"/>
    <hyperlink ref="W74" r:id="rId44" tooltip="https://www.sec.gov/Archives/edgar/data/1652044/000165204422000019/0001652044-22-000019-index.htm" xr:uid="{00000000-0004-0000-0000-000041000000}"/>
    <hyperlink ref="X36" r:id="rId45" tooltip="https://www.sec.gov/Archives/edgar/data/1652044/000165204423000016/0001652044-23-000016-index.htm" xr:uid="{00000000-0004-0000-0000-000043000000}"/>
    <hyperlink ref="X74" r:id="rId46" tooltip="https://www.sec.gov/Archives/edgar/data/1652044/000165204423000016/0001652044-23-000016-index.htm" xr:uid="{00000000-0004-0000-0000-000044000000}"/>
    <hyperlink ref="Y1" r:id="rId47" display="https://finbox.com/NASDAQGS:GOOG/explorer/revenue_proj" xr:uid="{3EBB5A77-AF41-8C41-9BFA-A2E487CE246D}"/>
    <hyperlink ref="A1" r:id="rId48" tooltip="https://roic.ai/company/GOOG" display="ROIC.AI | GOOG" xr:uid="{00000000-0004-0000-0000-000000000000}"/>
  </hyperlinks>
  <pageMargins left="0.7" right="0.7" top="0.75" bottom="0.75" header="0.3" footer="0.3"/>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9D3B-259C-8343-9D7B-411217F80C02}">
  <dimension ref="A1:S49"/>
  <sheetViews>
    <sheetView zoomScale="120" zoomScaleNormal="120" workbookViewId="0">
      <selection activeCell="O32" sqref="O32"/>
    </sheetView>
  </sheetViews>
  <sheetFormatPr baseColWidth="10" defaultRowHeight="16" x14ac:dyDescent="0.2"/>
  <cols>
    <col min="1" max="1" width="27.5" customWidth="1"/>
    <col min="2" max="2" width="10.6640625" customWidth="1"/>
    <col min="3" max="4" width="10.5" customWidth="1"/>
    <col min="5" max="5" width="10.33203125" customWidth="1"/>
    <col min="6" max="6" width="10.5" customWidth="1"/>
  </cols>
  <sheetData>
    <row r="1" spans="1:19" x14ac:dyDescent="0.2">
      <c r="A1" s="76"/>
      <c r="B1" s="76">
        <v>2018</v>
      </c>
      <c r="C1" s="76">
        <v>2019</v>
      </c>
      <c r="D1" s="76">
        <v>2020</v>
      </c>
      <c r="E1" s="76">
        <v>2021</v>
      </c>
      <c r="F1" s="76">
        <v>2022</v>
      </c>
      <c r="G1" s="71"/>
      <c r="H1" s="71"/>
      <c r="I1" s="71"/>
      <c r="J1" s="71"/>
      <c r="K1" s="71"/>
      <c r="L1" s="71"/>
      <c r="M1" s="71"/>
      <c r="N1" s="71"/>
      <c r="O1" s="71"/>
      <c r="P1" s="71"/>
      <c r="Q1" s="71"/>
      <c r="R1" s="71"/>
      <c r="S1" s="71"/>
    </row>
    <row r="2" spans="1:19" x14ac:dyDescent="0.2">
      <c r="A2" s="59" t="s">
        <v>160</v>
      </c>
      <c r="B2" s="60">
        <v>85296</v>
      </c>
      <c r="C2" s="60">
        <v>98115</v>
      </c>
      <c r="D2" s="60">
        <v>104062</v>
      </c>
      <c r="E2" s="60">
        <v>148951</v>
      </c>
      <c r="F2" s="60">
        <v>162450</v>
      </c>
      <c r="G2" s="71"/>
      <c r="H2" s="71"/>
      <c r="I2" s="71"/>
      <c r="J2" s="71"/>
      <c r="K2" s="71"/>
      <c r="L2" s="71"/>
      <c r="M2" s="71"/>
      <c r="N2" s="71"/>
      <c r="O2" s="71"/>
      <c r="P2" s="71"/>
      <c r="Q2" s="71"/>
      <c r="R2" s="71"/>
      <c r="S2" s="71"/>
    </row>
    <row r="3" spans="1:19" x14ac:dyDescent="0.2">
      <c r="A3" s="88" t="s">
        <v>176</v>
      </c>
      <c r="B3" s="68"/>
      <c r="C3" s="69">
        <f t="shared" ref="C3:D3" si="0">C2/B2-1</f>
        <v>0.15028840742824978</v>
      </c>
      <c r="D3" s="69">
        <f t="shared" si="0"/>
        <v>6.0612546501554343E-2</v>
      </c>
      <c r="E3" s="69">
        <f>E2/D2-1</f>
        <v>0.43136783840402826</v>
      </c>
      <c r="F3" s="69">
        <f>F2/E2-1</f>
        <v>9.0627118985438182E-2</v>
      </c>
      <c r="G3" s="71"/>
      <c r="H3" s="71"/>
      <c r="I3" s="71"/>
      <c r="J3" s="71"/>
      <c r="K3" s="71"/>
      <c r="L3" s="71"/>
      <c r="M3" s="71"/>
      <c r="N3" s="71"/>
      <c r="O3" s="71"/>
      <c r="P3" s="71"/>
      <c r="Q3" s="71"/>
      <c r="R3" s="71"/>
      <c r="S3" s="71"/>
    </row>
    <row r="4" spans="1:19" x14ac:dyDescent="0.2">
      <c r="A4" s="59" t="s">
        <v>161</v>
      </c>
      <c r="B4" s="60">
        <v>11155</v>
      </c>
      <c r="C4" s="60">
        <v>15149</v>
      </c>
      <c r="D4" s="60">
        <v>19772</v>
      </c>
      <c r="E4" s="60">
        <v>28845</v>
      </c>
      <c r="F4" s="60">
        <v>29243</v>
      </c>
      <c r="G4" s="71"/>
      <c r="H4" s="71"/>
      <c r="I4" s="71"/>
      <c r="J4" s="71"/>
      <c r="K4" s="71"/>
      <c r="L4" s="71"/>
      <c r="M4" s="71"/>
      <c r="N4" s="71"/>
      <c r="O4" s="71"/>
      <c r="P4" s="71"/>
      <c r="Q4" s="71"/>
      <c r="R4" s="71"/>
      <c r="S4" s="71"/>
    </row>
    <row r="5" spans="1:19" x14ac:dyDescent="0.2">
      <c r="A5" s="88" t="s">
        <v>177</v>
      </c>
      <c r="B5" s="68"/>
      <c r="C5" s="69">
        <f t="shared" ref="C5:D5" si="1">C4/B4-1</f>
        <v>0.35804571940833707</v>
      </c>
      <c r="D5" s="69">
        <f t="shared" si="1"/>
        <v>0.30516865799722748</v>
      </c>
      <c r="E5" s="69">
        <f>E4/D4-1</f>
        <v>0.45888124620675708</v>
      </c>
      <c r="F5" s="69">
        <f>F4/E4-1</f>
        <v>1.3797885248743258E-2</v>
      </c>
      <c r="G5" s="71"/>
      <c r="H5" s="71"/>
      <c r="I5" s="71"/>
      <c r="J5" s="71"/>
      <c r="K5" s="71"/>
      <c r="L5" s="71"/>
      <c r="M5" s="71"/>
      <c r="N5" s="71"/>
      <c r="O5" s="71"/>
      <c r="P5" s="71"/>
      <c r="Q5" s="71"/>
      <c r="R5" s="71"/>
      <c r="S5" s="71"/>
    </row>
    <row r="6" spans="1:19" x14ac:dyDescent="0.2">
      <c r="A6" s="59" t="s">
        <v>162</v>
      </c>
      <c r="B6" s="60">
        <v>20010</v>
      </c>
      <c r="C6" s="60">
        <v>21547</v>
      </c>
      <c r="D6" s="60">
        <v>23090</v>
      </c>
      <c r="E6" s="60">
        <v>31701</v>
      </c>
      <c r="F6" s="60">
        <v>32780</v>
      </c>
      <c r="G6" s="71"/>
      <c r="H6" s="71"/>
      <c r="I6" s="71"/>
      <c r="J6" s="71"/>
      <c r="K6" s="71"/>
      <c r="L6" s="71"/>
      <c r="M6" s="71"/>
      <c r="N6" s="71"/>
      <c r="O6" s="71"/>
      <c r="P6" s="71"/>
      <c r="Q6" s="71"/>
      <c r="R6" s="71"/>
      <c r="S6" s="71"/>
    </row>
    <row r="7" spans="1:19" x14ac:dyDescent="0.2">
      <c r="A7" s="88" t="s">
        <v>178</v>
      </c>
      <c r="B7" s="68"/>
      <c r="C7" s="69">
        <f t="shared" ref="C7:D7" si="2">C6/B6-1</f>
        <v>7.6811594202898625E-2</v>
      </c>
      <c r="D7" s="69">
        <f t="shared" si="2"/>
        <v>7.161089710864621E-2</v>
      </c>
      <c r="E7" s="69">
        <f>E6/D6-1</f>
        <v>0.37293200519705505</v>
      </c>
      <c r="F7" s="69">
        <f>F6/E6-1</f>
        <v>3.4036781174095365E-2</v>
      </c>
      <c r="G7" s="71"/>
      <c r="H7" s="71"/>
      <c r="I7" s="71"/>
      <c r="J7" s="71"/>
      <c r="K7" s="71"/>
      <c r="L7" s="71"/>
      <c r="M7" s="71"/>
      <c r="N7" s="71"/>
      <c r="O7" s="71"/>
      <c r="P7" s="71"/>
      <c r="Q7" s="71"/>
      <c r="R7" s="71"/>
      <c r="S7" s="71"/>
    </row>
    <row r="8" spans="1:19" x14ac:dyDescent="0.2">
      <c r="A8" s="74" t="s">
        <v>169</v>
      </c>
      <c r="B8" s="75">
        <v>116461</v>
      </c>
      <c r="C8" s="75">
        <v>134811</v>
      </c>
      <c r="D8" s="75">
        <v>146924</v>
      </c>
      <c r="E8" s="75">
        <v>209497</v>
      </c>
      <c r="F8" s="75">
        <v>224473</v>
      </c>
      <c r="G8" s="71"/>
      <c r="H8" s="71"/>
      <c r="I8" s="71"/>
      <c r="J8" s="71"/>
      <c r="K8" s="71"/>
      <c r="L8" s="71"/>
      <c r="M8" s="71"/>
      <c r="N8" s="71"/>
      <c r="O8" s="71"/>
      <c r="P8" s="71"/>
      <c r="Q8" s="71"/>
      <c r="R8" s="71"/>
      <c r="S8" s="71"/>
    </row>
    <row r="9" spans="1:19" x14ac:dyDescent="0.2">
      <c r="A9" s="88" t="s">
        <v>179</v>
      </c>
      <c r="B9" s="67"/>
      <c r="C9" s="69">
        <f t="shared" ref="C9:D9" si="3">C8/B8-1</f>
        <v>0.15756347618516076</v>
      </c>
      <c r="D9" s="69">
        <f t="shared" si="3"/>
        <v>8.9851718331590114E-2</v>
      </c>
      <c r="E9" s="69">
        <f>E8/D8-1</f>
        <v>0.42588685306689178</v>
      </c>
      <c r="F9" s="69">
        <f>F8/E8-1</f>
        <v>7.14855105323704E-2</v>
      </c>
      <c r="G9" s="71"/>
      <c r="H9" s="71"/>
      <c r="I9" s="71"/>
      <c r="J9" s="71"/>
      <c r="K9" s="71"/>
      <c r="L9" s="71"/>
      <c r="M9" s="71"/>
      <c r="N9" s="71"/>
      <c r="O9" s="71"/>
      <c r="P9" s="71"/>
      <c r="Q9" s="71"/>
      <c r="R9" s="71"/>
      <c r="S9" s="71"/>
    </row>
    <row r="10" spans="1:19" x14ac:dyDescent="0.2">
      <c r="A10" s="62" t="s">
        <v>163</v>
      </c>
      <c r="B10" s="60">
        <v>14063</v>
      </c>
      <c r="C10" s="60">
        <v>17014</v>
      </c>
      <c r="D10" s="60">
        <v>21711</v>
      </c>
      <c r="E10" s="60">
        <v>28032</v>
      </c>
      <c r="F10" s="60">
        <v>29055</v>
      </c>
      <c r="G10" s="71"/>
      <c r="H10" s="71"/>
      <c r="I10" s="71"/>
      <c r="J10" s="71"/>
      <c r="K10" s="71"/>
      <c r="L10" s="71"/>
      <c r="M10" s="71"/>
      <c r="N10" s="71"/>
      <c r="O10" s="71"/>
      <c r="P10" s="71"/>
      <c r="Q10" s="71"/>
      <c r="R10" s="71"/>
      <c r="S10" s="71"/>
    </row>
    <row r="11" spans="1:19" x14ac:dyDescent="0.2">
      <c r="A11" s="89" t="s">
        <v>180</v>
      </c>
      <c r="B11" s="67"/>
      <c r="C11" s="69">
        <f t="shared" ref="C11:D11" si="4">C10/B10-1</f>
        <v>0.20984142786034266</v>
      </c>
      <c r="D11" s="69">
        <f t="shared" si="4"/>
        <v>0.27606676854355228</v>
      </c>
      <c r="E11" s="69">
        <f>E10/D10-1</f>
        <v>0.29114273870388274</v>
      </c>
      <c r="F11" s="69">
        <f>F10/E10-1</f>
        <v>3.6494006849315141E-2</v>
      </c>
      <c r="G11" s="71"/>
      <c r="H11" s="71"/>
      <c r="I11" s="71"/>
      <c r="J11" s="71"/>
      <c r="K11" s="71"/>
      <c r="L11" s="71"/>
      <c r="M11" s="71"/>
      <c r="N11" s="71"/>
      <c r="O11" s="71"/>
      <c r="P11" s="71"/>
      <c r="Q11" s="71"/>
      <c r="R11" s="71"/>
      <c r="S11" s="71"/>
    </row>
    <row r="12" spans="1:19" x14ac:dyDescent="0.2">
      <c r="A12" s="74" t="s">
        <v>164</v>
      </c>
      <c r="B12" s="75">
        <v>130524</v>
      </c>
      <c r="C12" s="75">
        <v>151825</v>
      </c>
      <c r="D12" s="75">
        <v>168635</v>
      </c>
      <c r="E12" s="75">
        <v>237529</v>
      </c>
      <c r="F12" s="75">
        <v>253528</v>
      </c>
      <c r="G12" s="71"/>
      <c r="H12" s="71"/>
      <c r="I12" s="71"/>
      <c r="J12" s="71"/>
      <c r="K12" s="71"/>
      <c r="L12" s="71"/>
      <c r="M12" s="71"/>
      <c r="N12" s="71"/>
      <c r="O12" s="71"/>
      <c r="P12" s="71"/>
      <c r="Q12" s="71"/>
      <c r="R12" s="71"/>
      <c r="S12" s="71"/>
    </row>
    <row r="13" spans="1:19" x14ac:dyDescent="0.2">
      <c r="A13" s="88" t="s">
        <v>181</v>
      </c>
      <c r="B13" s="70"/>
      <c r="C13" s="69">
        <f t="shared" ref="C13:D13" si="5">C12/B12-1</f>
        <v>0.16319604057491333</v>
      </c>
      <c r="D13" s="69">
        <f t="shared" si="5"/>
        <v>0.11071957846204517</v>
      </c>
      <c r="E13" s="69">
        <f>E12/D12-1</f>
        <v>0.40853915260770313</v>
      </c>
      <c r="F13" s="69">
        <f>F12/E12-1</f>
        <v>6.7355986005919188E-2</v>
      </c>
      <c r="G13" s="71"/>
      <c r="H13" s="71"/>
      <c r="I13" s="71"/>
      <c r="J13" s="71"/>
      <c r="K13" s="71"/>
      <c r="L13" s="71"/>
      <c r="M13" s="71"/>
      <c r="N13" s="71"/>
      <c r="O13" s="71"/>
      <c r="P13" s="71"/>
      <c r="Q13" s="71"/>
      <c r="R13" s="71"/>
      <c r="S13" s="71"/>
    </row>
    <row r="14" spans="1:19" x14ac:dyDescent="0.2">
      <c r="A14" s="62" t="s">
        <v>165</v>
      </c>
      <c r="B14" s="60">
        <v>5838</v>
      </c>
      <c r="C14" s="60">
        <v>8918</v>
      </c>
      <c r="D14" s="60">
        <v>13059</v>
      </c>
      <c r="E14" s="60">
        <v>19206</v>
      </c>
      <c r="F14" s="60">
        <v>26280</v>
      </c>
      <c r="G14" s="71"/>
      <c r="H14" s="71"/>
      <c r="I14" s="71"/>
      <c r="J14" s="71"/>
      <c r="K14" s="71"/>
      <c r="L14" s="71"/>
      <c r="M14" s="71"/>
      <c r="N14" s="71"/>
      <c r="O14" s="71"/>
      <c r="P14" s="71"/>
      <c r="Q14" s="71"/>
      <c r="R14" s="71"/>
      <c r="S14" s="71"/>
    </row>
    <row r="15" spans="1:19" x14ac:dyDescent="0.2">
      <c r="A15" s="89" t="s">
        <v>182</v>
      </c>
      <c r="B15" s="70"/>
      <c r="C15" s="69">
        <f t="shared" ref="C15:D15" si="6">C14/B14-1</f>
        <v>0.52757793764988015</v>
      </c>
      <c r="D15" s="69">
        <f t="shared" si="6"/>
        <v>0.46434178066831122</v>
      </c>
      <c r="E15" s="69">
        <f>E14/D14-1</f>
        <v>0.47070985527222597</v>
      </c>
      <c r="F15" s="69">
        <f>F14/E14-1</f>
        <v>0.36832239925023424</v>
      </c>
      <c r="G15" s="71"/>
      <c r="H15" s="71"/>
      <c r="I15" s="71"/>
      <c r="J15" s="71"/>
      <c r="K15" s="71"/>
      <c r="L15" s="71"/>
      <c r="M15" s="71"/>
      <c r="N15" s="71"/>
      <c r="O15" s="71"/>
      <c r="P15" s="71"/>
      <c r="Q15" s="71"/>
      <c r="R15" s="71"/>
      <c r="S15" s="71"/>
    </row>
    <row r="16" spans="1:19" x14ac:dyDescent="0.2">
      <c r="A16" s="87" t="s">
        <v>166</v>
      </c>
      <c r="B16" s="61">
        <v>595</v>
      </c>
      <c r="C16" s="61">
        <v>659</v>
      </c>
      <c r="D16" s="61">
        <v>657</v>
      </c>
      <c r="E16" s="61">
        <v>753</v>
      </c>
      <c r="F16" s="60">
        <v>1068</v>
      </c>
      <c r="G16" s="71"/>
      <c r="H16" s="71"/>
      <c r="I16" s="71"/>
      <c r="J16" s="71"/>
      <c r="K16" s="71"/>
      <c r="L16" s="71"/>
      <c r="M16" s="71"/>
      <c r="N16" s="71"/>
      <c r="O16" s="71"/>
      <c r="P16" s="71"/>
      <c r="Q16" s="71"/>
      <c r="R16" s="71"/>
      <c r="S16" s="71"/>
    </row>
    <row r="17" spans="1:19" x14ac:dyDescent="0.2">
      <c r="A17" s="89" t="s">
        <v>183</v>
      </c>
      <c r="B17" s="70"/>
      <c r="C17" s="69">
        <f t="shared" ref="C17:D17" si="7">C16/B16-1</f>
        <v>0.1075630252100841</v>
      </c>
      <c r="D17" s="69">
        <f t="shared" si="7"/>
        <v>-3.0349013657056112E-3</v>
      </c>
      <c r="E17" s="69">
        <f>E16/D16-1</f>
        <v>0.14611872146118721</v>
      </c>
      <c r="F17" s="69">
        <f>F16/E16-1</f>
        <v>0.41832669322709171</v>
      </c>
      <c r="G17" s="71"/>
      <c r="H17" s="71"/>
      <c r="I17" s="71"/>
      <c r="J17" s="71"/>
      <c r="K17" s="71"/>
      <c r="L17" s="71"/>
      <c r="M17" s="71"/>
      <c r="N17" s="71"/>
      <c r="O17" s="71"/>
      <c r="P17" s="71"/>
      <c r="Q17" s="71"/>
      <c r="R17" s="71"/>
      <c r="S17" s="71"/>
    </row>
    <row r="18" spans="1:19" ht="18" customHeight="1" x14ac:dyDescent="0.2">
      <c r="A18" s="63" t="s">
        <v>167</v>
      </c>
      <c r="B18" s="64">
        <v>-138</v>
      </c>
      <c r="C18" s="65">
        <v>455</v>
      </c>
      <c r="D18" s="65">
        <v>176</v>
      </c>
      <c r="E18" s="65">
        <v>149</v>
      </c>
      <c r="F18" s="66">
        <v>1960</v>
      </c>
      <c r="G18" s="71"/>
      <c r="H18" s="71"/>
      <c r="I18" s="71"/>
      <c r="J18" s="71"/>
      <c r="K18" s="71"/>
      <c r="L18" s="71"/>
      <c r="M18" s="71"/>
      <c r="N18" s="71"/>
      <c r="O18" s="71"/>
      <c r="P18" s="71"/>
      <c r="Q18" s="71"/>
      <c r="R18" s="71"/>
      <c r="S18" s="71"/>
    </row>
    <row r="19" spans="1:19" ht="21" customHeight="1" x14ac:dyDescent="0.2">
      <c r="A19" s="72" t="s">
        <v>168</v>
      </c>
      <c r="B19" s="73">
        <v>136819</v>
      </c>
      <c r="C19" s="73">
        <v>161857</v>
      </c>
      <c r="D19" s="73">
        <v>182527</v>
      </c>
      <c r="E19" s="73">
        <v>257637</v>
      </c>
      <c r="F19" s="73">
        <v>282836</v>
      </c>
      <c r="G19" s="78"/>
      <c r="H19" s="71"/>
      <c r="I19" s="71"/>
      <c r="J19" s="71"/>
      <c r="K19" s="71"/>
      <c r="L19" s="71"/>
      <c r="M19" s="71"/>
      <c r="N19" s="71"/>
      <c r="O19" s="71"/>
      <c r="P19" s="71"/>
      <c r="Q19" s="71"/>
      <c r="R19" s="71"/>
      <c r="S19" s="71"/>
    </row>
    <row r="20" spans="1:19" x14ac:dyDescent="0.2">
      <c r="A20" s="67" t="s">
        <v>175</v>
      </c>
      <c r="B20" s="71"/>
      <c r="C20" s="69">
        <f>C19/B19-1</f>
        <v>0.18300089899794614</v>
      </c>
      <c r="D20" s="69">
        <f>D19/C19-1</f>
        <v>0.12770532012826141</v>
      </c>
      <c r="E20" s="69">
        <f>E19/D19-1</f>
        <v>0.41150076427049154</v>
      </c>
      <c r="F20" s="69">
        <f>F19/E19-1</f>
        <v>9.7808156437157789E-2</v>
      </c>
      <c r="G20" s="71"/>
      <c r="H20" s="71"/>
      <c r="I20" s="71"/>
      <c r="J20" s="71"/>
      <c r="K20" s="71"/>
      <c r="L20" s="71"/>
      <c r="M20" s="71"/>
      <c r="N20" s="71"/>
      <c r="O20" s="71"/>
      <c r="P20" s="71"/>
      <c r="Q20" s="71"/>
      <c r="R20" s="71"/>
      <c r="S20" s="71"/>
    </row>
    <row r="21" spans="1:19" x14ac:dyDescent="0.2">
      <c r="B21" s="71"/>
      <c r="C21" s="71"/>
      <c r="D21" s="71"/>
      <c r="E21" s="71"/>
      <c r="F21" s="71"/>
      <c r="G21" s="71"/>
      <c r="H21" s="71"/>
      <c r="I21" s="71"/>
      <c r="J21" s="71"/>
      <c r="K21" s="71"/>
      <c r="L21" s="71"/>
      <c r="M21" s="71"/>
      <c r="N21" s="71"/>
      <c r="O21" s="71"/>
      <c r="P21" s="71"/>
      <c r="Q21" s="71"/>
      <c r="R21" s="71"/>
      <c r="S21" s="71"/>
    </row>
    <row r="22" spans="1:19" ht="34" x14ac:dyDescent="0.2">
      <c r="A22" s="83" t="s">
        <v>170</v>
      </c>
      <c r="B22" s="82" t="s">
        <v>174</v>
      </c>
      <c r="C22" s="71"/>
      <c r="D22" s="71"/>
      <c r="E22" s="71"/>
      <c r="F22" s="71"/>
      <c r="G22" s="71"/>
      <c r="H22" s="71"/>
      <c r="I22" s="71"/>
      <c r="J22" s="71"/>
      <c r="K22" s="71"/>
      <c r="L22" s="71"/>
      <c r="M22" s="71"/>
      <c r="N22" s="71"/>
      <c r="O22" s="71"/>
      <c r="P22" s="71"/>
      <c r="Q22" s="71"/>
      <c r="R22" s="71"/>
      <c r="S22" s="71"/>
    </row>
    <row r="23" spans="1:19" x14ac:dyDescent="0.2">
      <c r="A23" s="84" t="s">
        <v>171</v>
      </c>
      <c r="B23" s="79">
        <f>F2/F19</f>
        <v>0.57436111386103605</v>
      </c>
      <c r="C23" s="71"/>
      <c r="D23" s="71"/>
      <c r="E23" s="71"/>
      <c r="F23" s="71"/>
      <c r="G23" s="71"/>
      <c r="H23" s="71"/>
      <c r="I23" s="71"/>
      <c r="J23" s="71"/>
      <c r="K23" s="71"/>
      <c r="L23" s="71"/>
      <c r="M23" s="71"/>
      <c r="N23" s="71"/>
      <c r="O23" s="71"/>
      <c r="P23" s="71"/>
      <c r="Q23" s="71"/>
      <c r="R23" s="71"/>
      <c r="S23" s="71"/>
    </row>
    <row r="24" spans="1:19" x14ac:dyDescent="0.2">
      <c r="A24" s="85" t="s">
        <v>172</v>
      </c>
      <c r="B24" s="80">
        <f>F4/F19</f>
        <v>0.10339207173061421</v>
      </c>
      <c r="C24" s="71"/>
      <c r="D24" s="71"/>
      <c r="E24" s="71"/>
      <c r="F24" s="71"/>
      <c r="G24" s="71"/>
      <c r="H24" s="71"/>
      <c r="I24" s="71"/>
      <c r="J24" s="71"/>
      <c r="K24" s="71"/>
      <c r="L24" s="71"/>
      <c r="M24" s="71"/>
      <c r="N24" s="71"/>
      <c r="O24" s="71"/>
      <c r="P24" s="71"/>
      <c r="Q24" s="71"/>
      <c r="R24" s="71"/>
      <c r="S24" s="71"/>
    </row>
    <row r="25" spans="1:19" x14ac:dyDescent="0.2">
      <c r="A25" s="84" t="s">
        <v>162</v>
      </c>
      <c r="B25" s="79">
        <f>F6/F19</f>
        <v>0.11589755193822568</v>
      </c>
      <c r="C25" s="71"/>
      <c r="D25" s="71"/>
      <c r="E25" s="71"/>
      <c r="F25" s="71"/>
      <c r="G25" s="71"/>
      <c r="H25" s="71"/>
      <c r="I25" s="71"/>
      <c r="J25" s="71"/>
      <c r="K25" s="71"/>
      <c r="L25" s="71"/>
      <c r="M25" s="71"/>
      <c r="N25" s="71"/>
      <c r="O25" s="71"/>
      <c r="P25" s="71"/>
      <c r="Q25" s="71"/>
      <c r="R25" s="71"/>
      <c r="S25" s="71"/>
    </row>
    <row r="26" spans="1:19" x14ac:dyDescent="0.2">
      <c r="A26" s="85" t="s">
        <v>173</v>
      </c>
      <c r="B26" s="80">
        <f>F10/F19</f>
        <v>0.10272737558160913</v>
      </c>
      <c r="C26" s="71"/>
      <c r="D26" s="71"/>
      <c r="E26" s="71"/>
      <c r="F26" s="71"/>
      <c r="G26" s="71"/>
      <c r="H26" s="71"/>
      <c r="I26" s="71"/>
      <c r="J26" s="71"/>
      <c r="K26" s="71"/>
      <c r="L26" s="71"/>
      <c r="M26" s="71"/>
      <c r="N26" s="71"/>
      <c r="O26" s="71"/>
      <c r="P26" s="71"/>
      <c r="Q26" s="71"/>
      <c r="R26" s="71"/>
      <c r="S26" s="71"/>
    </row>
    <row r="27" spans="1:19" x14ac:dyDescent="0.2">
      <c r="A27" s="84" t="s">
        <v>165</v>
      </c>
      <c r="B27" s="79">
        <f>F14/F19</f>
        <v>9.2916036148156522E-2</v>
      </c>
      <c r="C27" s="71"/>
      <c r="D27" s="71"/>
      <c r="E27" s="71"/>
      <c r="F27" s="71"/>
      <c r="G27" s="71"/>
      <c r="H27" s="71"/>
      <c r="I27" s="71"/>
      <c r="J27" s="71"/>
      <c r="K27" s="71"/>
      <c r="L27" s="71"/>
      <c r="M27" s="71"/>
      <c r="N27" s="71"/>
      <c r="O27" s="71"/>
      <c r="P27" s="71"/>
      <c r="Q27" s="71"/>
      <c r="R27" s="71"/>
      <c r="S27" s="71"/>
    </row>
    <row r="28" spans="1:19" x14ac:dyDescent="0.2">
      <c r="A28" s="86" t="s">
        <v>166</v>
      </c>
      <c r="B28" s="81">
        <f>F16/F19</f>
        <v>3.7760398251990555E-3</v>
      </c>
      <c r="C28" s="71"/>
      <c r="D28" s="71"/>
      <c r="E28" s="71"/>
      <c r="F28" s="71"/>
      <c r="G28" s="71"/>
      <c r="H28" s="71"/>
      <c r="I28" s="71"/>
      <c r="J28" s="71"/>
      <c r="K28" s="71"/>
      <c r="L28" s="71"/>
      <c r="M28" s="71"/>
      <c r="N28" s="71"/>
      <c r="O28" s="71"/>
      <c r="P28" s="71"/>
      <c r="Q28" s="71"/>
      <c r="R28" s="71"/>
      <c r="S28" s="71"/>
    </row>
    <row r="29" spans="1:19" x14ac:dyDescent="0.2">
      <c r="A29" s="71"/>
      <c r="B29" s="77"/>
      <c r="C29" s="71"/>
      <c r="D29" s="71"/>
      <c r="E29" s="71"/>
      <c r="F29" s="71"/>
      <c r="G29" s="71"/>
      <c r="H29" s="71"/>
      <c r="I29" s="71"/>
      <c r="J29" s="71"/>
      <c r="K29" s="71"/>
      <c r="L29" s="71"/>
      <c r="M29" s="71"/>
      <c r="N29" s="71"/>
      <c r="O29" s="71"/>
      <c r="P29" s="71"/>
      <c r="Q29" s="71"/>
      <c r="R29" s="71"/>
      <c r="S29" s="71"/>
    </row>
    <row r="30" spans="1:19" x14ac:dyDescent="0.2">
      <c r="A30" s="71"/>
      <c r="B30" s="71"/>
      <c r="C30" s="71"/>
      <c r="D30" s="71"/>
      <c r="E30" s="71"/>
      <c r="F30" s="71"/>
      <c r="G30" s="71"/>
      <c r="H30" s="71"/>
      <c r="I30" s="71"/>
      <c r="J30" s="71"/>
      <c r="K30" s="71"/>
      <c r="L30" s="71"/>
      <c r="M30" s="71"/>
      <c r="N30" s="71"/>
      <c r="O30" s="71"/>
      <c r="P30" s="71"/>
      <c r="Q30" s="71"/>
      <c r="R30" s="71"/>
      <c r="S30" s="71"/>
    </row>
    <row r="31" spans="1:19" x14ac:dyDescent="0.2">
      <c r="A31" s="71"/>
      <c r="B31" s="71"/>
      <c r="C31" s="71"/>
      <c r="D31" s="71"/>
      <c r="E31" s="71"/>
      <c r="F31" s="71"/>
      <c r="G31" s="71"/>
      <c r="H31" s="71"/>
      <c r="I31" s="71"/>
      <c r="J31" s="71"/>
      <c r="K31" s="71"/>
      <c r="L31" s="71"/>
      <c r="M31" s="71"/>
      <c r="N31" s="71"/>
      <c r="O31" s="71"/>
      <c r="P31" s="71"/>
      <c r="Q31" s="71"/>
      <c r="R31" s="71"/>
      <c r="S31" s="71"/>
    </row>
    <row r="32" spans="1:19" x14ac:dyDescent="0.2">
      <c r="A32" s="71"/>
      <c r="B32" s="71"/>
      <c r="C32" s="71"/>
      <c r="D32" s="71"/>
      <c r="E32" s="71"/>
      <c r="F32" s="71"/>
      <c r="G32" s="71"/>
      <c r="H32" s="71"/>
      <c r="I32" s="71"/>
      <c r="J32" s="71"/>
      <c r="K32" s="71"/>
      <c r="L32" s="71"/>
      <c r="M32" s="71"/>
      <c r="N32" s="71"/>
      <c r="O32" s="71"/>
      <c r="P32" s="71"/>
      <c r="Q32" s="71"/>
      <c r="R32" s="71"/>
      <c r="S32" s="71"/>
    </row>
    <row r="33" spans="1:19" x14ac:dyDescent="0.2">
      <c r="A33" s="71"/>
      <c r="B33" s="71"/>
      <c r="C33" s="71"/>
      <c r="D33" s="71"/>
      <c r="E33" s="71"/>
      <c r="F33" s="71"/>
      <c r="G33" s="71"/>
      <c r="H33" s="71"/>
      <c r="I33" s="71"/>
      <c r="J33" s="71"/>
      <c r="K33" s="71"/>
      <c r="L33" s="71"/>
      <c r="M33" s="71"/>
      <c r="N33" s="71"/>
      <c r="O33" s="71"/>
      <c r="P33" s="71"/>
      <c r="Q33" s="71"/>
      <c r="R33" s="71"/>
      <c r="S33" s="71"/>
    </row>
    <row r="34" spans="1:19" x14ac:dyDescent="0.2">
      <c r="A34" s="71"/>
      <c r="B34" s="71"/>
      <c r="C34" s="71"/>
      <c r="D34" s="71"/>
      <c r="E34" s="71"/>
      <c r="F34" s="71"/>
      <c r="G34" s="71"/>
      <c r="H34" s="71"/>
      <c r="I34" s="71"/>
      <c r="J34" s="71"/>
      <c r="K34" s="71"/>
      <c r="L34" s="71"/>
      <c r="M34" s="71"/>
      <c r="N34" s="71"/>
      <c r="O34" s="71"/>
      <c r="P34" s="71"/>
      <c r="Q34" s="71"/>
      <c r="R34" s="71"/>
      <c r="S34" s="71"/>
    </row>
    <row r="35" spans="1:19" x14ac:dyDescent="0.2">
      <c r="A35" s="71"/>
      <c r="B35" s="71"/>
      <c r="C35" s="71"/>
      <c r="D35" s="71"/>
      <c r="E35" s="71"/>
      <c r="F35" s="71"/>
      <c r="G35" s="71"/>
      <c r="H35" s="71"/>
      <c r="I35" s="71"/>
      <c r="J35" s="71"/>
      <c r="K35" s="71"/>
      <c r="L35" s="71"/>
      <c r="M35" s="71"/>
      <c r="N35" s="71"/>
      <c r="O35" s="71"/>
      <c r="P35" s="71"/>
      <c r="Q35" s="71"/>
      <c r="R35" s="71"/>
      <c r="S35" s="71"/>
    </row>
    <row r="36" spans="1:19" x14ac:dyDescent="0.2">
      <c r="A36" s="71"/>
      <c r="B36" s="71"/>
      <c r="C36" s="71"/>
      <c r="D36" s="71"/>
      <c r="E36" s="71"/>
      <c r="F36" s="71"/>
      <c r="G36" s="71"/>
      <c r="H36" s="71"/>
      <c r="I36" s="71"/>
      <c r="J36" s="71"/>
      <c r="K36" s="71"/>
      <c r="L36" s="71"/>
      <c r="M36" s="71"/>
      <c r="N36" s="71"/>
      <c r="O36" s="71"/>
      <c r="P36" s="71"/>
      <c r="Q36" s="71"/>
      <c r="R36" s="71"/>
      <c r="S36" s="71"/>
    </row>
    <row r="37" spans="1:19" x14ac:dyDescent="0.2">
      <c r="A37" s="71"/>
      <c r="B37" s="71"/>
      <c r="C37" s="71"/>
      <c r="D37" s="71"/>
      <c r="E37" s="71"/>
      <c r="F37" s="71"/>
      <c r="G37" s="71"/>
      <c r="H37" s="71"/>
      <c r="I37" s="71"/>
      <c r="J37" s="71"/>
      <c r="K37" s="71"/>
      <c r="L37" s="71"/>
      <c r="M37" s="71"/>
      <c r="N37" s="71"/>
      <c r="O37" s="71"/>
      <c r="P37" s="71"/>
      <c r="Q37" s="71"/>
      <c r="R37" s="71"/>
      <c r="S37" s="71"/>
    </row>
    <row r="38" spans="1:19" x14ac:dyDescent="0.2">
      <c r="A38" s="71"/>
      <c r="B38" s="71"/>
      <c r="C38" s="71"/>
      <c r="D38" s="71"/>
      <c r="E38" s="71"/>
      <c r="F38" s="71"/>
      <c r="G38" s="71"/>
      <c r="H38" s="71"/>
      <c r="I38" s="71"/>
      <c r="J38" s="71"/>
      <c r="K38" s="71"/>
      <c r="L38" s="71"/>
      <c r="M38" s="71"/>
      <c r="N38" s="71"/>
      <c r="O38" s="71"/>
      <c r="P38" s="71"/>
      <c r="Q38" s="71"/>
      <c r="R38" s="71"/>
      <c r="S38" s="71"/>
    </row>
    <row r="39" spans="1:19" x14ac:dyDescent="0.2">
      <c r="A39" s="71"/>
      <c r="B39" s="71"/>
      <c r="C39" s="71"/>
      <c r="D39" s="71"/>
      <c r="E39" s="71"/>
      <c r="F39" s="71"/>
      <c r="G39" s="71"/>
      <c r="H39" s="71"/>
      <c r="I39" s="71"/>
      <c r="J39" s="71"/>
      <c r="K39" s="71"/>
      <c r="L39" s="71"/>
      <c r="M39" s="71"/>
      <c r="N39" s="71"/>
      <c r="O39" s="71"/>
      <c r="P39" s="71"/>
      <c r="Q39" s="71"/>
      <c r="R39" s="71"/>
      <c r="S39" s="71"/>
    </row>
    <row r="40" spans="1:19" x14ac:dyDescent="0.2">
      <c r="A40" s="71"/>
      <c r="B40" s="71"/>
      <c r="C40" s="71"/>
      <c r="D40" s="71"/>
      <c r="E40" s="71"/>
      <c r="F40" s="71"/>
      <c r="G40" s="71"/>
      <c r="H40" s="71"/>
      <c r="I40" s="71"/>
      <c r="J40" s="71"/>
      <c r="K40" s="71"/>
      <c r="L40" s="71"/>
      <c r="M40" s="71"/>
      <c r="N40" s="71"/>
      <c r="O40" s="71"/>
      <c r="P40" s="71"/>
      <c r="Q40" s="71"/>
      <c r="R40" s="71"/>
      <c r="S40" s="71"/>
    </row>
    <row r="41" spans="1:19" x14ac:dyDescent="0.2">
      <c r="A41" s="71"/>
      <c r="B41" s="71"/>
      <c r="C41" s="71"/>
      <c r="D41" s="71"/>
      <c r="E41" s="71"/>
      <c r="F41" s="71"/>
      <c r="G41" s="71"/>
      <c r="H41" s="71"/>
      <c r="I41" s="71"/>
      <c r="J41" s="71"/>
      <c r="K41" s="71"/>
      <c r="L41" s="71"/>
      <c r="M41" s="71"/>
      <c r="N41" s="71"/>
      <c r="O41" s="71"/>
      <c r="P41" s="71"/>
      <c r="Q41" s="71"/>
      <c r="R41" s="71"/>
      <c r="S41" s="71"/>
    </row>
    <row r="42" spans="1:19" x14ac:dyDescent="0.2">
      <c r="A42" s="71"/>
      <c r="B42" s="71"/>
      <c r="C42" s="71"/>
      <c r="D42" s="71"/>
      <c r="E42" s="71"/>
      <c r="F42" s="71"/>
      <c r="G42" s="71"/>
      <c r="H42" s="71"/>
      <c r="I42" s="71"/>
      <c r="J42" s="71"/>
      <c r="K42" s="71"/>
      <c r="L42" s="71"/>
      <c r="M42" s="71"/>
      <c r="N42" s="71"/>
      <c r="O42" s="71"/>
      <c r="P42" s="71"/>
      <c r="Q42" s="71"/>
      <c r="R42" s="71"/>
      <c r="S42" s="71"/>
    </row>
    <row r="43" spans="1:19" x14ac:dyDescent="0.2">
      <c r="A43" s="71"/>
      <c r="B43" s="71"/>
      <c r="C43" s="71"/>
      <c r="D43" s="71"/>
      <c r="E43" s="71"/>
      <c r="F43" s="71"/>
      <c r="G43" s="71"/>
      <c r="H43" s="71"/>
      <c r="I43" s="71"/>
      <c r="J43" s="71"/>
      <c r="K43" s="71"/>
      <c r="L43" s="71"/>
      <c r="M43" s="71"/>
      <c r="N43" s="71"/>
      <c r="O43" s="71"/>
      <c r="P43" s="71"/>
      <c r="Q43" s="71"/>
      <c r="R43" s="71"/>
      <c r="S43" s="71"/>
    </row>
    <row r="44" spans="1:19" x14ac:dyDescent="0.2">
      <c r="A44" s="71"/>
      <c r="B44" s="71"/>
      <c r="C44" s="71"/>
      <c r="D44" s="71"/>
      <c r="E44" s="71"/>
      <c r="F44" s="71"/>
      <c r="G44" s="71"/>
      <c r="H44" s="71"/>
      <c r="I44" s="71"/>
      <c r="J44" s="71"/>
      <c r="K44" s="71"/>
      <c r="L44" s="71"/>
      <c r="M44" s="71"/>
      <c r="N44" s="71"/>
      <c r="O44" s="71"/>
      <c r="P44" s="71"/>
      <c r="Q44" s="71"/>
      <c r="R44" s="71"/>
      <c r="S44" s="71"/>
    </row>
    <row r="45" spans="1:19" x14ac:dyDescent="0.2">
      <c r="A45" s="71"/>
      <c r="B45" s="71"/>
      <c r="C45" s="71"/>
      <c r="D45" s="71"/>
      <c r="E45" s="71"/>
      <c r="F45" s="71"/>
      <c r="G45" s="71"/>
      <c r="H45" s="71"/>
      <c r="I45" s="71"/>
      <c r="J45" s="71"/>
      <c r="K45" s="71"/>
      <c r="L45" s="71"/>
      <c r="M45" s="71"/>
      <c r="N45" s="71"/>
      <c r="O45" s="71"/>
      <c r="P45" s="71"/>
      <c r="Q45" s="71"/>
      <c r="R45" s="71"/>
      <c r="S45" s="71"/>
    </row>
    <row r="46" spans="1:19" x14ac:dyDescent="0.2">
      <c r="A46" s="71"/>
      <c r="B46" s="71"/>
      <c r="C46" s="71"/>
      <c r="D46" s="71"/>
      <c r="E46" s="71"/>
      <c r="F46" s="71"/>
      <c r="G46" s="71"/>
      <c r="H46" s="71"/>
      <c r="I46" s="71"/>
      <c r="J46" s="71"/>
      <c r="K46" s="71"/>
      <c r="L46" s="71"/>
      <c r="M46" s="71"/>
      <c r="N46" s="71"/>
      <c r="O46" s="71"/>
      <c r="P46" s="71"/>
      <c r="Q46" s="71"/>
      <c r="R46" s="71"/>
      <c r="S46" s="71"/>
    </row>
    <row r="47" spans="1:19" x14ac:dyDescent="0.2">
      <c r="A47" s="71"/>
      <c r="B47" s="71"/>
      <c r="C47" s="71"/>
      <c r="D47" s="71"/>
      <c r="E47" s="71"/>
      <c r="F47" s="71"/>
      <c r="G47" s="71"/>
      <c r="H47" s="71"/>
      <c r="I47" s="71"/>
      <c r="J47" s="71"/>
      <c r="K47" s="71"/>
      <c r="L47" s="71"/>
      <c r="M47" s="71"/>
      <c r="N47" s="71"/>
      <c r="O47" s="71"/>
      <c r="P47" s="71"/>
      <c r="Q47" s="71"/>
      <c r="R47" s="71"/>
      <c r="S47" s="71"/>
    </row>
    <row r="48" spans="1:19" x14ac:dyDescent="0.2">
      <c r="A48" s="71"/>
      <c r="B48" s="71"/>
      <c r="C48" s="71"/>
      <c r="D48" s="71"/>
      <c r="E48" s="71"/>
      <c r="F48" s="71"/>
      <c r="G48" s="71"/>
      <c r="H48" s="71"/>
      <c r="I48" s="71"/>
      <c r="J48" s="71"/>
      <c r="K48" s="71"/>
      <c r="L48" s="71"/>
      <c r="M48" s="71"/>
      <c r="N48" s="71"/>
      <c r="O48" s="71"/>
      <c r="P48" s="71"/>
      <c r="Q48" s="71"/>
      <c r="R48" s="71"/>
      <c r="S48" s="71"/>
    </row>
    <row r="49" spans="1:12" x14ac:dyDescent="0.2">
      <c r="A49" s="71"/>
      <c r="B49" s="71"/>
      <c r="C49" s="71"/>
      <c r="D49" s="71"/>
      <c r="E49" s="71"/>
      <c r="F49" s="71"/>
      <c r="G49" s="71"/>
      <c r="H49" s="71"/>
      <c r="I49" s="71"/>
      <c r="J49" s="71"/>
      <c r="K49" s="71"/>
      <c r="L49" s="7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2023-06-23T11:45:22Z</dcterms:modified>
</cp:coreProperties>
</file>