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40B31482-C90E-5C43-AEAF-7D9A8FB9A926}" xr6:coauthVersionLast="47" xr6:coauthVersionMax="47" xr10:uidLastSave="{00000000-0000-0000-0000-000000000000}"/>
  <bookViews>
    <workbookView xWindow="30940" yWindow="500" windowWidth="2026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6" i="1" l="1"/>
  <c r="AT16" i="1"/>
  <c r="AS16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N111" i="1" l="1"/>
  <c r="AT97" i="1"/>
  <c r="AT91" i="1"/>
  <c r="AT90" i="1"/>
  <c r="AT89" i="1"/>
  <c r="AT87" i="1"/>
  <c r="AT86" i="1"/>
  <c r="AT88" i="1" s="1"/>
  <c r="AT92" i="1" s="1"/>
  <c r="AT85" i="1"/>
  <c r="AQ4" i="1"/>
  <c r="AP4" i="1"/>
  <c r="AO4" i="1"/>
  <c r="AN4" i="1"/>
  <c r="AM4" i="1"/>
  <c r="AF4" i="1"/>
  <c r="AG4" i="1"/>
  <c r="AH4" i="1"/>
  <c r="AI4" i="1"/>
  <c r="AJ4" i="1"/>
  <c r="AK4" i="1"/>
  <c r="AL4" i="1"/>
  <c r="AA9" i="1"/>
  <c r="AB9" i="1"/>
  <c r="AC9" i="1"/>
  <c r="AD9" i="1"/>
  <c r="AE9" i="1"/>
  <c r="AF9" i="1"/>
  <c r="AG9" i="1"/>
  <c r="AH9" i="1"/>
  <c r="AI9" i="1"/>
  <c r="AJ9" i="1"/>
  <c r="AK9" i="1"/>
  <c r="AL9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T106" i="1" l="1"/>
  <c r="AM106" i="1" s="1"/>
  <c r="AN106" i="1" s="1"/>
  <c r="AO106" i="1" s="1"/>
  <c r="AP106" i="1" s="1"/>
  <c r="AQ106" i="1" s="1"/>
  <c r="AT99" i="1"/>
  <c r="AN112" i="1" s="1"/>
  <c r="AM108" i="1" l="1"/>
  <c r="AN108" i="1"/>
  <c r="AO108" i="1"/>
  <c r="AT103" i="1"/>
  <c r="AT102" i="1" s="1"/>
  <c r="AT100" i="1"/>
  <c r="AT105" i="1" s="1"/>
  <c r="AT108" i="1" s="1"/>
  <c r="AQ107" i="1" l="1"/>
  <c r="AQ108" i="1" s="1"/>
  <c r="AP108" i="1"/>
  <c r="AN110" i="1" l="1"/>
  <c r="AN113" i="1" s="1"/>
  <c r="AN115" i="1" s="1"/>
  <c r="AN118" i="1" s="1"/>
  <c r="AN117" i="1" l="1"/>
</calcChain>
</file>

<file path=xl/sharedStrings.xml><?xml version="1.0" encoding="utf-8"?>
<sst xmlns="http://schemas.openxmlformats.org/spreadsheetml/2006/main" count="1077" uniqueCount="160">
  <si>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</si>
  <si>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</si>
  <si>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</si>
  <si>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</si>
  <si>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</si>
  <si>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</si>
  <si>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</si>
  <si>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</si>
  <si>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</si>
  <si>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</si>
  <si>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</si>
  <si>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</si>
  <si>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</si>
  <si>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</si>
  <si>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</si>
  <si>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</si>
  <si>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</si>
  <si>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</si>
  <si>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</si>
  <si>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</si>
  <si>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</si>
  <si>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</si>
  <si>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</si>
  <si>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</si>
  <si>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</si>
  <si>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</si>
  <si>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</si>
  <si>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</si>
  <si>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</si>
  <si>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</si>
  <si>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</si>
  <si>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</si>
  <si>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</si>
  <si>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</si>
  <si>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</si>
  <si>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</si>
  <si>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</si>
  <si>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</si>
  <si>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</si>
  <si>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</si>
  <si>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</si>
  <si>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</si>
  <si>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</si>
  <si>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</si>
  <si>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</si>
  <si>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</si>
  <si>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</si>
  <si>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</si>
  <si>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</si>
  <si>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</si>
  <si>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</si>
  <si>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</si>
  <si>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</si>
  <si>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</si>
  <si>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</si>
  <si>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</si>
  <si>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</si>
  <si>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</si>
  <si>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</si>
  <si>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</si>
  <si>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</si>
  <si>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</si>
  <si>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</si>
  <si>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</si>
  <si>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</si>
  <si>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</si>
  <si>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</si>
  <si>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</si>
  <si>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</si>
  <si>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</si>
  <si>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</si>
  <si>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</si>
  <si>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</si>
  <si>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</si>
  <si>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</si>
  <si>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</si>
  <si>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</si>
  <si>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</si>
  <si>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</si>
  <si>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</si>
  <si>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</si>
  <si>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</si>
  <si>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</si>
  <si>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</si>
  <si>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</si>
  <si>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</si>
  <si>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</si>
  <si>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</si>
  <si>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</si>
  <si>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</si>
  <si>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</si>
  <si>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</si>
  <si>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</si>
  <si>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</si>
  <si>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Microsoft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</si>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</sst>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6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5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5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5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6" fillId="0" borderId="4" xfId="0" applyFont="1" applyBorder="1"/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249500883612"/>
          <c:y val="0.15947345106481295"/>
          <c:w val="0.83389205288600332"/>
          <c:h val="0.6526969750463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197500000</c:v>
                </c:pt>
                <c:pt idx="1">
                  <c:v>345900000</c:v>
                </c:pt>
                <c:pt idx="2">
                  <c:v>590800000</c:v>
                </c:pt>
                <c:pt idx="3">
                  <c:v>803500000</c:v>
                </c:pt>
                <c:pt idx="4">
                  <c:v>1183400000</c:v>
                </c:pt>
                <c:pt idx="5">
                  <c:v>1843400000</c:v>
                </c:pt>
                <c:pt idx="6">
                  <c:v>2758700000</c:v>
                </c:pt>
                <c:pt idx="7">
                  <c:v>3753000000</c:v>
                </c:pt>
                <c:pt idx="8">
                  <c:v>4649000000</c:v>
                </c:pt>
                <c:pt idx="9">
                  <c:v>5937000000</c:v>
                </c:pt>
                <c:pt idx="10">
                  <c:v>8671000000</c:v>
                </c:pt>
                <c:pt idx="11">
                  <c:v>11358000000</c:v>
                </c:pt>
                <c:pt idx="12">
                  <c:v>14484000000</c:v>
                </c:pt>
                <c:pt idx="13">
                  <c:v>19747000000</c:v>
                </c:pt>
                <c:pt idx="14">
                  <c:v>22956000000</c:v>
                </c:pt>
                <c:pt idx="15">
                  <c:v>25296000000</c:v>
                </c:pt>
                <c:pt idx="16">
                  <c:v>28365000000</c:v>
                </c:pt>
                <c:pt idx="17">
                  <c:v>32187000000</c:v>
                </c:pt>
                <c:pt idx="18">
                  <c:v>36835000000</c:v>
                </c:pt>
                <c:pt idx="19">
                  <c:v>39788000000</c:v>
                </c:pt>
                <c:pt idx="20">
                  <c:v>44282000000</c:v>
                </c:pt>
                <c:pt idx="21">
                  <c:v>51122000000</c:v>
                </c:pt>
                <c:pt idx="22">
                  <c:v>60420000000</c:v>
                </c:pt>
                <c:pt idx="23">
                  <c:v>58437000000</c:v>
                </c:pt>
                <c:pt idx="24">
                  <c:v>62484000000</c:v>
                </c:pt>
                <c:pt idx="25">
                  <c:v>69943000000</c:v>
                </c:pt>
                <c:pt idx="26">
                  <c:v>73723000000</c:v>
                </c:pt>
                <c:pt idx="27">
                  <c:v>77849000000</c:v>
                </c:pt>
                <c:pt idx="28">
                  <c:v>86833000000</c:v>
                </c:pt>
                <c:pt idx="29">
                  <c:v>93580000000</c:v>
                </c:pt>
                <c:pt idx="30">
                  <c:v>85320000000</c:v>
                </c:pt>
                <c:pt idx="31">
                  <c:v>89950000000</c:v>
                </c:pt>
                <c:pt idx="32">
                  <c:v>110360000000</c:v>
                </c:pt>
                <c:pt idx="33">
                  <c:v>125843000000</c:v>
                </c:pt>
                <c:pt idx="34">
                  <c:v>143015000000</c:v>
                </c:pt>
                <c:pt idx="35">
                  <c:v>168088000000</c:v>
                </c:pt>
                <c:pt idx="36">
                  <c:v>198270000000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7242-8722-04F63E0312E6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71800000</c:v>
                </c:pt>
                <c:pt idx="1">
                  <c:v>129000000</c:v>
                </c:pt>
                <c:pt idx="2">
                  <c:v>199700000</c:v>
                </c:pt>
                <c:pt idx="3">
                  <c:v>275000000</c:v>
                </c:pt>
                <c:pt idx="4">
                  <c:v>456900000</c:v>
                </c:pt>
                <c:pt idx="5">
                  <c:v>746400000</c:v>
                </c:pt>
                <c:pt idx="6">
                  <c:v>1153600000</c:v>
                </c:pt>
                <c:pt idx="7">
                  <c:v>1552000000</c:v>
                </c:pt>
                <c:pt idx="8">
                  <c:v>1959000000</c:v>
                </c:pt>
                <c:pt idx="9">
                  <c:v>2436000000</c:v>
                </c:pt>
                <c:pt idx="10">
                  <c:v>3859000000</c:v>
                </c:pt>
                <c:pt idx="11">
                  <c:v>5871000000</c:v>
                </c:pt>
                <c:pt idx="12">
                  <c:v>8141000000</c:v>
                </c:pt>
                <c:pt idx="13">
                  <c:v>12901000000</c:v>
                </c:pt>
                <c:pt idx="14">
                  <c:v>15023000000</c:v>
                </c:pt>
                <c:pt idx="15">
                  <c:v>12686000000</c:v>
                </c:pt>
                <c:pt idx="16">
                  <c:v>12597000000</c:v>
                </c:pt>
                <c:pt idx="17">
                  <c:v>16165000000</c:v>
                </c:pt>
                <c:pt idx="18">
                  <c:v>13382000000</c:v>
                </c:pt>
                <c:pt idx="19">
                  <c:v>17483000000</c:v>
                </c:pt>
                <c:pt idx="20">
                  <c:v>19165000000</c:v>
                </c:pt>
                <c:pt idx="21">
                  <c:v>21541000000</c:v>
                </c:pt>
                <c:pt idx="22">
                  <c:v>25870000000</c:v>
                </c:pt>
                <c:pt idx="23">
                  <c:v>22383000000</c:v>
                </c:pt>
                <c:pt idx="24">
                  <c:v>27837000000</c:v>
                </c:pt>
                <c:pt idx="25">
                  <c:v>31132000000</c:v>
                </c:pt>
                <c:pt idx="26">
                  <c:v>25614000000</c:v>
                </c:pt>
                <c:pt idx="27">
                  <c:v>31236000000</c:v>
                </c:pt>
                <c:pt idx="28">
                  <c:v>33629000000</c:v>
                </c:pt>
                <c:pt idx="29">
                  <c:v>25245000000</c:v>
                </c:pt>
                <c:pt idx="30">
                  <c:v>27616000000</c:v>
                </c:pt>
                <c:pt idx="31">
                  <c:v>34149000000</c:v>
                </c:pt>
                <c:pt idx="32">
                  <c:v>49468000000</c:v>
                </c:pt>
                <c:pt idx="33">
                  <c:v>58056000000</c:v>
                </c:pt>
                <c:pt idx="34">
                  <c:v>68423000000</c:v>
                </c:pt>
                <c:pt idx="35">
                  <c:v>85134000000</c:v>
                </c:pt>
                <c:pt idx="36">
                  <c:v>100239000000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7242-8722-04F63E0312E6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133100000</c:v>
                </c:pt>
                <c:pt idx="4">
                  <c:v>120200000</c:v>
                </c:pt>
                <c:pt idx="5">
                  <c:v>293500000</c:v>
                </c:pt>
                <c:pt idx="6">
                  <c:v>590400000</c:v>
                </c:pt>
                <c:pt idx="7">
                  <c:v>838000000</c:v>
                </c:pt>
                <c:pt idx="8">
                  <c:v>1315000000</c:v>
                </c:pt>
                <c:pt idx="9">
                  <c:v>1495000000</c:v>
                </c:pt>
                <c:pt idx="10">
                  <c:v>3225000000</c:v>
                </c:pt>
                <c:pt idx="11">
                  <c:v>4190000000</c:v>
                </c:pt>
                <c:pt idx="12">
                  <c:v>6224000000</c:v>
                </c:pt>
                <c:pt idx="13">
                  <c:v>9447000000</c:v>
                </c:pt>
                <c:pt idx="14">
                  <c:v>13082000000</c:v>
                </c:pt>
                <c:pt idx="15">
                  <c:v>12319000000</c:v>
                </c:pt>
                <c:pt idx="16">
                  <c:v>13739000000</c:v>
                </c:pt>
                <c:pt idx="17">
                  <c:v>14906000000</c:v>
                </c:pt>
                <c:pt idx="18">
                  <c:v>13517000000</c:v>
                </c:pt>
                <c:pt idx="19">
                  <c:v>15793000000</c:v>
                </c:pt>
                <c:pt idx="20">
                  <c:v>12826000000</c:v>
                </c:pt>
                <c:pt idx="21">
                  <c:v>15532000000</c:v>
                </c:pt>
                <c:pt idx="22">
                  <c:v>18430000000</c:v>
                </c:pt>
                <c:pt idx="23">
                  <c:v>15918000000</c:v>
                </c:pt>
                <c:pt idx="24">
                  <c:v>22096000000</c:v>
                </c:pt>
                <c:pt idx="25">
                  <c:v>24639000000</c:v>
                </c:pt>
                <c:pt idx="26">
                  <c:v>29321000000</c:v>
                </c:pt>
                <c:pt idx="27">
                  <c:v>24576000000</c:v>
                </c:pt>
                <c:pt idx="28">
                  <c:v>26746000000</c:v>
                </c:pt>
                <c:pt idx="29">
                  <c:v>23136000000</c:v>
                </c:pt>
                <c:pt idx="30">
                  <c:v>24982000000</c:v>
                </c:pt>
                <c:pt idx="31">
                  <c:v>31378000000</c:v>
                </c:pt>
                <c:pt idx="32">
                  <c:v>32252000000</c:v>
                </c:pt>
                <c:pt idx="33">
                  <c:v>38260000000</c:v>
                </c:pt>
                <c:pt idx="34">
                  <c:v>45234000000</c:v>
                </c:pt>
                <c:pt idx="35">
                  <c:v>56118000000</c:v>
                </c:pt>
                <c:pt idx="36">
                  <c:v>65149000000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F-7242-8722-04F63E03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699856"/>
        <c:axId val="505701584"/>
      </c:barChart>
      <c:catAx>
        <c:axId val="505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1584"/>
        <c:crosses val="autoZero"/>
        <c:auto val="1"/>
        <c:lblAlgn val="ctr"/>
        <c:lblOffset val="100"/>
        <c:noMultiLvlLbl val="0"/>
      </c:catAx>
      <c:valAx>
        <c:axId val="5057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9221386487948"/>
          <c:y val="0.90013228170271231"/>
          <c:w val="0.35806592886247635"/>
          <c:h val="6.2390959298349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32253</xdr:colOff>
      <xdr:row>108</xdr:row>
      <xdr:rowOff>37493</xdr:rowOff>
    </xdr:from>
    <xdr:to>
      <xdr:col>44</xdr:col>
      <xdr:colOff>1290158</xdr:colOff>
      <xdr:row>128</xdr:row>
      <xdr:rowOff>104826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DC57D-3470-6CAF-7392-84285EFE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789019/000089102095000433/0000891020-95-000433-index.html" TargetMode="External"/><Relationship Id="rId42" Type="http://schemas.openxmlformats.org/officeDocument/2006/relationships/hyperlink" Target="https://www.sec.gov/Archives/edgar/data/789019/000119312506180008/0001193125-06-180008-index.htm" TargetMode="External"/><Relationship Id="rId47" Type="http://schemas.openxmlformats.org/officeDocument/2006/relationships/hyperlink" Target="https://www.sec.gov/Archives/edgar/data/789019/000119312508162768/0001193125-08-162768-index.htm" TargetMode="External"/><Relationship Id="rId63" Type="http://schemas.openxmlformats.org/officeDocument/2006/relationships/hyperlink" Target="https://www.sec.gov/Archives/edgar/data/789019/000119312516662209/0001193125-16-662209-index.htm" TargetMode="External"/><Relationship Id="rId68" Type="http://schemas.openxmlformats.org/officeDocument/2006/relationships/hyperlink" Target="https://www.sec.gov/Archives/edgar/data/789019/000156459019027952/0001564590-19-027952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789019/000101706297001764/0001017062-97-001764-index.html" TargetMode="External"/><Relationship Id="rId32" Type="http://schemas.openxmlformats.org/officeDocument/2006/relationships/hyperlink" Target="https://www.sec.gov/Archives/edgar/data/789019/000103221001501099/0001032210-01-501099-index.html" TargetMode="External"/><Relationship Id="rId37" Type="http://schemas.openxmlformats.org/officeDocument/2006/relationships/hyperlink" Target="https://www.sec.gov/Archives/edgar/data/789019/000119312503045632/0001193125-03-045632-index.htm" TargetMode="External"/><Relationship Id="rId40" Type="http://schemas.openxmlformats.org/officeDocument/2006/relationships/hyperlink" Target="https://www.sec.gov/Archives/edgar/data/789019/000119312505174825/0001193125-05-174825-index.htm" TargetMode="External"/><Relationship Id="rId45" Type="http://schemas.openxmlformats.org/officeDocument/2006/relationships/hyperlink" Target="https://www.sec.gov/Archives/edgar/data/789019/000119312507170817/0001193125-07-170817-index.htm" TargetMode="External"/><Relationship Id="rId53" Type="http://schemas.openxmlformats.org/officeDocument/2006/relationships/hyperlink" Target="https://www.sec.gov/Archives/edgar/data/789019/000119312511200680/0001193125-11-200680-index.htm" TargetMode="External"/><Relationship Id="rId58" Type="http://schemas.openxmlformats.org/officeDocument/2006/relationships/hyperlink" Target="https://www.sec.gov/Archives/edgar/data/789019/000119312514289961/0001193125-14-289961-index.htm" TargetMode="External"/><Relationship Id="rId66" Type="http://schemas.openxmlformats.org/officeDocument/2006/relationships/hyperlink" Target="https://www.sec.gov/Archives/edgar/data/789019/000156459018019062/0001564590-18-019062-index.htm" TargetMode="External"/><Relationship Id="rId74" Type="http://schemas.openxmlformats.org/officeDocument/2006/relationships/hyperlink" Target="https://www.sec.gov/Archives/edgar/data/789019/000156459022026876/0001564590-22-026876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89019/000119312515272806/0001193125-15-272806-index.htm" TargetMode="External"/><Relationship Id="rId19" Type="http://schemas.openxmlformats.org/officeDocument/2006/relationships/hyperlink" Target="https://www.sec.gov/Archives/edgar/data/789019/000089102094000175/0000891020-94-000175-index.html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789019/000089102096001130/0000891020-96-001130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789019/000103221000001961/0001032210-00-001961-index.html" TargetMode="External"/><Relationship Id="rId35" Type="http://schemas.openxmlformats.org/officeDocument/2006/relationships/hyperlink" Target="https://www.sec.gov/Archives/edgar/data/789019/000103221002001351/0001032210-02-001351-index.htm" TargetMode="External"/><Relationship Id="rId43" Type="http://schemas.openxmlformats.org/officeDocument/2006/relationships/hyperlink" Target="https://www.sec.gov/Archives/edgar/data/789019/000119312506180008/0001193125-06-180008-index.htm" TargetMode="External"/><Relationship Id="rId48" Type="http://schemas.openxmlformats.org/officeDocument/2006/relationships/hyperlink" Target="https://www.sec.gov/Archives/edgar/data/789019/000119312509158735/0001193125-09-158735-index.htm" TargetMode="External"/><Relationship Id="rId56" Type="http://schemas.openxmlformats.org/officeDocument/2006/relationships/hyperlink" Target="https://www.sec.gov/Archives/edgar/data/789019/000119312513310206/0001193125-13-310206-index.htm" TargetMode="External"/><Relationship Id="rId64" Type="http://schemas.openxmlformats.org/officeDocument/2006/relationships/hyperlink" Target="https://www.sec.gov/Archives/edgar/data/789019/000156459017014900/0001564590-17-014900-index.htm" TargetMode="External"/><Relationship Id="rId69" Type="http://schemas.openxmlformats.org/officeDocument/2006/relationships/hyperlink" Target="https://www.sec.gov/Archives/edgar/data/789019/000156459019027952/0001564590-19-027952-index.htm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89019/000119312510171791/0001193125-10-171791-index.htm" TargetMode="External"/><Relationship Id="rId72" Type="http://schemas.openxmlformats.org/officeDocument/2006/relationships/hyperlink" Target="https://www.sec.gov/Archives/edgar/data/789019/000156459021039151/0001564590-21-03915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789019/000101706297001764/0001017062-97-001764-index.html" TargetMode="External"/><Relationship Id="rId33" Type="http://schemas.openxmlformats.org/officeDocument/2006/relationships/hyperlink" Target="https://www.sec.gov/Archives/edgar/data/789019/000103221001501099/0001032210-01-501099-index.html" TargetMode="External"/><Relationship Id="rId38" Type="http://schemas.openxmlformats.org/officeDocument/2006/relationships/hyperlink" Target="https://www.sec.gov/Archives/edgar/data/789019/000119312504150689/0001193125-04-150689-index.htm" TargetMode="External"/><Relationship Id="rId46" Type="http://schemas.openxmlformats.org/officeDocument/2006/relationships/hyperlink" Target="https://www.sec.gov/Archives/edgar/data/789019/000119312508162768/0001193125-08-162768-index.htm" TargetMode="External"/><Relationship Id="rId59" Type="http://schemas.openxmlformats.org/officeDocument/2006/relationships/hyperlink" Target="https://www.sec.gov/Archives/edgar/data/789019/000119312514289961/0001193125-14-289961-index.htm" TargetMode="External"/><Relationship Id="rId67" Type="http://schemas.openxmlformats.org/officeDocument/2006/relationships/hyperlink" Target="https://www.sec.gov/Archives/edgar/data/789019/000156459018019062/0001564590-18-019062-index.htm" TargetMode="External"/><Relationship Id="rId20" Type="http://schemas.openxmlformats.org/officeDocument/2006/relationships/hyperlink" Target="https://www.sec.gov/Archives/edgar/data/789019/000089102095000433/0000891020-95-000433-index.html" TargetMode="External"/><Relationship Id="rId41" Type="http://schemas.openxmlformats.org/officeDocument/2006/relationships/hyperlink" Target="https://www.sec.gov/Archives/edgar/data/789019/000119312505174825/0001193125-05-174825-index.htm" TargetMode="External"/><Relationship Id="rId54" Type="http://schemas.openxmlformats.org/officeDocument/2006/relationships/hyperlink" Target="https://www.sec.gov/Archives/edgar/data/789019/000119312512316848/0001193125-12-316848-index.htm" TargetMode="External"/><Relationship Id="rId62" Type="http://schemas.openxmlformats.org/officeDocument/2006/relationships/hyperlink" Target="https://www.sec.gov/Archives/edgar/data/789019/000119312516662209/0001193125-16-662209-index.htm" TargetMode="External"/><Relationship Id="rId70" Type="http://schemas.openxmlformats.org/officeDocument/2006/relationships/hyperlink" Target="https://www.sec.gov/Archives/edgar/data/789019/000156459020034944/0001564590-20-034944-index.htm" TargetMode="External"/><Relationship Id="rId75" Type="http://schemas.openxmlformats.org/officeDocument/2006/relationships/hyperlink" Target="https://www.sec.gov/Archives/edgar/data/789019/000156459022026876/0001564590-22-026876-index.htm" TargetMode="External"/><Relationship Id="rId1" Type="http://schemas.openxmlformats.org/officeDocument/2006/relationships/hyperlink" Target="https://roic.ai/company/MSFT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789019/000089102096001130/0000891020-96-001130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789019/000119312503045632/0001193125-03-045632-index.htm" TargetMode="External"/><Relationship Id="rId49" Type="http://schemas.openxmlformats.org/officeDocument/2006/relationships/hyperlink" Target="https://www.sec.gov/Archives/edgar/data/789019/000119312509158735/0001193125-09-158735-index.htm" TargetMode="External"/><Relationship Id="rId57" Type="http://schemas.openxmlformats.org/officeDocument/2006/relationships/hyperlink" Target="https://www.sec.gov/Archives/edgar/data/789019/000119312513310206/0001193125-13-310206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789019/000103221000001961/0001032210-00-001961-index.html" TargetMode="External"/><Relationship Id="rId44" Type="http://schemas.openxmlformats.org/officeDocument/2006/relationships/hyperlink" Target="https://www.sec.gov/Archives/edgar/data/789019/000119312507170817/0001193125-07-170817-index.htm" TargetMode="External"/><Relationship Id="rId52" Type="http://schemas.openxmlformats.org/officeDocument/2006/relationships/hyperlink" Target="https://www.sec.gov/Archives/edgar/data/789019/000119312511200680/0001193125-11-200680-index.htm" TargetMode="External"/><Relationship Id="rId60" Type="http://schemas.openxmlformats.org/officeDocument/2006/relationships/hyperlink" Target="https://www.sec.gov/Archives/edgar/data/789019/000119312515272806/0001193125-15-272806-index.htm" TargetMode="External"/><Relationship Id="rId65" Type="http://schemas.openxmlformats.org/officeDocument/2006/relationships/hyperlink" Target="https://www.sec.gov/Archives/edgar/data/789019/000156459017014900/0001564590-17-014900-index.htm" TargetMode="External"/><Relationship Id="rId73" Type="http://schemas.openxmlformats.org/officeDocument/2006/relationships/hyperlink" Target="https://www.sec.gov/Archives/edgar/data/789019/000156459021039151/0001564590-21-039151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789019/000089102094000175/0000891020-94-000175-index.html" TargetMode="External"/><Relationship Id="rId39" Type="http://schemas.openxmlformats.org/officeDocument/2006/relationships/hyperlink" Target="https://www.sec.gov/Archives/edgar/data/789019/000119312504150689/0001193125-04-150689-index.htm" TargetMode="External"/><Relationship Id="rId34" Type="http://schemas.openxmlformats.org/officeDocument/2006/relationships/hyperlink" Target="https://www.sec.gov/Archives/edgar/data/789019/000103221002001351/0001032210-02-001351-index.htm" TargetMode="External"/><Relationship Id="rId50" Type="http://schemas.openxmlformats.org/officeDocument/2006/relationships/hyperlink" Target="https://www.sec.gov/Archives/edgar/data/789019/000119312510171791/0001193125-10-171791-index.htm" TargetMode="External"/><Relationship Id="rId55" Type="http://schemas.openxmlformats.org/officeDocument/2006/relationships/hyperlink" Target="https://www.sec.gov/Archives/edgar/data/789019/000119312512316848/0001193125-12-316848-index.htm" TargetMode="External"/><Relationship Id="rId76" Type="http://schemas.openxmlformats.org/officeDocument/2006/relationships/hyperlink" Target="https://finbox.com/NASDAQGS:MSFT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89019/000156459020034944/0001564590-20-034944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70" zoomScaleNormal="70" workbookViewId="0">
      <pane xSplit="1" ySplit="1" topLeftCell="AI2" activePane="bottomRight" state="frozen"/>
      <selection pane="topRight"/>
      <selection pane="bottomLeft"/>
      <selection pane="bottomRight" activeCell="AO54" sqref="AO54"/>
    </sheetView>
  </sheetViews>
  <sheetFormatPr baseColWidth="10" defaultRowHeight="16" x14ac:dyDescent="0.2"/>
  <cols>
    <col min="1" max="1" width="50" customWidth="1"/>
    <col min="2" max="38" width="15" customWidth="1"/>
    <col min="39" max="43" width="19" customWidth="1"/>
    <col min="44" max="45" width="21.1640625" customWidth="1"/>
    <col min="46" max="46" width="21.83203125" customWidth="1"/>
    <col min="47" max="47" width="20" customWidth="1"/>
  </cols>
  <sheetData>
    <row r="1" spans="1:47" ht="22" thickBot="1" x14ac:dyDescent="0.3">
      <c r="A1" s="3" t="s">
        <v>94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53">
        <v>2023</v>
      </c>
      <c r="AN1" s="53">
        <v>2024</v>
      </c>
      <c r="AO1" s="53">
        <v>2025</v>
      </c>
      <c r="AP1" s="53">
        <v>2026</v>
      </c>
      <c r="AQ1" s="53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  <c r="AR2" s="9"/>
      <c r="AS2" s="9"/>
      <c r="AT2" s="9"/>
      <c r="AU2" s="9"/>
    </row>
    <row r="3" spans="1:47" ht="40" x14ac:dyDescent="0.25">
      <c r="A3" s="5" t="s">
        <v>1</v>
      </c>
      <c r="B3" s="1">
        <v>197500000</v>
      </c>
      <c r="C3" s="1">
        <v>345900000</v>
      </c>
      <c r="D3" s="1">
        <v>590800000</v>
      </c>
      <c r="E3" s="1">
        <v>803500000</v>
      </c>
      <c r="F3" s="1">
        <v>1183400000</v>
      </c>
      <c r="G3" s="1">
        <v>1843400000</v>
      </c>
      <c r="H3" s="1">
        <v>2758700000</v>
      </c>
      <c r="I3" s="1">
        <v>3753000000</v>
      </c>
      <c r="J3" s="1">
        <v>4649000000</v>
      </c>
      <c r="K3" s="1">
        <v>5937000000</v>
      </c>
      <c r="L3" s="1">
        <v>8671000000</v>
      </c>
      <c r="M3" s="1">
        <v>11358000000</v>
      </c>
      <c r="N3" s="1">
        <v>14484000000</v>
      </c>
      <c r="O3" s="1">
        <v>19747000000</v>
      </c>
      <c r="P3" s="1">
        <v>22956000000</v>
      </c>
      <c r="Q3" s="1">
        <v>25296000000</v>
      </c>
      <c r="R3" s="1">
        <v>28365000000</v>
      </c>
      <c r="S3" s="1">
        <v>32187000000</v>
      </c>
      <c r="T3" s="1">
        <v>36835000000</v>
      </c>
      <c r="U3" s="1">
        <v>39788000000</v>
      </c>
      <c r="V3" s="1">
        <v>44282000000</v>
      </c>
      <c r="W3" s="1">
        <v>51122000000</v>
      </c>
      <c r="X3" s="1">
        <v>60420000000</v>
      </c>
      <c r="Y3" s="1">
        <v>58437000000</v>
      </c>
      <c r="Z3" s="1">
        <v>62484000000</v>
      </c>
      <c r="AA3" s="1">
        <v>69943000000</v>
      </c>
      <c r="AB3" s="1">
        <v>73723000000</v>
      </c>
      <c r="AC3" s="1">
        <v>77849000000</v>
      </c>
      <c r="AD3" s="1">
        <v>86833000000</v>
      </c>
      <c r="AE3" s="1">
        <v>93580000000</v>
      </c>
      <c r="AF3" s="1">
        <v>85320000000</v>
      </c>
      <c r="AG3" s="1">
        <v>89950000000</v>
      </c>
      <c r="AH3" s="1">
        <v>110360000000</v>
      </c>
      <c r="AI3" s="1">
        <v>125843000000</v>
      </c>
      <c r="AJ3" s="1">
        <v>143015000000</v>
      </c>
      <c r="AK3" s="1">
        <v>168088000000</v>
      </c>
      <c r="AL3" s="1">
        <v>198270000000</v>
      </c>
      <c r="AM3" s="25">
        <v>209100000000</v>
      </c>
      <c r="AN3" s="25">
        <v>233400000000</v>
      </c>
      <c r="AO3" s="25">
        <v>262300000000</v>
      </c>
      <c r="AP3" s="25">
        <v>295300000000</v>
      </c>
      <c r="AQ3" s="25">
        <v>320300000000</v>
      </c>
      <c r="AR3" s="54" t="s">
        <v>111</v>
      </c>
      <c r="AS3" s="55" t="s">
        <v>112</v>
      </c>
      <c r="AT3" s="55" t="s">
        <v>113</v>
      </c>
      <c r="AU3" s="55" t="s">
        <v>114</v>
      </c>
    </row>
    <row r="4" spans="1:47" ht="19" x14ac:dyDescent="0.25">
      <c r="A4" s="14" t="s">
        <v>95</v>
      </c>
      <c r="B4" s="1"/>
      <c r="C4" s="15">
        <f>(C3/B3)-1</f>
        <v>0.75139240506329119</v>
      </c>
      <c r="D4" s="15">
        <f>(D3/C3)-1</f>
        <v>0.70800809482509397</v>
      </c>
      <c r="E4" s="15">
        <f>(E3/D3)-1</f>
        <v>0.36002031144211233</v>
      </c>
      <c r="F4" s="15">
        <f t="shared" ref="F4:AE4" si="0">(F3/E3)-1</f>
        <v>0.47280647168637202</v>
      </c>
      <c r="G4" s="15">
        <f t="shared" si="0"/>
        <v>0.5577150583065742</v>
      </c>
      <c r="H4" s="16">
        <f t="shared" si="0"/>
        <v>0.49652815449712495</v>
      </c>
      <c r="I4" s="16">
        <f t="shared" si="0"/>
        <v>0.36042338782759997</v>
      </c>
      <c r="J4" s="16">
        <f t="shared" si="0"/>
        <v>0.23874233946176382</v>
      </c>
      <c r="K4" s="16">
        <f t="shared" si="0"/>
        <v>0.27704882770488282</v>
      </c>
      <c r="L4" s="16">
        <f t="shared" si="0"/>
        <v>0.46050193700522146</v>
      </c>
      <c r="M4" s="16">
        <f t="shared" si="0"/>
        <v>0.30988351977857231</v>
      </c>
      <c r="N4" s="16">
        <f t="shared" si="0"/>
        <v>0.27522451135763348</v>
      </c>
      <c r="O4" s="16">
        <f t="shared" si="0"/>
        <v>0.36336647334990335</v>
      </c>
      <c r="P4" s="16">
        <f t="shared" si="0"/>
        <v>0.16250569706790907</v>
      </c>
      <c r="Q4" s="16">
        <f t="shared" si="0"/>
        <v>0.10193413486670155</v>
      </c>
      <c r="R4" s="16">
        <f t="shared" si="0"/>
        <v>0.12132352941176472</v>
      </c>
      <c r="S4" s="16">
        <f t="shared" si="0"/>
        <v>0.13474352194606021</v>
      </c>
      <c r="T4" s="16">
        <f t="shared" si="0"/>
        <v>0.14440612669711372</v>
      </c>
      <c r="U4" s="16">
        <f t="shared" si="0"/>
        <v>8.0168318175648068E-2</v>
      </c>
      <c r="V4" s="16">
        <f t="shared" si="0"/>
        <v>0.11294862772695291</v>
      </c>
      <c r="W4" s="16">
        <f t="shared" si="0"/>
        <v>0.15446456799602548</v>
      </c>
      <c r="X4" s="16">
        <f t="shared" si="0"/>
        <v>0.18187864324556946</v>
      </c>
      <c r="Y4" s="16">
        <f t="shared" si="0"/>
        <v>-3.2820258192651441E-2</v>
      </c>
      <c r="Z4" s="16">
        <f t="shared" si="0"/>
        <v>6.9254068484008391E-2</v>
      </c>
      <c r="AA4" s="16">
        <f t="shared" si="0"/>
        <v>0.11937455988733126</v>
      </c>
      <c r="AB4" s="16">
        <f t="shared" si="0"/>
        <v>5.4044007263057026E-2</v>
      </c>
      <c r="AC4" s="16">
        <f t="shared" si="0"/>
        <v>5.5966252051598442E-2</v>
      </c>
      <c r="AD4" s="16">
        <f t="shared" si="0"/>
        <v>0.11540289534868786</v>
      </c>
      <c r="AE4" s="16">
        <f t="shared" si="0"/>
        <v>7.7700874091647165E-2</v>
      </c>
      <c r="AF4" s="16">
        <f t="shared" ref="AF4" si="1">(AF3/AE3)-1</f>
        <v>-8.8266723658901425E-2</v>
      </c>
      <c r="AG4" s="16">
        <f t="shared" ref="AG4" si="2">(AG3/AF3)-1</f>
        <v>5.4266291608063844E-2</v>
      </c>
      <c r="AH4" s="16">
        <f t="shared" ref="AH4" si="3">(AH3/AG3)-1</f>
        <v>0.22690383546414683</v>
      </c>
      <c r="AI4" s="16">
        <f t="shared" ref="AI4" si="4">(AI3/AH3)-1</f>
        <v>0.14029539688292858</v>
      </c>
      <c r="AJ4" s="16">
        <f t="shared" ref="AJ4" si="5">(AJ3/AI3)-1</f>
        <v>0.13645574247276371</v>
      </c>
      <c r="AK4" s="16">
        <f t="shared" ref="AK4" si="6">(AK3/AJ3)-1</f>
        <v>0.17531727441177503</v>
      </c>
      <c r="AL4" s="16">
        <f t="shared" ref="AL4:AQ4" si="7">(AL3/AK3)-1</f>
        <v>0.17956070629670173</v>
      </c>
      <c r="AM4" s="16">
        <f t="shared" si="7"/>
        <v>5.4622484490845835E-2</v>
      </c>
      <c r="AN4" s="16">
        <f t="shared" si="7"/>
        <v>0.11621233859397417</v>
      </c>
      <c r="AO4" s="16">
        <f t="shared" si="7"/>
        <v>0.12382176520994004</v>
      </c>
      <c r="AP4" s="16">
        <f t="shared" si="7"/>
        <v>0.12581014105985511</v>
      </c>
      <c r="AQ4" s="16">
        <f t="shared" si="7"/>
        <v>8.4659668134100974E-2</v>
      </c>
      <c r="AR4" s="56">
        <f>(AL4+AK4+AJ4)/3</f>
        <v>0.16377790772708015</v>
      </c>
      <c r="AS4" s="56">
        <f>(AL20+AK20+AJ20)/3</f>
        <v>0.20007529474142496</v>
      </c>
      <c r="AT4" s="56">
        <f>(AL29+AK29+AJ29)/3</f>
        <v>0.23310133884414527</v>
      </c>
      <c r="AU4" s="56">
        <f>(AL105+AK105+AJ105)/3</f>
        <v>0.19460778873716023</v>
      </c>
    </row>
    <row r="5" spans="1:47" ht="19" x14ac:dyDescent="0.25">
      <c r="A5" s="5" t="s">
        <v>2</v>
      </c>
      <c r="B5" s="1">
        <v>35100000</v>
      </c>
      <c r="C5" s="1">
        <v>66300000</v>
      </c>
      <c r="D5" s="1">
        <v>132000000</v>
      </c>
      <c r="E5" s="1">
        <v>180000000</v>
      </c>
      <c r="F5" s="1">
        <v>206400000</v>
      </c>
      <c r="G5" s="1">
        <v>286800000</v>
      </c>
      <c r="H5" s="1">
        <v>354100000</v>
      </c>
      <c r="I5" s="1">
        <v>482000000</v>
      </c>
      <c r="J5" s="1">
        <v>526000000</v>
      </c>
      <c r="K5" s="1">
        <v>608000000</v>
      </c>
      <c r="L5" s="1">
        <v>708000000</v>
      </c>
      <c r="M5" s="1">
        <v>528000000</v>
      </c>
      <c r="N5" s="1">
        <v>173000000</v>
      </c>
      <c r="O5" s="1">
        <v>1804000000</v>
      </c>
      <c r="P5" s="1">
        <v>2254000000</v>
      </c>
      <c r="Q5" s="1">
        <v>3455000000</v>
      </c>
      <c r="R5" s="1">
        <v>5191000000</v>
      </c>
      <c r="S5" s="1">
        <v>5686000000</v>
      </c>
      <c r="T5" s="1">
        <v>6716000000</v>
      </c>
      <c r="U5" s="1">
        <v>6200000000</v>
      </c>
      <c r="V5" s="1">
        <v>7650000000</v>
      </c>
      <c r="W5" s="1">
        <v>10693000000</v>
      </c>
      <c r="X5" s="1">
        <v>11598000000</v>
      </c>
      <c r="Y5" s="1">
        <v>12155000000</v>
      </c>
      <c r="Z5" s="1">
        <v>12395000000</v>
      </c>
      <c r="AA5" s="1">
        <v>15577000000</v>
      </c>
      <c r="AB5" s="1">
        <v>17530000000</v>
      </c>
      <c r="AC5" s="1">
        <v>20249000000</v>
      </c>
      <c r="AD5" s="1">
        <v>26934000000</v>
      </c>
      <c r="AE5" s="1">
        <v>33038000000</v>
      </c>
      <c r="AF5" s="1">
        <v>32780000000</v>
      </c>
      <c r="AG5" s="1">
        <v>34261000000</v>
      </c>
      <c r="AH5" s="1">
        <v>38353000000</v>
      </c>
      <c r="AI5" s="1">
        <v>42910000000</v>
      </c>
      <c r="AJ5" s="1">
        <v>46078000000</v>
      </c>
      <c r="AK5" s="1">
        <v>52232000000</v>
      </c>
      <c r="AL5" s="1">
        <v>62650000000</v>
      </c>
    </row>
    <row r="6" spans="1:47" ht="20" customHeight="1" x14ac:dyDescent="0.25">
      <c r="A6" s="6" t="s">
        <v>3</v>
      </c>
      <c r="B6" s="10">
        <v>162400000</v>
      </c>
      <c r="C6" s="10">
        <v>279600000</v>
      </c>
      <c r="D6" s="10">
        <v>458800000</v>
      </c>
      <c r="E6" s="10">
        <v>623500000</v>
      </c>
      <c r="F6" s="10">
        <v>977000000</v>
      </c>
      <c r="G6" s="10">
        <v>1556600000</v>
      </c>
      <c r="H6" s="10">
        <v>2404600000</v>
      </c>
      <c r="I6" s="10">
        <v>3271000000</v>
      </c>
      <c r="J6" s="10">
        <v>4123000000</v>
      </c>
      <c r="K6" s="10">
        <v>5329000000</v>
      </c>
      <c r="L6" s="10">
        <v>7963000000</v>
      </c>
      <c r="M6" s="10">
        <v>10830000000</v>
      </c>
      <c r="N6" s="10">
        <v>14311000000</v>
      </c>
      <c r="O6" s="10">
        <v>17943000000</v>
      </c>
      <c r="P6" s="10">
        <v>20702000000</v>
      </c>
      <c r="Q6" s="10">
        <v>21841000000</v>
      </c>
      <c r="R6" s="10">
        <v>23174000000</v>
      </c>
      <c r="S6" s="10">
        <v>26501000000</v>
      </c>
      <c r="T6" s="10">
        <v>30119000000</v>
      </c>
      <c r="U6" s="10">
        <v>33588000000</v>
      </c>
      <c r="V6" s="10">
        <v>36632000000</v>
      </c>
      <c r="W6" s="10">
        <v>40429000000</v>
      </c>
      <c r="X6" s="10">
        <v>48822000000</v>
      </c>
      <c r="Y6" s="10">
        <v>46282000000</v>
      </c>
      <c r="Z6" s="10">
        <v>50089000000</v>
      </c>
      <c r="AA6" s="10">
        <v>54366000000</v>
      </c>
      <c r="AB6" s="10">
        <v>56193000000</v>
      </c>
      <c r="AC6" s="10">
        <v>57600000000</v>
      </c>
      <c r="AD6" s="10">
        <v>59899000000</v>
      </c>
      <c r="AE6" s="10">
        <v>60542000000</v>
      </c>
      <c r="AF6" s="10">
        <v>52540000000</v>
      </c>
      <c r="AG6" s="10">
        <v>55689000000</v>
      </c>
      <c r="AH6" s="10">
        <v>72007000000</v>
      </c>
      <c r="AI6" s="10">
        <v>82933000000</v>
      </c>
      <c r="AJ6" s="10">
        <v>96937000000</v>
      </c>
      <c r="AK6" s="10">
        <v>115856000000</v>
      </c>
      <c r="AL6" s="10">
        <v>135620000000</v>
      </c>
      <c r="AR6" s="54" t="s">
        <v>115</v>
      </c>
      <c r="AS6" s="55" t="s">
        <v>116</v>
      </c>
      <c r="AT6" s="55" t="s">
        <v>117</v>
      </c>
      <c r="AU6" s="55" t="s">
        <v>118</v>
      </c>
    </row>
    <row r="7" spans="1:47" ht="19" x14ac:dyDescent="0.25">
      <c r="A7" s="5" t="s">
        <v>4</v>
      </c>
      <c r="B7" s="2">
        <v>0.82230000000000003</v>
      </c>
      <c r="C7" s="2">
        <v>0.80830000000000002</v>
      </c>
      <c r="D7" s="2">
        <v>0.77659999999999996</v>
      </c>
      <c r="E7" s="2">
        <v>0.77600000000000002</v>
      </c>
      <c r="F7" s="2">
        <v>0.8256</v>
      </c>
      <c r="G7" s="2">
        <v>0.84440000000000004</v>
      </c>
      <c r="H7" s="2">
        <v>0.87160000000000004</v>
      </c>
      <c r="I7" s="2">
        <v>0.87160000000000004</v>
      </c>
      <c r="J7" s="2">
        <v>0.88690000000000002</v>
      </c>
      <c r="K7" s="2">
        <v>0.89759999999999995</v>
      </c>
      <c r="L7" s="2">
        <v>0.91830000000000001</v>
      </c>
      <c r="M7" s="2">
        <v>0.95350000000000001</v>
      </c>
      <c r="N7" s="2">
        <v>0.98809999999999998</v>
      </c>
      <c r="O7" s="2">
        <v>0.90859999999999996</v>
      </c>
      <c r="P7" s="2">
        <v>0.90180000000000005</v>
      </c>
      <c r="Q7" s="2">
        <v>0.86339999999999995</v>
      </c>
      <c r="R7" s="2">
        <v>0.81699999999999995</v>
      </c>
      <c r="S7" s="2">
        <v>0.82330000000000003</v>
      </c>
      <c r="T7" s="2">
        <v>0.81769999999999998</v>
      </c>
      <c r="U7" s="2">
        <v>0.84419999999999995</v>
      </c>
      <c r="V7" s="2">
        <v>0.82720000000000005</v>
      </c>
      <c r="W7" s="2">
        <v>0.79079999999999995</v>
      </c>
      <c r="X7" s="2">
        <v>0.80800000000000005</v>
      </c>
      <c r="Y7" s="2">
        <v>0.79200000000000004</v>
      </c>
      <c r="Z7" s="2">
        <v>0.80159999999999998</v>
      </c>
      <c r="AA7" s="2">
        <v>0.77729999999999999</v>
      </c>
      <c r="AB7" s="2">
        <v>0.76219999999999999</v>
      </c>
      <c r="AC7" s="2">
        <v>0.7399</v>
      </c>
      <c r="AD7" s="2">
        <v>0.68979999999999997</v>
      </c>
      <c r="AE7" s="2">
        <v>0.64700000000000002</v>
      </c>
      <c r="AF7" s="2">
        <v>0.61580000000000001</v>
      </c>
      <c r="AG7" s="2">
        <v>0.61909999999999998</v>
      </c>
      <c r="AH7" s="2">
        <v>0.65249999999999997</v>
      </c>
      <c r="AI7" s="2">
        <v>0.65900000000000003</v>
      </c>
      <c r="AJ7" s="2">
        <v>0.67779999999999996</v>
      </c>
      <c r="AK7" s="2">
        <v>0.68930000000000002</v>
      </c>
      <c r="AL7" s="2">
        <v>0.68400000000000005</v>
      </c>
      <c r="AR7" s="56">
        <f>AL7</f>
        <v>0.68400000000000005</v>
      </c>
      <c r="AS7" s="57">
        <f>AL21</f>
        <v>0.50560000000000005</v>
      </c>
      <c r="AT7" s="57">
        <f>AL30</f>
        <v>0.3669</v>
      </c>
      <c r="AU7" s="57">
        <f>AL106/AL3</f>
        <v>0.32858727997175569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610000000</v>
      </c>
      <c r="K8" s="1">
        <v>860000000</v>
      </c>
      <c r="L8" s="1">
        <v>1432000000</v>
      </c>
      <c r="M8" s="1">
        <v>1925000000</v>
      </c>
      <c r="N8" s="1">
        <v>2502000000</v>
      </c>
      <c r="O8" s="1">
        <v>2970000000</v>
      </c>
      <c r="P8" s="1">
        <v>3775000000</v>
      </c>
      <c r="Q8" s="1">
        <v>4379000000</v>
      </c>
      <c r="R8" s="1">
        <v>4307000000</v>
      </c>
      <c r="S8" s="1">
        <v>4659000000</v>
      </c>
      <c r="T8" s="1">
        <v>7779000000</v>
      </c>
      <c r="U8" s="1">
        <v>6184000000</v>
      </c>
      <c r="V8" s="1">
        <v>6584000000</v>
      </c>
      <c r="W8" s="1">
        <v>7121000000</v>
      </c>
      <c r="X8" s="1">
        <v>8164000000</v>
      </c>
      <c r="Y8" s="1">
        <v>9010000000</v>
      </c>
      <c r="Z8" s="1">
        <v>8714000000</v>
      </c>
      <c r="AA8" s="1">
        <v>9043000000</v>
      </c>
      <c r="AB8" s="1">
        <v>9811000000</v>
      </c>
      <c r="AC8" s="1">
        <v>10411000000</v>
      </c>
      <c r="AD8" s="1">
        <v>11381000000</v>
      </c>
      <c r="AE8" s="1">
        <v>12046000000</v>
      </c>
      <c r="AF8" s="1">
        <v>11988000000</v>
      </c>
      <c r="AG8" s="1">
        <v>13037000000</v>
      </c>
      <c r="AH8" s="1">
        <v>14726000000</v>
      </c>
      <c r="AI8" s="1">
        <v>16876000000</v>
      </c>
      <c r="AJ8" s="1">
        <v>19269000000</v>
      </c>
      <c r="AK8" s="1">
        <v>20716000000</v>
      </c>
      <c r="AL8" s="1">
        <v>24512000000</v>
      </c>
    </row>
    <row r="9" spans="1:47" ht="19" customHeight="1" x14ac:dyDescent="0.25">
      <c r="A9" s="14" t="s">
        <v>96</v>
      </c>
      <c r="B9" s="15" t="e">
        <f>B8/B3</f>
        <v>#VALUE!</v>
      </c>
      <c r="C9" s="15" t="e">
        <f t="shared" ref="C9:AL9" si="8">C8/C3</f>
        <v>#VALUE!</v>
      </c>
      <c r="D9" s="15" t="e">
        <f t="shared" si="8"/>
        <v>#VALUE!</v>
      </c>
      <c r="E9" s="15" t="e">
        <f t="shared" si="8"/>
        <v>#VALUE!</v>
      </c>
      <c r="F9" s="15" t="e">
        <f t="shared" si="8"/>
        <v>#VALUE!</v>
      </c>
      <c r="G9" s="15" t="e">
        <f t="shared" si="8"/>
        <v>#VALUE!</v>
      </c>
      <c r="H9" s="15" t="e">
        <f t="shared" si="8"/>
        <v>#VALUE!</v>
      </c>
      <c r="I9" s="15" t="e">
        <f t="shared" si="8"/>
        <v>#VALUE!</v>
      </c>
      <c r="J9" s="15">
        <f t="shared" si="8"/>
        <v>0.13121101312110131</v>
      </c>
      <c r="K9" s="15">
        <f t="shared" si="8"/>
        <v>0.14485430352029643</v>
      </c>
      <c r="L9" s="15">
        <f t="shared" si="8"/>
        <v>0.16514819513320264</v>
      </c>
      <c r="M9" s="15">
        <f t="shared" si="8"/>
        <v>0.1694840640957915</v>
      </c>
      <c r="N9" s="15">
        <f t="shared" si="8"/>
        <v>0.17274233637116818</v>
      </c>
      <c r="O9" s="15">
        <f t="shared" si="8"/>
        <v>0.15040259279890617</v>
      </c>
      <c r="P9" s="15">
        <f t="shared" si="8"/>
        <v>0.16444502526572574</v>
      </c>
      <c r="Q9" s="15">
        <f t="shared" si="8"/>
        <v>0.17311037318153066</v>
      </c>
      <c r="R9" s="15">
        <f t="shared" si="8"/>
        <v>0.15184205887537458</v>
      </c>
      <c r="S9" s="15">
        <f t="shared" si="8"/>
        <v>0.14474787957871191</v>
      </c>
      <c r="T9" s="15">
        <f t="shared" si="8"/>
        <v>0.21118501425274874</v>
      </c>
      <c r="U9" s="15">
        <f t="shared" si="8"/>
        <v>0.15542374585302102</v>
      </c>
      <c r="V9" s="15">
        <f t="shared" si="8"/>
        <v>0.14868343796576486</v>
      </c>
      <c r="W9" s="15">
        <f t="shared" si="8"/>
        <v>0.13929423731465906</v>
      </c>
      <c r="X9" s="15">
        <f t="shared" si="8"/>
        <v>0.13512082092022509</v>
      </c>
      <c r="Y9" s="15">
        <f t="shared" si="8"/>
        <v>0.15418313739582798</v>
      </c>
      <c r="Z9" s="15">
        <f t="shared" si="8"/>
        <v>0.139459701683631</v>
      </c>
      <c r="AA9" s="15">
        <f t="shared" si="8"/>
        <v>0.12929099409519179</v>
      </c>
      <c r="AB9" s="15">
        <f t="shared" si="8"/>
        <v>0.13307922900587332</v>
      </c>
      <c r="AC9" s="15">
        <f t="shared" si="8"/>
        <v>0.13373325283561768</v>
      </c>
      <c r="AD9" s="15">
        <f t="shared" si="8"/>
        <v>0.13106768164177213</v>
      </c>
      <c r="AE9" s="15">
        <f t="shared" si="8"/>
        <v>0.12872408634323573</v>
      </c>
      <c r="AF9" s="15">
        <f t="shared" si="8"/>
        <v>0.14050632911392405</v>
      </c>
      <c r="AG9" s="15">
        <f t="shared" si="8"/>
        <v>0.1449360755975542</v>
      </c>
      <c r="AH9" s="15">
        <f t="shared" si="8"/>
        <v>0.13343602754621239</v>
      </c>
      <c r="AI9" s="15">
        <f t="shared" si="8"/>
        <v>0.13410360528595155</v>
      </c>
      <c r="AJ9" s="15">
        <f t="shared" si="8"/>
        <v>0.1347341187987274</v>
      </c>
      <c r="AK9" s="15">
        <f t="shared" si="8"/>
        <v>0.12324496692208843</v>
      </c>
      <c r="AL9" s="15">
        <f t="shared" si="8"/>
        <v>0.12362939426035205</v>
      </c>
      <c r="AR9" s="54" t="s">
        <v>97</v>
      </c>
      <c r="AS9" s="55" t="s">
        <v>98</v>
      </c>
      <c r="AT9" s="55" t="s">
        <v>99</v>
      </c>
      <c r="AU9" s="55" t="s">
        <v>100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>
        <v>5127000000</v>
      </c>
      <c r="Y10" s="1">
        <v>4030000000</v>
      </c>
      <c r="Z10" s="1">
        <v>4004000000</v>
      </c>
      <c r="AA10" s="1">
        <v>4222000000</v>
      </c>
      <c r="AB10" s="1">
        <v>4569000000</v>
      </c>
      <c r="AC10" s="1">
        <v>5149000000</v>
      </c>
      <c r="AD10" s="1">
        <v>4821000000</v>
      </c>
      <c r="AE10" s="1">
        <v>4611000000</v>
      </c>
      <c r="AF10" s="1">
        <v>4563000000</v>
      </c>
      <c r="AG10" s="1">
        <v>4481000000</v>
      </c>
      <c r="AH10" s="1">
        <v>4754000000</v>
      </c>
      <c r="AI10" s="1">
        <v>4885000000</v>
      </c>
      <c r="AJ10" s="1">
        <v>5111000000</v>
      </c>
      <c r="AK10" s="1">
        <v>5107000000</v>
      </c>
      <c r="AL10" s="1">
        <v>5900000000</v>
      </c>
      <c r="AR10" s="56">
        <f>AL9</f>
        <v>0.12362939426035205</v>
      </c>
      <c r="AS10" s="57">
        <f>AL13</f>
        <v>0.13983456902204064</v>
      </c>
      <c r="AT10" s="57">
        <f>AL80</f>
        <v>3.7837292580824126E-2</v>
      </c>
      <c r="AU10" s="57">
        <f>AL89</f>
        <v>0.12047208352246935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13039000000</v>
      </c>
      <c r="Y11" s="1">
        <v>12879000000</v>
      </c>
      <c r="Z11" s="1">
        <v>13214000000</v>
      </c>
      <c r="AA11" s="1">
        <v>13940000000</v>
      </c>
      <c r="AB11" s="1">
        <v>13857000000</v>
      </c>
      <c r="AC11" s="1">
        <v>15276000000</v>
      </c>
      <c r="AD11" s="1">
        <v>15811000000</v>
      </c>
      <c r="AE11" s="1">
        <v>15713000000</v>
      </c>
      <c r="AF11" s="1">
        <v>14697000000</v>
      </c>
      <c r="AG11" s="1">
        <v>15539000000</v>
      </c>
      <c r="AH11" s="1">
        <v>17469000000</v>
      </c>
      <c r="AI11" s="1">
        <v>18213000000</v>
      </c>
      <c r="AJ11" s="1">
        <v>19598000000</v>
      </c>
      <c r="AK11" s="1">
        <v>20117000000</v>
      </c>
      <c r="AL11" s="1">
        <v>21825000000</v>
      </c>
    </row>
    <row r="12" spans="1:47" ht="20" x14ac:dyDescent="0.25">
      <c r="A12" s="5" t="s">
        <v>8</v>
      </c>
      <c r="B12" s="1">
        <v>95700000</v>
      </c>
      <c r="C12" s="1">
        <v>145100000</v>
      </c>
      <c r="D12" s="1">
        <v>255400000</v>
      </c>
      <c r="E12" s="1">
        <v>357100000</v>
      </c>
      <c r="F12" s="1">
        <v>537500000</v>
      </c>
      <c r="G12" s="1">
        <v>831000000</v>
      </c>
      <c r="H12" s="1">
        <v>1296300000</v>
      </c>
      <c r="I12" s="1">
        <v>1794000000</v>
      </c>
      <c r="J12" s="1">
        <v>1550000000</v>
      </c>
      <c r="K12" s="1">
        <v>2162000000</v>
      </c>
      <c r="L12" s="1">
        <v>2973000000</v>
      </c>
      <c r="M12" s="1">
        <v>3218000000</v>
      </c>
      <c r="N12" s="1">
        <v>3845000000</v>
      </c>
      <c r="O12" s="1">
        <v>3920000000</v>
      </c>
      <c r="P12" s="1">
        <v>5150000000</v>
      </c>
      <c r="Q12" s="1">
        <v>5742000000</v>
      </c>
      <c r="R12" s="1">
        <v>6957000000</v>
      </c>
      <c r="S12" s="1">
        <v>8625000000</v>
      </c>
      <c r="T12" s="1">
        <v>13306000000</v>
      </c>
      <c r="U12" s="1">
        <v>12843000000</v>
      </c>
      <c r="V12" s="1">
        <v>13576000000</v>
      </c>
      <c r="W12" s="1">
        <v>14784000000</v>
      </c>
      <c r="X12" s="1">
        <v>18166000000</v>
      </c>
      <c r="Y12" s="1">
        <v>16909000000</v>
      </c>
      <c r="Z12" s="1">
        <v>17218000000</v>
      </c>
      <c r="AA12" s="1">
        <v>18162000000</v>
      </c>
      <c r="AB12" s="1">
        <v>18426000000</v>
      </c>
      <c r="AC12" s="1">
        <v>20425000000</v>
      </c>
      <c r="AD12" s="1">
        <v>20632000000</v>
      </c>
      <c r="AE12" s="1">
        <v>20324000000</v>
      </c>
      <c r="AF12" s="1">
        <v>19260000000</v>
      </c>
      <c r="AG12" s="1">
        <v>20020000000</v>
      </c>
      <c r="AH12" s="1">
        <v>22223000000</v>
      </c>
      <c r="AI12" s="1">
        <v>23098000000</v>
      </c>
      <c r="AJ12" s="1">
        <v>24709000000</v>
      </c>
      <c r="AK12" s="1">
        <v>25224000000</v>
      </c>
      <c r="AL12" s="1">
        <v>27725000000</v>
      </c>
      <c r="AR12" s="54" t="s">
        <v>119</v>
      </c>
      <c r="AS12" s="55" t="s">
        <v>120</v>
      </c>
      <c r="AT12" s="55" t="s">
        <v>121</v>
      </c>
      <c r="AU12" s="55" t="s">
        <v>122</v>
      </c>
    </row>
    <row r="13" spans="1:47" ht="19" x14ac:dyDescent="0.25">
      <c r="A13" s="14" t="s">
        <v>101</v>
      </c>
      <c r="B13" s="15">
        <f>B12/B3</f>
        <v>0.48455696202531645</v>
      </c>
      <c r="C13" s="15">
        <f t="shared" ref="C13:AL13" si="9">C12/C3</f>
        <v>0.41948540040474125</v>
      </c>
      <c r="D13" s="15">
        <f t="shared" si="9"/>
        <v>0.43229519295870006</v>
      </c>
      <c r="E13" s="15">
        <f t="shared" si="9"/>
        <v>0.44443061605476042</v>
      </c>
      <c r="F13" s="15">
        <f t="shared" si="9"/>
        <v>0.45419976339361162</v>
      </c>
      <c r="G13" s="15">
        <f t="shared" si="9"/>
        <v>0.45079743951394163</v>
      </c>
      <c r="H13" s="15">
        <f t="shared" si="9"/>
        <v>0.46989524051183529</v>
      </c>
      <c r="I13" s="15">
        <f t="shared" si="9"/>
        <v>0.47801758593125498</v>
      </c>
      <c r="J13" s="15">
        <f t="shared" si="9"/>
        <v>0.33340503334050331</v>
      </c>
      <c r="K13" s="15">
        <f t="shared" si="9"/>
        <v>0.36415698164055921</v>
      </c>
      <c r="L13" s="15">
        <f t="shared" si="9"/>
        <v>0.34286702802444929</v>
      </c>
      <c r="M13" s="15">
        <f t="shared" si="9"/>
        <v>0.28332452896636734</v>
      </c>
      <c r="N13" s="15">
        <f t="shared" si="9"/>
        <v>0.26546534106600389</v>
      </c>
      <c r="O13" s="15">
        <f t="shared" si="9"/>
        <v>0.19851116625310175</v>
      </c>
      <c r="P13" s="15">
        <f t="shared" si="9"/>
        <v>0.2243422198989371</v>
      </c>
      <c r="Q13" s="15">
        <f t="shared" si="9"/>
        <v>0.22699240986717267</v>
      </c>
      <c r="R13" s="15">
        <f t="shared" si="9"/>
        <v>0.24526705446853517</v>
      </c>
      <c r="S13" s="15">
        <f t="shared" si="9"/>
        <v>0.26796532761673969</v>
      </c>
      <c r="T13" s="15">
        <f t="shared" si="9"/>
        <v>0.3612325234152301</v>
      </c>
      <c r="U13" s="15">
        <f t="shared" si="9"/>
        <v>0.32278576455212626</v>
      </c>
      <c r="V13" s="15">
        <f t="shared" si="9"/>
        <v>0.30658055191725758</v>
      </c>
      <c r="W13" s="15">
        <f t="shared" si="9"/>
        <v>0.28919056374946206</v>
      </c>
      <c r="X13" s="15">
        <f t="shared" si="9"/>
        <v>0.30066203243958955</v>
      </c>
      <c r="Y13" s="15">
        <f t="shared" si="9"/>
        <v>0.28935434741687627</v>
      </c>
      <c r="Z13" s="15">
        <f t="shared" si="9"/>
        <v>0.27555854298700466</v>
      </c>
      <c r="AA13" s="15">
        <f t="shared" si="9"/>
        <v>0.25966858727821224</v>
      </c>
      <c r="AB13" s="15">
        <f t="shared" si="9"/>
        <v>0.24993556963227215</v>
      </c>
      <c r="AC13" s="15">
        <f t="shared" si="9"/>
        <v>0.26236688974810207</v>
      </c>
      <c r="AD13" s="15">
        <f t="shared" si="9"/>
        <v>0.23760551863922702</v>
      </c>
      <c r="AE13" s="15">
        <f t="shared" si="9"/>
        <v>0.21718315879461422</v>
      </c>
      <c r="AF13" s="15">
        <f t="shared" si="9"/>
        <v>0.22573839662447256</v>
      </c>
      <c r="AG13" s="15">
        <f t="shared" si="9"/>
        <v>0.22256809338521399</v>
      </c>
      <c r="AH13" s="15">
        <f t="shared" si="9"/>
        <v>0.20136824936571221</v>
      </c>
      <c r="AI13" s="15">
        <f t="shared" si="9"/>
        <v>0.18354616466549589</v>
      </c>
      <c r="AJ13" s="15">
        <f t="shared" si="9"/>
        <v>0.17277208684403733</v>
      </c>
      <c r="AK13" s="15">
        <f t="shared" si="9"/>
        <v>0.15006425205844556</v>
      </c>
      <c r="AL13" s="15">
        <f t="shared" si="9"/>
        <v>0.13983456902204064</v>
      </c>
      <c r="AR13" s="56">
        <f>AL28/AL72</f>
        <v>0.43675469250999749</v>
      </c>
      <c r="AS13" s="57">
        <f>AL28/AL54</f>
        <v>0.19936958666812848</v>
      </c>
      <c r="AT13" s="57">
        <f>AL22/(AL72+AL56+AL61)</f>
        <v>0.36601671553737292</v>
      </c>
      <c r="AU13" s="18">
        <f>AL67/AL72</f>
        <v>1.1906786276134549</v>
      </c>
    </row>
    <row r="14" spans="1:47" ht="19" x14ac:dyDescent="0.25">
      <c r="A14" s="5" t="s">
        <v>9</v>
      </c>
      <c r="B14" s="1">
        <v>5800000</v>
      </c>
      <c r="C14" s="1">
        <v>7600000</v>
      </c>
      <c r="D14" s="1">
        <v>16000000</v>
      </c>
      <c r="E14" s="1">
        <v>24200000</v>
      </c>
      <c r="F14" s="1">
        <v>46300000</v>
      </c>
      <c r="G14" s="1">
        <v>75800000</v>
      </c>
      <c r="H14" s="1">
        <v>112300000</v>
      </c>
      <c r="I14" s="1">
        <v>151000000</v>
      </c>
      <c r="J14" s="1">
        <v>237000000</v>
      </c>
      <c r="K14" s="1">
        <v>269000000</v>
      </c>
      <c r="L14" s="1">
        <v>480000000</v>
      </c>
      <c r="M14" s="1">
        <v>557000000</v>
      </c>
      <c r="N14" s="1">
        <v>1024000000</v>
      </c>
      <c r="O14" s="1">
        <v>1010000000</v>
      </c>
      <c r="P14" s="1">
        <v>748000000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</row>
    <row r="15" spans="1:47" ht="20" customHeight="1" x14ac:dyDescent="0.25">
      <c r="A15" s="5" t="s">
        <v>10</v>
      </c>
      <c r="B15" s="1">
        <v>101500000</v>
      </c>
      <c r="C15" s="1">
        <v>152700000</v>
      </c>
      <c r="D15" s="1">
        <v>271400000</v>
      </c>
      <c r="E15" s="1">
        <v>381300000</v>
      </c>
      <c r="F15" s="1">
        <v>583800000</v>
      </c>
      <c r="G15" s="1">
        <v>906800000</v>
      </c>
      <c r="H15" s="1">
        <v>1408600000</v>
      </c>
      <c r="I15" s="1">
        <v>1945000000</v>
      </c>
      <c r="J15" s="1">
        <v>2397000000</v>
      </c>
      <c r="K15" s="1">
        <v>3291000000</v>
      </c>
      <c r="L15" s="1">
        <v>4885000000</v>
      </c>
      <c r="M15" s="1">
        <v>5700000000</v>
      </c>
      <c r="N15" s="1">
        <v>7371000000</v>
      </c>
      <c r="O15" s="1">
        <v>7900000000</v>
      </c>
      <c r="P15" s="1">
        <v>9673000000</v>
      </c>
      <c r="Q15" s="1">
        <v>10121000000</v>
      </c>
      <c r="R15" s="1">
        <v>11264000000</v>
      </c>
      <c r="S15" s="1">
        <v>13284000000</v>
      </c>
      <c r="T15" s="1">
        <v>21085000000</v>
      </c>
      <c r="U15" s="1">
        <v>19027000000</v>
      </c>
      <c r="V15" s="1">
        <v>20160000000</v>
      </c>
      <c r="W15" s="1">
        <v>21905000000</v>
      </c>
      <c r="X15" s="1">
        <v>26330000000</v>
      </c>
      <c r="Y15" s="1">
        <v>25919000000</v>
      </c>
      <c r="Z15" s="1">
        <v>25932000000</v>
      </c>
      <c r="AA15" s="1">
        <v>27205000000</v>
      </c>
      <c r="AB15" s="1">
        <v>28237000000</v>
      </c>
      <c r="AC15" s="1">
        <v>30836000000</v>
      </c>
      <c r="AD15" s="1">
        <v>32013000000</v>
      </c>
      <c r="AE15" s="1">
        <v>32370000000</v>
      </c>
      <c r="AF15" s="1">
        <v>31248000000</v>
      </c>
      <c r="AG15" s="1">
        <v>33057000000</v>
      </c>
      <c r="AH15" s="1">
        <v>36949000000</v>
      </c>
      <c r="AI15" s="1">
        <v>39974000000</v>
      </c>
      <c r="AJ15" s="1">
        <v>43978000000</v>
      </c>
      <c r="AK15" s="1">
        <v>45940000000</v>
      </c>
      <c r="AL15" s="1">
        <v>52237000000</v>
      </c>
      <c r="AR15" s="54" t="s">
        <v>123</v>
      </c>
      <c r="AS15" s="55" t="s">
        <v>157</v>
      </c>
      <c r="AT15" s="55" t="s">
        <v>158</v>
      </c>
      <c r="AU15" s="55" t="s">
        <v>159</v>
      </c>
    </row>
    <row r="16" spans="1:47" ht="19" x14ac:dyDescent="0.25">
      <c r="A16" s="5" t="s">
        <v>11</v>
      </c>
      <c r="B16" s="1">
        <v>136600000</v>
      </c>
      <c r="C16" s="1">
        <v>219000000</v>
      </c>
      <c r="D16" s="1">
        <v>403400000</v>
      </c>
      <c r="E16" s="1">
        <v>561300000</v>
      </c>
      <c r="F16" s="1">
        <v>790200000</v>
      </c>
      <c r="G16" s="1">
        <v>1193600000</v>
      </c>
      <c r="H16" s="1">
        <v>1762700000</v>
      </c>
      <c r="I16" s="1">
        <v>2427000000</v>
      </c>
      <c r="J16" s="1">
        <v>2923000000</v>
      </c>
      <c r="K16" s="1">
        <v>3899000000</v>
      </c>
      <c r="L16" s="1">
        <v>5593000000</v>
      </c>
      <c r="M16" s="1">
        <v>6228000000</v>
      </c>
      <c r="N16" s="1">
        <v>7544000000</v>
      </c>
      <c r="O16" s="1">
        <v>9704000000</v>
      </c>
      <c r="P16" s="1">
        <v>11927000000</v>
      </c>
      <c r="Q16" s="1">
        <v>13576000000</v>
      </c>
      <c r="R16" s="1">
        <v>16455000000</v>
      </c>
      <c r="S16" s="1">
        <v>18970000000</v>
      </c>
      <c r="T16" s="1">
        <v>27801000000</v>
      </c>
      <c r="U16" s="1">
        <v>25227000000</v>
      </c>
      <c r="V16" s="1">
        <v>27810000000</v>
      </c>
      <c r="W16" s="1">
        <v>32598000000</v>
      </c>
      <c r="X16" s="1">
        <v>37928000000</v>
      </c>
      <c r="Y16" s="1">
        <v>38074000000</v>
      </c>
      <c r="Z16" s="1">
        <v>38327000000</v>
      </c>
      <c r="AA16" s="1">
        <v>42782000000</v>
      </c>
      <c r="AB16" s="1">
        <v>45767000000</v>
      </c>
      <c r="AC16" s="1">
        <v>51085000000</v>
      </c>
      <c r="AD16" s="1">
        <v>58947000000</v>
      </c>
      <c r="AE16" s="1">
        <v>65408000000</v>
      </c>
      <c r="AF16" s="1">
        <v>64028000000</v>
      </c>
      <c r="AG16" s="1">
        <v>67318000000</v>
      </c>
      <c r="AH16" s="1">
        <v>75302000000</v>
      </c>
      <c r="AI16" s="1">
        <v>82884000000</v>
      </c>
      <c r="AJ16" s="1">
        <v>90056000000</v>
      </c>
      <c r="AK16" s="1">
        <v>98172000000</v>
      </c>
      <c r="AL16" s="1">
        <v>114887000000</v>
      </c>
      <c r="AR16" s="17">
        <f>(AL35+AK35+AJ35+AI35+AH35)/5</f>
        <v>-7.5681762677504679E-3</v>
      </c>
      <c r="AS16" s="58">
        <f>AT101/AL3</f>
        <v>9.5425429969233875</v>
      </c>
      <c r="AT16" s="58">
        <f>AT101/AL28</f>
        <v>26.011163353405372</v>
      </c>
      <c r="AU16" s="59">
        <f>AT101/AL106</f>
        <v>29.041121122350305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151000000</v>
      </c>
      <c r="AA17" s="1">
        <v>295000000</v>
      </c>
      <c r="AB17" s="1">
        <v>380000000</v>
      </c>
      <c r="AC17" s="1">
        <v>429000000</v>
      </c>
      <c r="AD17" s="1">
        <v>597000000</v>
      </c>
      <c r="AE17" s="1">
        <v>781000000</v>
      </c>
      <c r="AF17" s="1">
        <v>1243000000</v>
      </c>
      <c r="AG17" s="1">
        <v>2222000000</v>
      </c>
      <c r="AH17" s="1">
        <v>2733000000</v>
      </c>
      <c r="AI17" s="1">
        <v>2686000000</v>
      </c>
      <c r="AJ17" s="1">
        <v>2591000000</v>
      </c>
      <c r="AK17" s="1">
        <v>2346000000</v>
      </c>
      <c r="AL17" s="1">
        <v>2063000000</v>
      </c>
    </row>
    <row r="18" spans="1:47" ht="19" x14ac:dyDescent="0.25">
      <c r="A18" s="5" t="s">
        <v>13</v>
      </c>
      <c r="B18" s="1">
        <v>5800000</v>
      </c>
      <c r="C18" s="1">
        <v>7600000</v>
      </c>
      <c r="D18" s="1">
        <v>16000000</v>
      </c>
      <c r="E18" s="1">
        <v>24200000</v>
      </c>
      <c r="F18" s="1">
        <v>46300000</v>
      </c>
      <c r="G18" s="1">
        <v>75800000</v>
      </c>
      <c r="H18" s="1">
        <v>112300000</v>
      </c>
      <c r="I18" s="1">
        <v>151000000</v>
      </c>
      <c r="J18" s="1">
        <v>237000000</v>
      </c>
      <c r="K18" s="1">
        <v>269000000</v>
      </c>
      <c r="L18" s="1">
        <v>480000000</v>
      </c>
      <c r="M18" s="1">
        <v>557000000</v>
      </c>
      <c r="N18" s="1">
        <v>1024000000</v>
      </c>
      <c r="O18" s="1">
        <v>1010000000</v>
      </c>
      <c r="P18" s="1">
        <v>748000000</v>
      </c>
      <c r="Q18" s="1">
        <v>1536000000</v>
      </c>
      <c r="R18" s="1">
        <v>1084000000</v>
      </c>
      <c r="S18" s="1">
        <v>1439000000</v>
      </c>
      <c r="T18" s="1">
        <v>1186000000</v>
      </c>
      <c r="U18" s="1">
        <v>855000000</v>
      </c>
      <c r="V18" s="1">
        <v>903000000</v>
      </c>
      <c r="W18" s="1">
        <v>1440000000</v>
      </c>
      <c r="X18" s="1">
        <v>2056000000</v>
      </c>
      <c r="Y18" s="1">
        <v>2562000000</v>
      </c>
      <c r="Z18" s="1">
        <v>2673000000</v>
      </c>
      <c r="AA18" s="1">
        <v>2766000000</v>
      </c>
      <c r="AB18" s="1">
        <v>2967000000</v>
      </c>
      <c r="AC18" s="1">
        <v>3755000000</v>
      </c>
      <c r="AD18" s="1">
        <v>5212000000</v>
      </c>
      <c r="AE18" s="1">
        <v>5957000000</v>
      </c>
      <c r="AF18" s="1">
        <v>6622000000</v>
      </c>
      <c r="AG18" s="1">
        <v>8778000000</v>
      </c>
      <c r="AH18" s="1">
        <v>10261000000</v>
      </c>
      <c r="AI18" s="1">
        <v>11682000000</v>
      </c>
      <c r="AJ18" s="1">
        <v>12796000000</v>
      </c>
      <c r="AK18" s="1">
        <v>11686000000</v>
      </c>
      <c r="AL18" s="1">
        <v>14460000000</v>
      </c>
    </row>
    <row r="19" spans="1:47" ht="19" customHeight="1" x14ac:dyDescent="0.25">
      <c r="A19" s="6" t="s">
        <v>14</v>
      </c>
      <c r="B19" s="10">
        <v>71800000</v>
      </c>
      <c r="C19" s="10">
        <v>129000000</v>
      </c>
      <c r="D19" s="10">
        <v>199700000</v>
      </c>
      <c r="E19" s="10">
        <v>275000000</v>
      </c>
      <c r="F19" s="10">
        <v>456900000</v>
      </c>
      <c r="G19" s="10">
        <v>746400000</v>
      </c>
      <c r="H19" s="10">
        <v>1153600000</v>
      </c>
      <c r="I19" s="10">
        <v>1552000000</v>
      </c>
      <c r="J19" s="10">
        <v>1959000000</v>
      </c>
      <c r="K19" s="10">
        <v>2436000000</v>
      </c>
      <c r="L19" s="10">
        <v>3859000000</v>
      </c>
      <c r="M19" s="10">
        <v>5871000000</v>
      </c>
      <c r="N19" s="10">
        <v>8141000000</v>
      </c>
      <c r="O19" s="10">
        <v>12901000000</v>
      </c>
      <c r="P19" s="10">
        <v>15023000000</v>
      </c>
      <c r="Q19" s="10">
        <v>12686000000</v>
      </c>
      <c r="R19" s="10">
        <v>12597000000</v>
      </c>
      <c r="S19" s="10">
        <v>16165000000</v>
      </c>
      <c r="T19" s="10">
        <v>13382000000</v>
      </c>
      <c r="U19" s="10">
        <v>17483000000</v>
      </c>
      <c r="V19" s="10">
        <v>19165000000</v>
      </c>
      <c r="W19" s="10">
        <v>21541000000</v>
      </c>
      <c r="X19" s="10">
        <v>25870000000</v>
      </c>
      <c r="Y19" s="10">
        <v>22383000000</v>
      </c>
      <c r="Z19" s="10">
        <v>27837000000</v>
      </c>
      <c r="AA19" s="10">
        <v>31132000000</v>
      </c>
      <c r="AB19" s="10">
        <v>25614000000</v>
      </c>
      <c r="AC19" s="10">
        <v>31236000000</v>
      </c>
      <c r="AD19" s="10">
        <v>33629000000</v>
      </c>
      <c r="AE19" s="10">
        <v>25245000000</v>
      </c>
      <c r="AF19" s="10">
        <v>27616000000</v>
      </c>
      <c r="AG19" s="10">
        <v>34149000000</v>
      </c>
      <c r="AH19" s="10">
        <v>49468000000</v>
      </c>
      <c r="AI19" s="10">
        <v>58056000000</v>
      </c>
      <c r="AJ19" s="10">
        <v>68423000000</v>
      </c>
      <c r="AK19" s="10">
        <v>85134000000</v>
      </c>
      <c r="AL19" s="10">
        <v>100239000000</v>
      </c>
    </row>
    <row r="20" spans="1:47" ht="19" customHeight="1" x14ac:dyDescent="0.25">
      <c r="A20" s="14" t="s">
        <v>102</v>
      </c>
      <c r="B20" s="1"/>
      <c r="C20" s="15">
        <f>(C19/B19)-1</f>
        <v>0.79665738161559885</v>
      </c>
      <c r="D20" s="15">
        <f>(D19/C19)-1</f>
        <v>0.54806201550387601</v>
      </c>
      <c r="E20" s="15">
        <f>(E19/D19)-1</f>
        <v>0.37706559839759635</v>
      </c>
      <c r="F20" s="15">
        <f t="shared" ref="F20:Z20" si="10">(F19/E19)-1</f>
        <v>0.66145454545454552</v>
      </c>
      <c r="G20" s="15">
        <f t="shared" si="10"/>
        <v>0.63361785948785299</v>
      </c>
      <c r="H20" s="15">
        <f t="shared" si="10"/>
        <v>0.54555198285101825</v>
      </c>
      <c r="I20" s="15">
        <f t="shared" si="10"/>
        <v>0.3453536754507629</v>
      </c>
      <c r="J20" s="15">
        <f t="shared" si="10"/>
        <v>0.26224226804123707</v>
      </c>
      <c r="K20" s="15">
        <f t="shared" si="10"/>
        <v>0.24349157733537519</v>
      </c>
      <c r="L20" s="15">
        <f t="shared" si="10"/>
        <v>0.5841543513957308</v>
      </c>
      <c r="M20" s="15">
        <f t="shared" si="10"/>
        <v>0.52137859549105992</v>
      </c>
      <c r="N20" s="15">
        <f t="shared" si="10"/>
        <v>0.38664622721853181</v>
      </c>
      <c r="O20" s="15">
        <f t="shared" si="10"/>
        <v>0.58469475494411016</v>
      </c>
      <c r="P20" s="15">
        <f t="shared" si="10"/>
        <v>0.16448337338190844</v>
      </c>
      <c r="Q20" s="15">
        <f t="shared" si="10"/>
        <v>-0.15556147240897289</v>
      </c>
      <c r="R20" s="15">
        <f t="shared" si="10"/>
        <v>-7.015607756582054E-3</v>
      </c>
      <c r="S20" s="15">
        <f t="shared" si="10"/>
        <v>0.28324204175597356</v>
      </c>
      <c r="T20" s="15">
        <f t="shared" si="10"/>
        <v>-0.17216207856480048</v>
      </c>
      <c r="U20" s="15">
        <f t="shared" si="10"/>
        <v>0.30645643401584222</v>
      </c>
      <c r="V20" s="15">
        <f t="shared" si="10"/>
        <v>9.6207744666247264E-2</v>
      </c>
      <c r="W20" s="15">
        <f t="shared" si="10"/>
        <v>0.12397599791286207</v>
      </c>
      <c r="X20" s="15">
        <f t="shared" si="10"/>
        <v>0.20096560048280021</v>
      </c>
      <c r="Y20" s="15">
        <f t="shared" si="10"/>
        <v>-0.13478933127174331</v>
      </c>
      <c r="Z20" s="15">
        <f t="shared" si="10"/>
        <v>0.2436670687575393</v>
      </c>
      <c r="AA20" s="15">
        <f t="shared" ref="AA20" si="11">(AA19/Z19)-1</f>
        <v>0.11836764019111246</v>
      </c>
      <c r="AB20" s="15">
        <f t="shared" ref="AB20" si="12">(AB19/AA19)-1</f>
        <v>-0.17724527817037128</v>
      </c>
      <c r="AC20" s="15">
        <f t="shared" ref="AC20" si="13">(AC19/AB19)-1</f>
        <v>0.21948934176622159</v>
      </c>
      <c r="AD20" s="15">
        <f t="shared" ref="AD20" si="14">(AD19/AC19)-1</f>
        <v>7.6610321423997929E-2</v>
      </c>
      <c r="AE20" s="15">
        <f t="shared" ref="AE20" si="15">(AE19/AD19)-1</f>
        <v>-0.24930863243034285</v>
      </c>
      <c r="AF20" s="15">
        <f t="shared" ref="AF20" si="16">(AF19/AE19)-1</f>
        <v>9.3919588037234991E-2</v>
      </c>
      <c r="AG20" s="15">
        <f t="shared" ref="AG20" si="17">(AG19/AF19)-1</f>
        <v>0.23656575898030119</v>
      </c>
      <c r="AH20" s="15">
        <f t="shared" ref="AH20" si="18">(AH19/AG19)-1</f>
        <v>0.44859293097894515</v>
      </c>
      <c r="AI20" s="15">
        <f t="shared" ref="AI20" si="19">(AI19/AH19)-1</f>
        <v>0.17360718039945011</v>
      </c>
      <c r="AJ20" s="15">
        <f t="shared" ref="AJ20" si="20">(AJ19/AI19)-1</f>
        <v>0.17856896789306886</v>
      </c>
      <c r="AK20" s="15">
        <f t="shared" ref="AK20" si="21">(AK19/AJ19)-1</f>
        <v>0.24423074112506038</v>
      </c>
      <c r="AL20" s="15">
        <f t="shared" ref="AL20" si="22">(AL19/AK19)-1</f>
        <v>0.17742617520614568</v>
      </c>
      <c r="AT20" s="15"/>
      <c r="AU20" s="15"/>
    </row>
    <row r="21" spans="1:47" ht="19" x14ac:dyDescent="0.25">
      <c r="A21" s="5" t="s">
        <v>15</v>
      </c>
      <c r="B21" s="2">
        <v>0.36349999999999999</v>
      </c>
      <c r="C21" s="2">
        <v>0.37290000000000001</v>
      </c>
      <c r="D21" s="2">
        <v>0.33800000000000002</v>
      </c>
      <c r="E21" s="2">
        <v>0.34229999999999999</v>
      </c>
      <c r="F21" s="2">
        <v>0.3861</v>
      </c>
      <c r="G21" s="2">
        <v>0.40489999999999998</v>
      </c>
      <c r="H21" s="2">
        <v>0.41820000000000002</v>
      </c>
      <c r="I21" s="2">
        <v>0.41349999999999998</v>
      </c>
      <c r="J21" s="2">
        <v>0.4214</v>
      </c>
      <c r="K21" s="2">
        <v>0.4103</v>
      </c>
      <c r="L21" s="2">
        <v>0.44500000000000001</v>
      </c>
      <c r="M21" s="2">
        <v>0.51690000000000003</v>
      </c>
      <c r="N21" s="2">
        <v>0.56210000000000004</v>
      </c>
      <c r="O21" s="2">
        <v>0.65329999999999999</v>
      </c>
      <c r="P21" s="2">
        <v>0.65439999999999998</v>
      </c>
      <c r="Q21" s="2">
        <v>0.50149999999999995</v>
      </c>
      <c r="R21" s="2">
        <v>0.44409999999999999</v>
      </c>
      <c r="S21" s="2">
        <v>0.50219999999999998</v>
      </c>
      <c r="T21" s="2">
        <v>0.36330000000000001</v>
      </c>
      <c r="U21" s="2">
        <v>0.43940000000000001</v>
      </c>
      <c r="V21" s="2">
        <v>0.43280000000000002</v>
      </c>
      <c r="W21" s="2">
        <v>0.4214</v>
      </c>
      <c r="X21" s="2">
        <v>0.42820000000000003</v>
      </c>
      <c r="Y21" s="2">
        <v>0.38300000000000001</v>
      </c>
      <c r="Z21" s="2">
        <v>0.44550000000000001</v>
      </c>
      <c r="AA21" s="2">
        <v>0.4451</v>
      </c>
      <c r="AB21" s="2">
        <v>0.34739999999999999</v>
      </c>
      <c r="AC21" s="2">
        <v>0.4012</v>
      </c>
      <c r="AD21" s="2">
        <v>0.38729999999999998</v>
      </c>
      <c r="AE21" s="2">
        <v>0.26979999999999998</v>
      </c>
      <c r="AF21" s="2">
        <v>0.32369999999999999</v>
      </c>
      <c r="AG21" s="2">
        <v>0.37959999999999999</v>
      </c>
      <c r="AH21" s="2">
        <v>0.44819999999999999</v>
      </c>
      <c r="AI21" s="2">
        <v>0.46129999999999999</v>
      </c>
      <c r="AJ21" s="2">
        <v>0.47839999999999999</v>
      </c>
      <c r="AK21" s="2">
        <v>0.50649999999999995</v>
      </c>
      <c r="AL21" s="2">
        <v>0.50560000000000005</v>
      </c>
    </row>
    <row r="22" spans="1:47" ht="19" x14ac:dyDescent="0.25">
      <c r="A22" s="6" t="s">
        <v>16</v>
      </c>
      <c r="B22" s="10">
        <v>60900000</v>
      </c>
      <c r="C22" s="10">
        <v>126900000</v>
      </c>
      <c r="D22" s="10">
        <v>187400000</v>
      </c>
      <c r="E22" s="10">
        <v>242200000</v>
      </c>
      <c r="F22" s="10">
        <v>393200000</v>
      </c>
      <c r="G22" s="10">
        <v>649800000</v>
      </c>
      <c r="H22" s="10">
        <v>996000000</v>
      </c>
      <c r="I22" s="10">
        <v>1326000000</v>
      </c>
      <c r="J22" s="10">
        <v>1726000000</v>
      </c>
      <c r="K22" s="10">
        <v>2038000000</v>
      </c>
      <c r="L22" s="10">
        <v>3078000000</v>
      </c>
      <c r="M22" s="10">
        <v>5130000000</v>
      </c>
      <c r="N22" s="10">
        <v>6940000000</v>
      </c>
      <c r="O22" s="10">
        <v>10043000000</v>
      </c>
      <c r="P22" s="10">
        <v>11029000000</v>
      </c>
      <c r="Q22" s="10">
        <v>11720000000</v>
      </c>
      <c r="R22" s="10">
        <v>11910000000</v>
      </c>
      <c r="S22" s="10">
        <v>13217000000</v>
      </c>
      <c r="T22" s="10">
        <v>9034000000</v>
      </c>
      <c r="U22" s="10">
        <v>14561000000</v>
      </c>
      <c r="V22" s="10">
        <v>16472000000</v>
      </c>
      <c r="W22" s="10">
        <v>18524000000</v>
      </c>
      <c r="X22" s="10">
        <v>22492000000</v>
      </c>
      <c r="Y22" s="10">
        <v>20363000000</v>
      </c>
      <c r="Z22" s="10">
        <v>24098000000</v>
      </c>
      <c r="AA22" s="10">
        <v>27161000000</v>
      </c>
      <c r="AB22" s="10">
        <v>21763000000</v>
      </c>
      <c r="AC22" s="10">
        <v>26764000000</v>
      </c>
      <c r="AD22" s="10">
        <v>27759000000</v>
      </c>
      <c r="AE22" s="10">
        <v>18161000000</v>
      </c>
      <c r="AF22" s="10">
        <v>20182000000</v>
      </c>
      <c r="AG22" s="10">
        <v>22326000000</v>
      </c>
      <c r="AH22" s="10">
        <v>35058000000</v>
      </c>
      <c r="AI22" s="10">
        <v>42959000000</v>
      </c>
      <c r="AJ22" s="10">
        <v>52959000000</v>
      </c>
      <c r="AK22" s="10">
        <v>69916000000</v>
      </c>
      <c r="AL22" s="10">
        <v>83383000000</v>
      </c>
    </row>
    <row r="23" spans="1:47" ht="19" x14ac:dyDescent="0.25">
      <c r="A23" s="5" t="s">
        <v>17</v>
      </c>
      <c r="B23" s="2">
        <v>0.30840000000000001</v>
      </c>
      <c r="C23" s="2">
        <v>0.3669</v>
      </c>
      <c r="D23" s="2">
        <v>0.31719999999999998</v>
      </c>
      <c r="E23" s="2">
        <v>0.3014</v>
      </c>
      <c r="F23" s="2">
        <v>0.33229999999999998</v>
      </c>
      <c r="G23" s="2">
        <v>0.35249999999999998</v>
      </c>
      <c r="H23" s="2">
        <v>0.36099999999999999</v>
      </c>
      <c r="I23" s="2">
        <v>0.3533</v>
      </c>
      <c r="J23" s="2">
        <v>0.37130000000000002</v>
      </c>
      <c r="K23" s="2">
        <v>0.34329999999999999</v>
      </c>
      <c r="L23" s="2">
        <v>0.35499999999999998</v>
      </c>
      <c r="M23" s="2">
        <v>0.45169999999999999</v>
      </c>
      <c r="N23" s="2">
        <v>0.47910000000000003</v>
      </c>
      <c r="O23" s="2">
        <v>0.50860000000000005</v>
      </c>
      <c r="P23" s="2">
        <v>0.48039999999999999</v>
      </c>
      <c r="Q23" s="2">
        <v>0.46329999999999999</v>
      </c>
      <c r="R23" s="2">
        <v>0.4199</v>
      </c>
      <c r="S23" s="2">
        <v>0.41060000000000002</v>
      </c>
      <c r="T23" s="2">
        <v>0.24529999999999999</v>
      </c>
      <c r="U23" s="2">
        <v>0.36599999999999999</v>
      </c>
      <c r="V23" s="2">
        <v>0.372</v>
      </c>
      <c r="W23" s="2">
        <v>0.36230000000000001</v>
      </c>
      <c r="X23" s="2">
        <v>0.37230000000000002</v>
      </c>
      <c r="Y23" s="2">
        <v>0.34849999999999998</v>
      </c>
      <c r="Z23" s="2">
        <v>0.38569999999999999</v>
      </c>
      <c r="AA23" s="2">
        <v>0.38829999999999998</v>
      </c>
      <c r="AB23" s="2">
        <v>0.29520000000000002</v>
      </c>
      <c r="AC23" s="2">
        <v>0.34379999999999999</v>
      </c>
      <c r="AD23" s="2">
        <v>0.31969999999999998</v>
      </c>
      <c r="AE23" s="2">
        <v>0.19409999999999999</v>
      </c>
      <c r="AF23" s="2">
        <v>0.23649999999999999</v>
      </c>
      <c r="AG23" s="2">
        <v>0.2482</v>
      </c>
      <c r="AH23" s="2">
        <v>0.31769999999999998</v>
      </c>
      <c r="AI23" s="2">
        <v>0.34139999999999998</v>
      </c>
      <c r="AJ23" s="2">
        <v>0.37030000000000002</v>
      </c>
      <c r="AK23" s="2">
        <v>0.41589999999999999</v>
      </c>
      <c r="AL23" s="2">
        <v>0.42059999999999997</v>
      </c>
    </row>
    <row r="24" spans="1:47" ht="20" customHeight="1" x14ac:dyDescent="0.25">
      <c r="A24" s="5" t="s">
        <v>18</v>
      </c>
      <c r="B24" s="1">
        <v>5100000</v>
      </c>
      <c r="C24" s="1">
        <v>-5500000</v>
      </c>
      <c r="D24" s="1">
        <v>-3700000</v>
      </c>
      <c r="E24" s="1">
        <v>8600000</v>
      </c>
      <c r="F24" s="1">
        <v>17400000</v>
      </c>
      <c r="G24" s="1">
        <v>20800000</v>
      </c>
      <c r="H24" s="1">
        <v>45300000</v>
      </c>
      <c r="I24" s="1">
        <v>75000000</v>
      </c>
      <c r="J24" s="1">
        <v>-4000000</v>
      </c>
      <c r="K24" s="1">
        <v>129000000</v>
      </c>
      <c r="L24" s="1">
        <v>301000000</v>
      </c>
      <c r="M24" s="1">
        <v>184000000</v>
      </c>
      <c r="N24" s="1">
        <v>177000000</v>
      </c>
      <c r="O24" s="1">
        <v>1848000000</v>
      </c>
      <c r="P24" s="1">
        <v>3246000000</v>
      </c>
      <c r="Q24" s="1">
        <v>-195000000</v>
      </c>
      <c r="R24" s="1">
        <v>-397000000</v>
      </c>
      <c r="S24" s="1">
        <v>1509000000</v>
      </c>
      <c r="T24" s="1">
        <v>3162000000</v>
      </c>
      <c r="U24" s="1">
        <v>2067000000</v>
      </c>
      <c r="V24" s="1">
        <v>1790000000</v>
      </c>
      <c r="W24" s="1">
        <v>1577000000</v>
      </c>
      <c r="X24" s="1">
        <v>1322000000</v>
      </c>
      <c r="Y24" s="1">
        <v>-542000000</v>
      </c>
      <c r="Z24" s="1">
        <v>915000000</v>
      </c>
      <c r="AA24" s="1">
        <v>910000000</v>
      </c>
      <c r="AB24" s="1">
        <v>504000000</v>
      </c>
      <c r="AC24" s="1">
        <v>288000000</v>
      </c>
      <c r="AD24" s="1">
        <v>61000000</v>
      </c>
      <c r="AE24" s="1">
        <v>346000000</v>
      </c>
      <c r="AF24" s="1">
        <v>-431000000</v>
      </c>
      <c r="AG24" s="1">
        <v>823000000</v>
      </c>
      <c r="AH24" s="1">
        <v>1416000000</v>
      </c>
      <c r="AI24" s="1">
        <v>729000000</v>
      </c>
      <c r="AJ24" s="1">
        <v>77000000</v>
      </c>
      <c r="AK24" s="1">
        <v>1186000000</v>
      </c>
      <c r="AL24" s="1">
        <v>333000000</v>
      </c>
    </row>
    <row r="25" spans="1:47" ht="19" x14ac:dyDescent="0.25">
      <c r="A25" s="6" t="s">
        <v>19</v>
      </c>
      <c r="B25" s="10">
        <v>66000000</v>
      </c>
      <c r="C25" s="10">
        <v>121400000</v>
      </c>
      <c r="D25" s="10">
        <v>183700000</v>
      </c>
      <c r="E25" s="10">
        <v>250800000</v>
      </c>
      <c r="F25" s="10">
        <v>410600000</v>
      </c>
      <c r="G25" s="10">
        <v>670600000</v>
      </c>
      <c r="H25" s="10">
        <v>1041300000</v>
      </c>
      <c r="I25" s="10">
        <v>1401000000</v>
      </c>
      <c r="J25" s="10">
        <v>1722000000</v>
      </c>
      <c r="K25" s="10">
        <v>2167000000</v>
      </c>
      <c r="L25" s="10">
        <v>3379000000</v>
      </c>
      <c r="M25" s="10">
        <v>5314000000</v>
      </c>
      <c r="N25" s="10">
        <v>7117000000</v>
      </c>
      <c r="O25" s="10">
        <v>11891000000</v>
      </c>
      <c r="P25" s="10">
        <v>14275000000</v>
      </c>
      <c r="Q25" s="10">
        <v>11525000000</v>
      </c>
      <c r="R25" s="10">
        <v>11513000000</v>
      </c>
      <c r="S25" s="10">
        <v>14726000000</v>
      </c>
      <c r="T25" s="10">
        <v>12196000000</v>
      </c>
      <c r="U25" s="10">
        <v>16628000000</v>
      </c>
      <c r="V25" s="10">
        <v>18262000000</v>
      </c>
      <c r="W25" s="10">
        <v>20101000000</v>
      </c>
      <c r="X25" s="10">
        <v>23814000000</v>
      </c>
      <c r="Y25" s="10">
        <v>19821000000</v>
      </c>
      <c r="Z25" s="10">
        <v>25013000000</v>
      </c>
      <c r="AA25" s="10">
        <v>28071000000</v>
      </c>
      <c r="AB25" s="10">
        <v>22267000000</v>
      </c>
      <c r="AC25" s="10">
        <v>27052000000</v>
      </c>
      <c r="AD25" s="10">
        <v>27820000000</v>
      </c>
      <c r="AE25" s="10">
        <v>18507000000</v>
      </c>
      <c r="AF25" s="10">
        <v>19751000000</v>
      </c>
      <c r="AG25" s="10">
        <v>23149000000</v>
      </c>
      <c r="AH25" s="10">
        <v>36474000000</v>
      </c>
      <c r="AI25" s="10">
        <v>43688000000</v>
      </c>
      <c r="AJ25" s="10">
        <v>53036000000</v>
      </c>
      <c r="AK25" s="10">
        <v>71102000000</v>
      </c>
      <c r="AL25" s="10">
        <v>83716000000</v>
      </c>
    </row>
    <row r="26" spans="1:47" ht="19" x14ac:dyDescent="0.25">
      <c r="A26" s="5" t="s">
        <v>20</v>
      </c>
      <c r="B26" s="2">
        <v>0.3342</v>
      </c>
      <c r="C26" s="2">
        <v>0.35099999999999998</v>
      </c>
      <c r="D26" s="2">
        <v>0.31090000000000001</v>
      </c>
      <c r="E26" s="2">
        <v>0.31209999999999999</v>
      </c>
      <c r="F26" s="2">
        <v>0.34699999999999998</v>
      </c>
      <c r="G26" s="2">
        <v>0.36380000000000001</v>
      </c>
      <c r="H26" s="2">
        <v>0.3775</v>
      </c>
      <c r="I26" s="2">
        <v>0.37330000000000002</v>
      </c>
      <c r="J26" s="2">
        <v>0.37040000000000001</v>
      </c>
      <c r="K26" s="2">
        <v>0.36499999999999999</v>
      </c>
      <c r="L26" s="2">
        <v>0.38969999999999999</v>
      </c>
      <c r="M26" s="2">
        <v>0.46789999999999998</v>
      </c>
      <c r="N26" s="2">
        <v>0.4914</v>
      </c>
      <c r="O26" s="2">
        <v>0.60219999999999996</v>
      </c>
      <c r="P26" s="2">
        <v>0.62180000000000002</v>
      </c>
      <c r="Q26" s="2">
        <v>0.4556</v>
      </c>
      <c r="R26" s="2">
        <v>0.40589999999999998</v>
      </c>
      <c r="S26" s="2">
        <v>0.45750000000000002</v>
      </c>
      <c r="T26" s="2">
        <v>0.33110000000000001</v>
      </c>
      <c r="U26" s="2">
        <v>0.41789999999999999</v>
      </c>
      <c r="V26" s="2">
        <v>0.41239999999999999</v>
      </c>
      <c r="W26" s="2">
        <v>0.39319999999999999</v>
      </c>
      <c r="X26" s="2">
        <v>0.39410000000000001</v>
      </c>
      <c r="Y26" s="2">
        <v>0.3392</v>
      </c>
      <c r="Z26" s="2">
        <v>0.40029999999999999</v>
      </c>
      <c r="AA26" s="2">
        <v>0.40129999999999999</v>
      </c>
      <c r="AB26" s="2">
        <v>0.30199999999999999</v>
      </c>
      <c r="AC26" s="2">
        <v>0.34749999999999998</v>
      </c>
      <c r="AD26" s="2">
        <v>0.32040000000000002</v>
      </c>
      <c r="AE26" s="2">
        <v>0.1978</v>
      </c>
      <c r="AF26" s="2">
        <v>0.23150000000000001</v>
      </c>
      <c r="AG26" s="2">
        <v>0.25740000000000002</v>
      </c>
      <c r="AH26" s="2">
        <v>0.33050000000000002</v>
      </c>
      <c r="AI26" s="2">
        <v>0.34720000000000001</v>
      </c>
      <c r="AJ26" s="2">
        <v>0.37080000000000002</v>
      </c>
      <c r="AK26" s="2">
        <v>0.42299999999999999</v>
      </c>
      <c r="AL26" s="2">
        <v>0.42220000000000002</v>
      </c>
    </row>
    <row r="27" spans="1:47" ht="19" x14ac:dyDescent="0.25">
      <c r="A27" s="5" t="s">
        <v>21</v>
      </c>
      <c r="B27" s="1">
        <v>26700000</v>
      </c>
      <c r="C27" s="1">
        <v>49500000</v>
      </c>
      <c r="D27" s="1">
        <v>59800000</v>
      </c>
      <c r="E27" s="1">
        <v>80300000</v>
      </c>
      <c r="F27" s="1">
        <v>131400000</v>
      </c>
      <c r="G27" s="1">
        <v>207900000</v>
      </c>
      <c r="H27" s="1">
        <v>333200000</v>
      </c>
      <c r="I27" s="1">
        <v>448000000</v>
      </c>
      <c r="J27" s="1">
        <v>576000000</v>
      </c>
      <c r="K27" s="1">
        <v>714000000</v>
      </c>
      <c r="L27" s="1">
        <v>1184000000</v>
      </c>
      <c r="M27" s="1">
        <v>1860000000</v>
      </c>
      <c r="N27" s="1">
        <v>2627000000</v>
      </c>
      <c r="O27" s="1">
        <v>4106000000</v>
      </c>
      <c r="P27" s="1">
        <v>4854000000</v>
      </c>
      <c r="Q27" s="1">
        <v>3804000000</v>
      </c>
      <c r="R27" s="1">
        <v>3684000000</v>
      </c>
      <c r="S27" s="1">
        <v>4733000000</v>
      </c>
      <c r="T27" s="1">
        <v>4028000000</v>
      </c>
      <c r="U27" s="1">
        <v>4374000000</v>
      </c>
      <c r="V27" s="1">
        <v>5663000000</v>
      </c>
      <c r="W27" s="1">
        <v>6036000000</v>
      </c>
      <c r="X27" s="1">
        <v>6133000000</v>
      </c>
      <c r="Y27" s="1">
        <v>5252000000</v>
      </c>
      <c r="Z27" s="1">
        <v>6253000000</v>
      </c>
      <c r="AA27" s="1">
        <v>4921000000</v>
      </c>
      <c r="AB27" s="1">
        <v>5289000000</v>
      </c>
      <c r="AC27" s="1">
        <v>5189000000</v>
      </c>
      <c r="AD27" s="1">
        <v>5746000000</v>
      </c>
      <c r="AE27" s="1">
        <v>6314000000</v>
      </c>
      <c r="AF27" s="1">
        <v>2953000000</v>
      </c>
      <c r="AG27" s="1">
        <v>1945000000</v>
      </c>
      <c r="AH27" s="1">
        <v>19903000000</v>
      </c>
      <c r="AI27" s="1">
        <v>4448000000</v>
      </c>
      <c r="AJ27" s="1">
        <v>8755000000</v>
      </c>
      <c r="AK27" s="1">
        <v>9831000000</v>
      </c>
      <c r="AL27" s="1">
        <v>10978000000</v>
      </c>
    </row>
    <row r="28" spans="1:47" ht="19" customHeight="1" thickBot="1" x14ac:dyDescent="0.3">
      <c r="A28" s="7" t="s">
        <v>22</v>
      </c>
      <c r="B28" s="11">
        <v>39300000</v>
      </c>
      <c r="C28" s="11">
        <v>71900000</v>
      </c>
      <c r="D28" s="11">
        <v>123900000</v>
      </c>
      <c r="E28" s="11">
        <v>170500000</v>
      </c>
      <c r="F28" s="11">
        <v>279200000</v>
      </c>
      <c r="G28" s="11">
        <v>462700000</v>
      </c>
      <c r="H28" s="11">
        <v>708100000</v>
      </c>
      <c r="I28" s="11">
        <v>953000000</v>
      </c>
      <c r="J28" s="11">
        <v>1146000000</v>
      </c>
      <c r="K28" s="11">
        <v>1453000000</v>
      </c>
      <c r="L28" s="11">
        <v>2195000000</v>
      </c>
      <c r="M28" s="11">
        <v>3454000000</v>
      </c>
      <c r="N28" s="11">
        <v>4490000000</v>
      </c>
      <c r="O28" s="11">
        <v>7785000000</v>
      </c>
      <c r="P28" s="11">
        <v>9421000000</v>
      </c>
      <c r="Q28" s="11">
        <v>7346000000</v>
      </c>
      <c r="R28" s="11">
        <v>7829000000</v>
      </c>
      <c r="S28" s="11">
        <v>9993000000</v>
      </c>
      <c r="T28" s="11">
        <v>8168000000</v>
      </c>
      <c r="U28" s="11">
        <v>12254000000</v>
      </c>
      <c r="V28" s="11">
        <v>12599000000</v>
      </c>
      <c r="W28" s="11">
        <v>14065000000</v>
      </c>
      <c r="X28" s="11">
        <v>17681000000</v>
      </c>
      <c r="Y28" s="11">
        <v>14569000000</v>
      </c>
      <c r="Z28" s="11">
        <v>18760000000</v>
      </c>
      <c r="AA28" s="11">
        <v>23150000000</v>
      </c>
      <c r="AB28" s="11">
        <v>16978000000</v>
      </c>
      <c r="AC28" s="11">
        <v>21863000000</v>
      </c>
      <c r="AD28" s="11">
        <v>22074000000</v>
      </c>
      <c r="AE28" s="11">
        <v>12193000000</v>
      </c>
      <c r="AF28" s="11">
        <v>16798000000</v>
      </c>
      <c r="AG28" s="11">
        <v>21204000000</v>
      </c>
      <c r="AH28" s="11">
        <v>16571000000</v>
      </c>
      <c r="AI28" s="11">
        <v>39240000000</v>
      </c>
      <c r="AJ28" s="11">
        <v>44281000000</v>
      </c>
      <c r="AK28" s="11">
        <v>61271000000</v>
      </c>
      <c r="AL28" s="11">
        <v>72738000000</v>
      </c>
    </row>
    <row r="29" spans="1:47" ht="20" customHeight="1" thickTop="1" x14ac:dyDescent="0.25">
      <c r="A29" s="14" t="s">
        <v>104</v>
      </c>
      <c r="B29" s="1"/>
      <c r="C29" s="15">
        <f>(C28/B28)-1</f>
        <v>0.82951653944020354</v>
      </c>
      <c r="D29" s="15">
        <f>(D28/C28)-1</f>
        <v>0.72322670375521558</v>
      </c>
      <c r="E29" s="15">
        <f>(E28/D28)-1</f>
        <v>0.37610976594027434</v>
      </c>
      <c r="F29" s="15">
        <f t="shared" ref="F29:Z29" si="23">(F28/E28)-1</f>
        <v>0.63753665689149552</v>
      </c>
      <c r="G29" s="15">
        <f t="shared" si="23"/>
        <v>0.6572349570200573</v>
      </c>
      <c r="H29" s="15">
        <f t="shared" si="23"/>
        <v>0.53036524746055758</v>
      </c>
      <c r="I29" s="15">
        <f t="shared" si="23"/>
        <v>0.34585510521112828</v>
      </c>
      <c r="J29" s="15">
        <f t="shared" si="23"/>
        <v>0.20251836306400839</v>
      </c>
      <c r="K29" s="15">
        <f t="shared" si="23"/>
        <v>0.26788830715532286</v>
      </c>
      <c r="L29" s="15">
        <f t="shared" si="23"/>
        <v>0.5106675843083277</v>
      </c>
      <c r="M29" s="15">
        <f t="shared" si="23"/>
        <v>0.57357630979498864</v>
      </c>
      <c r="N29" s="15">
        <f t="shared" si="23"/>
        <v>0.29994209612043998</v>
      </c>
      <c r="O29" s="15">
        <f t="shared" si="23"/>
        <v>0.73385300668151454</v>
      </c>
      <c r="P29" s="15">
        <f t="shared" si="23"/>
        <v>0.21014771997430959</v>
      </c>
      <c r="Q29" s="15">
        <f t="shared" si="23"/>
        <v>-0.22025262710964866</v>
      </c>
      <c r="R29" s="15">
        <f t="shared" si="23"/>
        <v>6.5750068064252654E-2</v>
      </c>
      <c r="S29" s="15">
        <f t="shared" si="23"/>
        <v>0.27640822582705327</v>
      </c>
      <c r="T29" s="15">
        <f t="shared" si="23"/>
        <v>-0.18262783948764139</v>
      </c>
      <c r="U29" s="15">
        <f t="shared" si="23"/>
        <v>0.50024485798237017</v>
      </c>
      <c r="V29" s="15">
        <f t="shared" si="23"/>
        <v>2.8154072139709552E-2</v>
      </c>
      <c r="W29" s="15">
        <f t="shared" si="23"/>
        <v>0.1163584411461227</v>
      </c>
      <c r="X29" s="15">
        <f t="shared" si="23"/>
        <v>0.25709207252044086</v>
      </c>
      <c r="Y29" s="15">
        <f t="shared" si="23"/>
        <v>-0.17600814433572765</v>
      </c>
      <c r="Z29" s="15">
        <f t="shared" si="23"/>
        <v>0.28766559132404423</v>
      </c>
      <c r="AA29" s="15">
        <f t="shared" ref="AA29" si="24">(AA28/Z28)-1</f>
        <v>0.23400852878464828</v>
      </c>
      <c r="AB29" s="15">
        <f t="shared" ref="AB29" si="25">(AB28/AA28)-1</f>
        <v>-0.266609071274298</v>
      </c>
      <c r="AC29" s="15">
        <f t="shared" ref="AC29" si="26">(AC28/AB28)-1</f>
        <v>0.28772529155377558</v>
      </c>
      <c r="AD29" s="15">
        <f t="shared" ref="AD29" si="27">(AD28/AC28)-1</f>
        <v>9.651008553263507E-3</v>
      </c>
      <c r="AE29" s="15">
        <f t="shared" ref="AE29" si="28">(AE28/AD28)-1</f>
        <v>-0.44763069674730449</v>
      </c>
      <c r="AF29" s="15">
        <f t="shared" ref="AF29" si="29">(AF28/AE28)-1</f>
        <v>0.37767571557451007</v>
      </c>
      <c r="AG29" s="15">
        <f t="shared" ref="AG29" si="30">(AG28/AF28)-1</f>
        <v>0.26229313013453992</v>
      </c>
      <c r="AH29" s="15">
        <f t="shared" ref="AH29" si="31">(AH28/AG28)-1</f>
        <v>-0.21849651009243543</v>
      </c>
      <c r="AI29" s="15">
        <f t="shared" ref="AI29" si="32">(AI28/AH28)-1</f>
        <v>1.3679922756623015</v>
      </c>
      <c r="AJ29" s="15">
        <f t="shared" ref="AJ29" si="33">(AJ28/AI28)-1</f>
        <v>0.12846585117227316</v>
      </c>
      <c r="AK29" s="15">
        <f t="shared" ref="AK29" si="34">(AK28/AJ28)-1</f>
        <v>0.38368600528443353</v>
      </c>
      <c r="AL29" s="15">
        <f t="shared" ref="AL29" si="35">(AL28/AK28)-1</f>
        <v>0.1871521600757291</v>
      </c>
      <c r="AT29" s="15"/>
      <c r="AU29" s="15"/>
    </row>
    <row r="30" spans="1:47" ht="19" x14ac:dyDescent="0.25">
      <c r="A30" s="5" t="s">
        <v>23</v>
      </c>
      <c r="B30" s="2">
        <v>0.19900000000000001</v>
      </c>
      <c r="C30" s="2">
        <v>0.2079</v>
      </c>
      <c r="D30" s="2">
        <v>0.2097</v>
      </c>
      <c r="E30" s="2">
        <v>0.2122</v>
      </c>
      <c r="F30" s="2">
        <v>0.2359</v>
      </c>
      <c r="G30" s="2">
        <v>0.251</v>
      </c>
      <c r="H30" s="2">
        <v>0.25669999999999998</v>
      </c>
      <c r="I30" s="2">
        <v>0.25390000000000001</v>
      </c>
      <c r="J30" s="2">
        <v>0.2465</v>
      </c>
      <c r="K30" s="2">
        <v>0.2447</v>
      </c>
      <c r="L30" s="2">
        <v>0.25309999999999999</v>
      </c>
      <c r="M30" s="2">
        <v>0.30409999999999998</v>
      </c>
      <c r="N30" s="2">
        <v>0.31</v>
      </c>
      <c r="O30" s="2">
        <v>0.39419999999999999</v>
      </c>
      <c r="P30" s="2">
        <v>0.41039999999999999</v>
      </c>
      <c r="Q30" s="2">
        <v>0.29039999999999999</v>
      </c>
      <c r="R30" s="2">
        <v>0.27600000000000002</v>
      </c>
      <c r="S30" s="2">
        <v>0.3105</v>
      </c>
      <c r="T30" s="2">
        <v>0.22170000000000001</v>
      </c>
      <c r="U30" s="2">
        <v>0.308</v>
      </c>
      <c r="V30" s="2">
        <v>0.28449999999999998</v>
      </c>
      <c r="W30" s="2">
        <v>0.27510000000000001</v>
      </c>
      <c r="X30" s="2">
        <v>0.29260000000000003</v>
      </c>
      <c r="Y30" s="2">
        <v>0.24929999999999999</v>
      </c>
      <c r="Z30" s="2">
        <v>0.30020000000000002</v>
      </c>
      <c r="AA30" s="2">
        <v>0.33100000000000002</v>
      </c>
      <c r="AB30" s="2">
        <v>0.2303</v>
      </c>
      <c r="AC30" s="2">
        <v>0.28079999999999999</v>
      </c>
      <c r="AD30" s="2">
        <v>0.25419999999999998</v>
      </c>
      <c r="AE30" s="2">
        <v>0.1303</v>
      </c>
      <c r="AF30" s="2">
        <v>0.19689999999999999</v>
      </c>
      <c r="AG30" s="2">
        <v>0.23569999999999999</v>
      </c>
      <c r="AH30" s="2">
        <v>0.1502</v>
      </c>
      <c r="AI30" s="2">
        <v>0.31180000000000002</v>
      </c>
      <c r="AJ30" s="2">
        <v>0.30959999999999999</v>
      </c>
      <c r="AK30" s="2">
        <v>0.36449999999999999</v>
      </c>
      <c r="AL30" s="2">
        <v>0.3669</v>
      </c>
    </row>
    <row r="31" spans="1:47" ht="19" x14ac:dyDescent="0.25">
      <c r="A31" s="5" t="s">
        <v>24</v>
      </c>
      <c r="B31" s="12">
        <v>0.01</v>
      </c>
      <c r="C31" s="12">
        <v>0.01</v>
      </c>
      <c r="D31" s="12">
        <v>0.02</v>
      </c>
      <c r="E31" s="12">
        <v>0.03</v>
      </c>
      <c r="F31" s="12">
        <v>0.04</v>
      </c>
      <c r="G31" s="12">
        <v>0.06</v>
      </c>
      <c r="H31" s="12">
        <v>0.08</v>
      </c>
      <c r="I31" s="12">
        <v>0.1</v>
      </c>
      <c r="J31" s="12">
        <v>0.12</v>
      </c>
      <c r="K31" s="12">
        <v>0.14000000000000001</v>
      </c>
      <c r="L31" s="12">
        <v>0.21</v>
      </c>
      <c r="M31" s="12">
        <v>0.33</v>
      </c>
      <c r="N31" s="12">
        <v>0.46</v>
      </c>
      <c r="O31" s="12">
        <v>0.77</v>
      </c>
      <c r="P31" s="12">
        <v>0.91</v>
      </c>
      <c r="Q31" s="12">
        <v>0.69</v>
      </c>
      <c r="R31" s="12">
        <v>0.72</v>
      </c>
      <c r="S31" s="12">
        <v>0.93</v>
      </c>
      <c r="T31" s="12">
        <v>0.76</v>
      </c>
      <c r="U31" s="12">
        <v>1.1299999999999999</v>
      </c>
      <c r="V31" s="12">
        <v>1.21</v>
      </c>
      <c r="W31" s="12">
        <v>1.44</v>
      </c>
      <c r="X31" s="12">
        <v>1.9</v>
      </c>
      <c r="Y31" s="12">
        <v>1.63</v>
      </c>
      <c r="Z31" s="12">
        <v>2.13</v>
      </c>
      <c r="AA31" s="12">
        <v>2.73</v>
      </c>
      <c r="AB31" s="12">
        <v>2.02</v>
      </c>
      <c r="AC31" s="12">
        <v>2.61</v>
      </c>
      <c r="AD31" s="12">
        <v>2.66</v>
      </c>
      <c r="AE31" s="12">
        <v>1.49</v>
      </c>
      <c r="AF31" s="12">
        <v>2.12</v>
      </c>
      <c r="AG31" s="12">
        <v>2.74</v>
      </c>
      <c r="AH31" s="12">
        <v>2.15</v>
      </c>
      <c r="AI31" s="12">
        <v>5.1100000000000003</v>
      </c>
      <c r="AJ31" s="12">
        <v>5.82</v>
      </c>
      <c r="AK31" s="12">
        <v>8.1199999999999992</v>
      </c>
      <c r="AL31" s="12">
        <v>9.6999999999999993</v>
      </c>
    </row>
    <row r="32" spans="1:47" ht="19" x14ac:dyDescent="0.25">
      <c r="A32" s="5" t="s">
        <v>25</v>
      </c>
      <c r="B32" s="12">
        <v>0.01</v>
      </c>
      <c r="C32" s="12">
        <v>0.01</v>
      </c>
      <c r="D32" s="12">
        <v>0.02</v>
      </c>
      <c r="E32" s="12">
        <v>0.03</v>
      </c>
      <c r="F32" s="12">
        <v>0.04</v>
      </c>
      <c r="G32" s="12">
        <v>0.06</v>
      </c>
      <c r="H32" s="12">
        <v>0.08</v>
      </c>
      <c r="I32" s="12">
        <v>0.1</v>
      </c>
      <c r="J32" s="12">
        <v>0.12</v>
      </c>
      <c r="K32" s="12">
        <v>0.14000000000000001</v>
      </c>
      <c r="L32" s="12">
        <v>0.21</v>
      </c>
      <c r="M32" s="12">
        <v>0.33</v>
      </c>
      <c r="N32" s="12">
        <v>0.42</v>
      </c>
      <c r="O32" s="12">
        <v>0.71</v>
      </c>
      <c r="P32" s="12">
        <v>0.85</v>
      </c>
      <c r="Q32" s="12">
        <v>0.66</v>
      </c>
      <c r="R32" s="12">
        <v>0.7</v>
      </c>
      <c r="S32" s="12">
        <v>0.92</v>
      </c>
      <c r="T32" s="12">
        <v>0.75</v>
      </c>
      <c r="U32" s="12">
        <v>1.1200000000000001</v>
      </c>
      <c r="V32" s="12">
        <v>1.2</v>
      </c>
      <c r="W32" s="12">
        <v>1.42</v>
      </c>
      <c r="X32" s="12">
        <v>1.87</v>
      </c>
      <c r="Y32" s="12">
        <v>1.62</v>
      </c>
      <c r="Z32" s="12">
        <v>2.1</v>
      </c>
      <c r="AA32" s="12">
        <v>2.69</v>
      </c>
      <c r="AB32" s="12">
        <v>2</v>
      </c>
      <c r="AC32" s="12">
        <v>2.58</v>
      </c>
      <c r="AD32" s="12">
        <v>2.63</v>
      </c>
      <c r="AE32" s="12">
        <v>1.48</v>
      </c>
      <c r="AF32" s="12">
        <v>2.1</v>
      </c>
      <c r="AG32" s="12">
        <v>2.71</v>
      </c>
      <c r="AH32" s="12">
        <v>2.13</v>
      </c>
      <c r="AI32" s="12">
        <v>5.0599999999999996</v>
      </c>
      <c r="AJ32" s="12">
        <v>5.76</v>
      </c>
      <c r="AK32" s="12">
        <v>8.0500000000000007</v>
      </c>
      <c r="AL32" s="12">
        <v>9.65</v>
      </c>
    </row>
    <row r="33" spans="1:38" ht="19" customHeight="1" x14ac:dyDescent="0.25">
      <c r="A33" s="5" t="s">
        <v>26</v>
      </c>
      <c r="B33" s="1">
        <v>7342400000</v>
      </c>
      <c r="C33" s="1">
        <v>7190000000</v>
      </c>
      <c r="D33" s="1">
        <v>6195000000</v>
      </c>
      <c r="E33" s="1">
        <v>6820000000</v>
      </c>
      <c r="F33" s="1">
        <v>7977142857</v>
      </c>
      <c r="G33" s="1">
        <v>8412727273</v>
      </c>
      <c r="H33" s="1">
        <v>8851250000</v>
      </c>
      <c r="I33" s="1">
        <v>9530000000</v>
      </c>
      <c r="J33" s="1">
        <v>9760000000</v>
      </c>
      <c r="K33" s="1">
        <v>10032000000</v>
      </c>
      <c r="L33" s="1">
        <v>10240000000</v>
      </c>
      <c r="M33" s="1">
        <v>10496000000</v>
      </c>
      <c r="N33" s="1">
        <v>9728000000</v>
      </c>
      <c r="O33" s="1">
        <v>10056000000</v>
      </c>
      <c r="P33" s="1">
        <v>10378000000</v>
      </c>
      <c r="Q33" s="1">
        <v>10682000000</v>
      </c>
      <c r="R33" s="1">
        <v>10812000000</v>
      </c>
      <c r="S33" s="1">
        <v>10723000000</v>
      </c>
      <c r="T33" s="1">
        <v>10803000000</v>
      </c>
      <c r="U33" s="1">
        <v>10839000000</v>
      </c>
      <c r="V33" s="1">
        <v>10438000000</v>
      </c>
      <c r="W33" s="1">
        <v>9742000000</v>
      </c>
      <c r="X33" s="1">
        <v>9328000000</v>
      </c>
      <c r="Y33" s="1">
        <v>8945000000</v>
      </c>
      <c r="Z33" s="1">
        <v>8813000000</v>
      </c>
      <c r="AA33" s="1">
        <v>8490000000</v>
      </c>
      <c r="AB33" s="1">
        <v>8396000000</v>
      </c>
      <c r="AC33" s="1">
        <v>8375000000</v>
      </c>
      <c r="AD33" s="1">
        <v>8299000000</v>
      </c>
      <c r="AE33" s="1">
        <v>8177000000</v>
      </c>
      <c r="AF33" s="1">
        <v>7925000000</v>
      </c>
      <c r="AG33" s="1">
        <v>7746000000</v>
      </c>
      <c r="AH33" s="1">
        <v>7700000000</v>
      </c>
      <c r="AI33" s="1">
        <v>7673000000</v>
      </c>
      <c r="AJ33" s="1">
        <v>7610000000</v>
      </c>
      <c r="AK33" s="1">
        <v>7547000000</v>
      </c>
      <c r="AL33" s="1">
        <v>7496000000</v>
      </c>
    </row>
    <row r="34" spans="1:38" ht="19" x14ac:dyDescent="0.25">
      <c r="A34" s="5" t="s">
        <v>27</v>
      </c>
      <c r="B34" s="1">
        <v>7342400000</v>
      </c>
      <c r="C34" s="1">
        <v>7190000000</v>
      </c>
      <c r="D34" s="1">
        <v>6195000000</v>
      </c>
      <c r="E34" s="1">
        <v>6820000000</v>
      </c>
      <c r="F34" s="1">
        <v>7977142857</v>
      </c>
      <c r="G34" s="1">
        <v>8412727273</v>
      </c>
      <c r="H34" s="1">
        <v>8851250000</v>
      </c>
      <c r="I34" s="1">
        <v>9530000000</v>
      </c>
      <c r="J34" s="1">
        <v>9760000000</v>
      </c>
      <c r="K34" s="1">
        <v>10032000000</v>
      </c>
      <c r="L34" s="1">
        <v>10240000000</v>
      </c>
      <c r="M34" s="1">
        <v>10496000000</v>
      </c>
      <c r="N34" s="1">
        <v>10724000000</v>
      </c>
      <c r="O34" s="1">
        <v>10964000000</v>
      </c>
      <c r="P34" s="1">
        <v>11072000000</v>
      </c>
      <c r="Q34" s="1">
        <v>11148000000</v>
      </c>
      <c r="R34" s="1">
        <v>11106000000</v>
      </c>
      <c r="S34" s="1">
        <v>10882000000</v>
      </c>
      <c r="T34" s="1">
        <v>10894000000</v>
      </c>
      <c r="U34" s="1">
        <v>10906000000</v>
      </c>
      <c r="V34" s="1">
        <v>10531000000</v>
      </c>
      <c r="W34" s="1">
        <v>9886000000</v>
      </c>
      <c r="X34" s="1">
        <v>9470000000</v>
      </c>
      <c r="Y34" s="1">
        <v>8996000000</v>
      </c>
      <c r="Z34" s="1">
        <v>8927000000</v>
      </c>
      <c r="AA34" s="1">
        <v>8593000000</v>
      </c>
      <c r="AB34" s="1">
        <v>8506000000</v>
      </c>
      <c r="AC34" s="1">
        <v>8470000000</v>
      </c>
      <c r="AD34" s="1">
        <v>8399000000</v>
      </c>
      <c r="AE34" s="1">
        <v>8254000000</v>
      </c>
      <c r="AF34" s="1">
        <v>8013000000</v>
      </c>
      <c r="AG34" s="1">
        <v>7832000000</v>
      </c>
      <c r="AH34" s="1">
        <v>7794000000</v>
      </c>
      <c r="AI34" s="1">
        <v>7753000000</v>
      </c>
      <c r="AJ34" s="1">
        <v>7683000000</v>
      </c>
      <c r="AK34" s="1">
        <v>7608000000</v>
      </c>
      <c r="AL34" s="1">
        <v>7540000000</v>
      </c>
    </row>
    <row r="35" spans="1:38" ht="20" customHeight="1" x14ac:dyDescent="0.25">
      <c r="A35" s="14" t="s">
        <v>106</v>
      </c>
      <c r="B35" s="1"/>
      <c r="C35" s="22">
        <f>(C34-B34)/B34</f>
        <v>-2.0756156025277837E-2</v>
      </c>
      <c r="D35" s="22">
        <f t="shared" ref="D35:Z35" si="36">(D34-C34)/C34</f>
        <v>-0.13838664812239221</v>
      </c>
      <c r="E35" s="22">
        <f t="shared" si="36"/>
        <v>0.10088781275221953</v>
      </c>
      <c r="F35" s="22">
        <f t="shared" si="36"/>
        <v>0.16966904061583576</v>
      </c>
      <c r="G35" s="22">
        <f t="shared" si="36"/>
        <v>5.4604063611293052E-2</v>
      </c>
      <c r="H35" s="22">
        <f t="shared" si="36"/>
        <v>5.212610759502509E-2</v>
      </c>
      <c r="I35" s="22">
        <f t="shared" si="36"/>
        <v>7.6684084168902697E-2</v>
      </c>
      <c r="J35" s="22">
        <f t="shared" si="36"/>
        <v>2.4134312696747113E-2</v>
      </c>
      <c r="K35" s="22">
        <f t="shared" si="36"/>
        <v>2.7868852459016394E-2</v>
      </c>
      <c r="L35" s="22">
        <f t="shared" si="36"/>
        <v>2.0733652312599681E-2</v>
      </c>
      <c r="M35" s="22">
        <f t="shared" si="36"/>
        <v>2.5000000000000001E-2</v>
      </c>
      <c r="N35" s="22">
        <f t="shared" si="36"/>
        <v>2.1722560975609755E-2</v>
      </c>
      <c r="O35" s="22">
        <f t="shared" si="36"/>
        <v>2.2379709063782172E-2</v>
      </c>
      <c r="P35" s="22">
        <f t="shared" si="36"/>
        <v>9.8504195549069685E-3</v>
      </c>
      <c r="Q35" s="22">
        <f t="shared" si="36"/>
        <v>6.8641618497109827E-3</v>
      </c>
      <c r="R35" s="22">
        <f t="shared" si="36"/>
        <v>-3.7674919268030141E-3</v>
      </c>
      <c r="S35" s="22">
        <f t="shared" si="36"/>
        <v>-2.0169277867819198E-2</v>
      </c>
      <c r="T35" s="22">
        <f t="shared" si="36"/>
        <v>1.1027384671935306E-3</v>
      </c>
      <c r="U35" s="22">
        <f t="shared" si="36"/>
        <v>1.1015237745548008E-3</v>
      </c>
      <c r="V35" s="22">
        <f t="shared" si="36"/>
        <v>-3.4384742343664038E-2</v>
      </c>
      <c r="W35" s="22">
        <f t="shared" si="36"/>
        <v>-6.1247744753584653E-2</v>
      </c>
      <c r="X35" s="22">
        <f t="shared" si="36"/>
        <v>-4.2079708678939912E-2</v>
      </c>
      <c r="Y35" s="22">
        <f t="shared" si="36"/>
        <v>-5.0052798310454068E-2</v>
      </c>
      <c r="Z35" s="22">
        <f t="shared" si="36"/>
        <v>-7.6700755891507336E-3</v>
      </c>
      <c r="AA35" s="22">
        <f t="shared" ref="AA35" si="37">(AA34-Z34)/Z34</f>
        <v>-3.7414584966954184E-2</v>
      </c>
      <c r="AB35" s="22">
        <f t="shared" ref="AB35" si="38">(AB34-AA34)/AA34</f>
        <v>-1.0124519958105435E-2</v>
      </c>
      <c r="AC35" s="22">
        <f t="shared" ref="AC35" si="39">(AC34-AB34)/AB34</f>
        <v>-4.2323066071008704E-3</v>
      </c>
      <c r="AD35" s="22">
        <f t="shared" ref="AD35" si="40">(AD34-AC34)/AC34</f>
        <v>-8.3825265643447458E-3</v>
      </c>
      <c r="AE35" s="22">
        <f t="shared" ref="AE35" si="41">(AE34-AD34)/AD34</f>
        <v>-1.7263959995237527E-2</v>
      </c>
      <c r="AF35" s="22">
        <f t="shared" ref="AF35" si="42">(AF34-AE34)/AE34</f>
        <v>-2.9197964623212988E-2</v>
      </c>
      <c r="AG35" s="22">
        <f t="shared" ref="AG35" si="43">(AG34-AF34)/AF34</f>
        <v>-2.2588294022213903E-2</v>
      </c>
      <c r="AH35" s="22">
        <f t="shared" ref="AH35" si="44">(AH34-AG34)/AG34</f>
        <v>-4.8518896833503579E-3</v>
      </c>
      <c r="AI35" s="22">
        <f t="shared" ref="AI35" si="45">(AI34-AH34)/AH34</f>
        <v>-5.2604567616114963E-3</v>
      </c>
      <c r="AJ35" s="22">
        <f t="shared" ref="AJ35" si="46">(AJ34-AI34)/AI34</f>
        <v>-9.0287630594608533E-3</v>
      </c>
      <c r="AK35" s="22">
        <f t="shared" ref="AK35" si="47">(AK34-AJ34)/AJ34</f>
        <v>-9.7618117922686452E-3</v>
      </c>
      <c r="AL35" s="22">
        <f t="shared" ref="AL35" si="48">(AL34-AK34)/AK34</f>
        <v>-8.9379600420609884E-3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>
        <v>102700000</v>
      </c>
      <c r="C38" s="1">
        <v>132500000</v>
      </c>
      <c r="D38" s="1">
        <v>183200000</v>
      </c>
      <c r="E38" s="1">
        <v>192400000</v>
      </c>
      <c r="F38" s="1">
        <v>246300000</v>
      </c>
      <c r="G38" s="1">
        <v>417200000</v>
      </c>
      <c r="H38" s="1">
        <v>791400000</v>
      </c>
      <c r="I38" s="1">
        <v>1013000000</v>
      </c>
      <c r="J38" s="1">
        <v>1477000000</v>
      </c>
      <c r="K38" s="1">
        <v>1962000000</v>
      </c>
      <c r="L38" s="1">
        <v>2601000000</v>
      </c>
      <c r="M38" s="1">
        <v>3706000000</v>
      </c>
      <c r="N38" s="1">
        <v>3839000000</v>
      </c>
      <c r="O38" s="1">
        <v>4975000000</v>
      </c>
      <c r="P38" s="1">
        <v>4846000000</v>
      </c>
      <c r="Q38" s="1">
        <v>3922000000</v>
      </c>
      <c r="R38" s="1">
        <v>3016000000</v>
      </c>
      <c r="S38" s="1">
        <v>6438000000</v>
      </c>
      <c r="T38" s="1">
        <v>15982000000</v>
      </c>
      <c r="U38" s="1">
        <v>4851000000</v>
      </c>
      <c r="V38" s="1">
        <v>6714000000</v>
      </c>
      <c r="W38" s="1">
        <v>6111000000</v>
      </c>
      <c r="X38" s="1">
        <v>10339000000</v>
      </c>
      <c r="Y38" s="1">
        <v>6076000000</v>
      </c>
      <c r="Z38" s="1">
        <v>5505000000</v>
      </c>
      <c r="AA38" s="1">
        <v>9610000000</v>
      </c>
      <c r="AB38" s="1">
        <v>6938000000</v>
      </c>
      <c r="AC38" s="1">
        <v>3804000000</v>
      </c>
      <c r="AD38" s="1">
        <v>8669000000</v>
      </c>
      <c r="AE38" s="1">
        <v>5595000000</v>
      </c>
      <c r="AF38" s="1">
        <v>6510000000</v>
      </c>
      <c r="AG38" s="1">
        <v>7663000000</v>
      </c>
      <c r="AH38" s="1">
        <v>11946000000</v>
      </c>
      <c r="AI38" s="1">
        <v>11356000000</v>
      </c>
      <c r="AJ38" s="1">
        <v>13576000000</v>
      </c>
      <c r="AK38" s="1">
        <v>14224000000</v>
      </c>
      <c r="AL38" s="1">
        <v>13931000000</v>
      </c>
    </row>
    <row r="39" spans="1:38" ht="19" customHeight="1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>
        <v>12261000000</v>
      </c>
      <c r="P39" s="1">
        <v>18952000000</v>
      </c>
      <c r="Q39" s="1">
        <v>27678000000</v>
      </c>
      <c r="R39" s="1">
        <v>35636000000</v>
      </c>
      <c r="S39" s="1">
        <v>42610000000</v>
      </c>
      <c r="T39" s="1">
        <v>44610000000</v>
      </c>
      <c r="U39" s="1">
        <v>32900000000</v>
      </c>
      <c r="V39" s="1">
        <v>27447000000</v>
      </c>
      <c r="W39" s="1">
        <v>17300000000</v>
      </c>
      <c r="X39" s="1">
        <v>13323000000</v>
      </c>
      <c r="Y39" s="1">
        <v>25371000000</v>
      </c>
      <c r="Z39" s="1">
        <v>31283000000</v>
      </c>
      <c r="AA39" s="1">
        <v>43162000000</v>
      </c>
      <c r="AB39" s="1">
        <v>56102000000</v>
      </c>
      <c r="AC39" s="1">
        <v>73218000000</v>
      </c>
      <c r="AD39" s="1">
        <v>77040000000</v>
      </c>
      <c r="AE39" s="1">
        <v>90931000000</v>
      </c>
      <c r="AF39" s="1">
        <v>106730000000</v>
      </c>
      <c r="AG39" s="1">
        <v>125318000000</v>
      </c>
      <c r="AH39" s="1">
        <v>121822000000</v>
      </c>
      <c r="AI39" s="1">
        <v>122463000000</v>
      </c>
      <c r="AJ39" s="1">
        <v>122951000000</v>
      </c>
      <c r="AK39" s="1">
        <v>116110000000</v>
      </c>
      <c r="AL39" s="1">
        <v>90818000000</v>
      </c>
    </row>
    <row r="40" spans="1:38" ht="19" x14ac:dyDescent="0.25">
      <c r="A40" s="5" t="s">
        <v>32</v>
      </c>
      <c r="B40" s="1">
        <v>102700000</v>
      </c>
      <c r="C40" s="1">
        <v>132500000</v>
      </c>
      <c r="D40" s="1">
        <v>183200000</v>
      </c>
      <c r="E40" s="1">
        <v>192400000</v>
      </c>
      <c r="F40" s="1">
        <v>246300000</v>
      </c>
      <c r="G40" s="1">
        <v>417200000</v>
      </c>
      <c r="H40" s="1">
        <v>791400000</v>
      </c>
      <c r="I40" s="1">
        <v>1013000000</v>
      </c>
      <c r="J40" s="1">
        <v>1477000000</v>
      </c>
      <c r="K40" s="1">
        <v>1962000000</v>
      </c>
      <c r="L40" s="1">
        <v>2601000000</v>
      </c>
      <c r="M40" s="1">
        <v>3706000000</v>
      </c>
      <c r="N40" s="1">
        <v>3839000000</v>
      </c>
      <c r="O40" s="1">
        <v>17236000000</v>
      </c>
      <c r="P40" s="1">
        <v>23798000000</v>
      </c>
      <c r="Q40" s="1">
        <v>31600000000</v>
      </c>
      <c r="R40" s="1">
        <v>38652000000</v>
      </c>
      <c r="S40" s="1">
        <v>49048000000</v>
      </c>
      <c r="T40" s="1">
        <v>60592000000</v>
      </c>
      <c r="U40" s="1">
        <v>37751000000</v>
      </c>
      <c r="V40" s="1">
        <v>34161000000</v>
      </c>
      <c r="W40" s="1">
        <v>23411000000</v>
      </c>
      <c r="X40" s="1">
        <v>23662000000</v>
      </c>
      <c r="Y40" s="1">
        <v>31447000000</v>
      </c>
      <c r="Z40" s="1">
        <v>36788000000</v>
      </c>
      <c r="AA40" s="1">
        <v>52772000000</v>
      </c>
      <c r="AB40" s="1">
        <v>63040000000</v>
      </c>
      <c r="AC40" s="1">
        <v>77022000000</v>
      </c>
      <c r="AD40" s="1">
        <v>85709000000</v>
      </c>
      <c r="AE40" s="1">
        <v>96526000000</v>
      </c>
      <c r="AF40" s="1">
        <v>113240000000</v>
      </c>
      <c r="AG40" s="1">
        <v>132981000000</v>
      </c>
      <c r="AH40" s="1">
        <v>133768000000</v>
      </c>
      <c r="AI40" s="1">
        <v>133819000000</v>
      </c>
      <c r="AJ40" s="1">
        <v>136527000000</v>
      </c>
      <c r="AK40" s="1">
        <v>130334000000</v>
      </c>
      <c r="AL40" s="1">
        <v>104749000000</v>
      </c>
    </row>
    <row r="41" spans="1:38" ht="19" x14ac:dyDescent="0.25">
      <c r="A41" s="5" t="s">
        <v>33</v>
      </c>
      <c r="B41" s="1">
        <v>34500000</v>
      </c>
      <c r="C41" s="1">
        <v>55100000</v>
      </c>
      <c r="D41" s="1">
        <v>93600000</v>
      </c>
      <c r="E41" s="1">
        <v>111200000</v>
      </c>
      <c r="F41" s="1">
        <v>181000000</v>
      </c>
      <c r="G41" s="1">
        <v>243300000</v>
      </c>
      <c r="H41" s="1">
        <v>823700000</v>
      </c>
      <c r="I41" s="1">
        <v>338000000</v>
      </c>
      <c r="J41" s="1">
        <v>475000000</v>
      </c>
      <c r="K41" s="1">
        <v>581000000</v>
      </c>
      <c r="L41" s="1">
        <v>639000000</v>
      </c>
      <c r="M41" s="1">
        <v>980000000</v>
      </c>
      <c r="N41" s="1">
        <v>1460000000</v>
      </c>
      <c r="O41" s="1">
        <v>2245000000</v>
      </c>
      <c r="P41" s="1">
        <v>3250000000</v>
      </c>
      <c r="Q41" s="1">
        <v>3671000000</v>
      </c>
      <c r="R41" s="1">
        <v>5129000000</v>
      </c>
      <c r="S41" s="1">
        <v>5196000000</v>
      </c>
      <c r="T41" s="1">
        <v>5890000000</v>
      </c>
      <c r="U41" s="1">
        <v>7180000000</v>
      </c>
      <c r="V41" s="1">
        <v>9316000000</v>
      </c>
      <c r="W41" s="1">
        <v>11338000000</v>
      </c>
      <c r="X41" s="1">
        <v>13589000000</v>
      </c>
      <c r="Y41" s="1">
        <v>11192000000</v>
      </c>
      <c r="Z41" s="1">
        <v>13014000000</v>
      </c>
      <c r="AA41" s="1">
        <v>14987000000</v>
      </c>
      <c r="AB41" s="1">
        <v>15780000000</v>
      </c>
      <c r="AC41" s="1">
        <v>17486000000</v>
      </c>
      <c r="AD41" s="1">
        <v>19544000000</v>
      </c>
      <c r="AE41" s="1">
        <v>17908000000</v>
      </c>
      <c r="AF41" s="1">
        <v>18277000000</v>
      </c>
      <c r="AG41" s="1">
        <v>19792000000</v>
      </c>
      <c r="AH41" s="1">
        <v>26481000000</v>
      </c>
      <c r="AI41" s="1">
        <v>29524000000</v>
      </c>
      <c r="AJ41" s="1">
        <v>32011000000</v>
      </c>
      <c r="AK41" s="1">
        <v>38043000000</v>
      </c>
      <c r="AL41" s="1">
        <v>44261000000</v>
      </c>
    </row>
    <row r="42" spans="1:38" ht="19" x14ac:dyDescent="0.25">
      <c r="A42" s="5" t="s">
        <v>34</v>
      </c>
      <c r="B42" s="1">
        <v>8000000</v>
      </c>
      <c r="C42" s="1">
        <v>16600000</v>
      </c>
      <c r="D42" s="1">
        <v>53500000</v>
      </c>
      <c r="E42" s="1">
        <v>37800000</v>
      </c>
      <c r="F42" s="1">
        <v>55600000</v>
      </c>
      <c r="G42" s="1">
        <v>47100000</v>
      </c>
      <c r="H42" s="1">
        <v>85900000</v>
      </c>
      <c r="I42" s="1">
        <v>127000000</v>
      </c>
      <c r="J42" s="1">
        <v>102000000</v>
      </c>
      <c r="K42" s="1">
        <v>88000000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>
        <v>673000000</v>
      </c>
      <c r="S42" s="1">
        <v>640000000</v>
      </c>
      <c r="T42" s="1">
        <v>421000000</v>
      </c>
      <c r="U42" s="1">
        <v>491000000</v>
      </c>
      <c r="V42" s="1">
        <v>1478000000</v>
      </c>
      <c r="W42" s="1">
        <v>1127000000</v>
      </c>
      <c r="X42" s="1">
        <v>985000000</v>
      </c>
      <c r="Y42" s="1">
        <v>717000000</v>
      </c>
      <c r="Z42" s="1">
        <v>740000000</v>
      </c>
      <c r="AA42" s="1">
        <v>1372000000</v>
      </c>
      <c r="AB42" s="1">
        <v>1137000000</v>
      </c>
      <c r="AC42" s="1">
        <v>1938000000</v>
      </c>
      <c r="AD42" s="1">
        <v>2660000000</v>
      </c>
      <c r="AE42" s="1">
        <v>2902000000</v>
      </c>
      <c r="AF42" s="1">
        <v>2251000000</v>
      </c>
      <c r="AG42" s="1">
        <v>2181000000</v>
      </c>
      <c r="AH42" s="1">
        <v>2662000000</v>
      </c>
      <c r="AI42" s="1">
        <v>2063000000</v>
      </c>
      <c r="AJ42" s="1">
        <v>1895000000</v>
      </c>
      <c r="AK42" s="1">
        <v>2636000000</v>
      </c>
      <c r="AL42" s="1">
        <v>3742000000</v>
      </c>
    </row>
    <row r="43" spans="1:38" ht="19" x14ac:dyDescent="0.25">
      <c r="A43" s="5" t="s">
        <v>35</v>
      </c>
      <c r="B43" s="1">
        <v>2800000</v>
      </c>
      <c r="C43" s="1">
        <v>8800000</v>
      </c>
      <c r="D43" s="1">
        <v>15000000</v>
      </c>
      <c r="E43" s="1">
        <v>127500000</v>
      </c>
      <c r="F43" s="1">
        <v>237000000</v>
      </c>
      <c r="G43" s="1">
        <v>320900000</v>
      </c>
      <c r="H43" s="1">
        <v>68700000</v>
      </c>
      <c r="I43" s="1">
        <v>1372000000</v>
      </c>
      <c r="J43" s="1">
        <v>2258000000</v>
      </c>
      <c r="K43" s="1">
        <v>2989000000</v>
      </c>
      <c r="L43" s="1">
        <v>4599000000</v>
      </c>
      <c r="M43" s="1">
        <v>5687000000</v>
      </c>
      <c r="N43" s="1">
        <v>10590000000</v>
      </c>
      <c r="O43" s="1">
        <v>752000000</v>
      </c>
      <c r="P43" s="1">
        <v>3260000000</v>
      </c>
      <c r="Q43" s="1">
        <v>4366000000</v>
      </c>
      <c r="R43" s="1">
        <v>4122000000</v>
      </c>
      <c r="S43" s="1">
        <v>4089000000</v>
      </c>
      <c r="T43" s="1">
        <v>3663000000</v>
      </c>
      <c r="U43" s="1">
        <v>3315000000</v>
      </c>
      <c r="V43" s="1">
        <v>4055000000</v>
      </c>
      <c r="W43" s="1">
        <v>4292000000</v>
      </c>
      <c r="X43" s="1">
        <v>5006000000</v>
      </c>
      <c r="Y43" s="1">
        <v>5924000000</v>
      </c>
      <c r="Z43" s="1">
        <v>5134000000</v>
      </c>
      <c r="AA43" s="1">
        <v>5787000000</v>
      </c>
      <c r="AB43" s="1">
        <v>5127000000</v>
      </c>
      <c r="AC43" s="1">
        <v>5020000000</v>
      </c>
      <c r="AD43" s="1">
        <v>6333000000</v>
      </c>
      <c r="AE43" s="1">
        <v>7376000000</v>
      </c>
      <c r="AF43" s="1">
        <v>5892000000</v>
      </c>
      <c r="AG43" s="1">
        <v>4897000000</v>
      </c>
      <c r="AH43" s="1">
        <v>6751000000</v>
      </c>
      <c r="AI43" s="1">
        <v>10146000000</v>
      </c>
      <c r="AJ43" s="1">
        <v>11482000000</v>
      </c>
      <c r="AK43" s="1">
        <v>13393000000</v>
      </c>
      <c r="AL43" s="1">
        <v>16932000000</v>
      </c>
    </row>
    <row r="44" spans="1:38" ht="19" x14ac:dyDescent="0.25">
      <c r="A44" s="6" t="s">
        <v>36</v>
      </c>
      <c r="B44" s="10">
        <v>148000000</v>
      </c>
      <c r="C44" s="10">
        <v>213000000</v>
      </c>
      <c r="D44" s="10">
        <v>345300000</v>
      </c>
      <c r="E44" s="10">
        <v>468900000</v>
      </c>
      <c r="F44" s="10">
        <v>719900000</v>
      </c>
      <c r="G44" s="10">
        <v>1028500000</v>
      </c>
      <c r="H44" s="10">
        <v>1769700000</v>
      </c>
      <c r="I44" s="10">
        <v>2850000000</v>
      </c>
      <c r="J44" s="10">
        <v>4312000000</v>
      </c>
      <c r="K44" s="10">
        <v>5620000000</v>
      </c>
      <c r="L44" s="10">
        <v>7839000000</v>
      </c>
      <c r="M44" s="10">
        <v>10373000000</v>
      </c>
      <c r="N44" s="10">
        <v>15889000000</v>
      </c>
      <c r="O44" s="10">
        <v>20233000000</v>
      </c>
      <c r="P44" s="10">
        <v>30308000000</v>
      </c>
      <c r="Q44" s="10">
        <v>39637000000</v>
      </c>
      <c r="R44" s="10">
        <v>48576000000</v>
      </c>
      <c r="S44" s="10">
        <v>58973000000</v>
      </c>
      <c r="T44" s="10">
        <v>70566000000</v>
      </c>
      <c r="U44" s="10">
        <v>48737000000</v>
      </c>
      <c r="V44" s="10">
        <v>49010000000</v>
      </c>
      <c r="W44" s="10">
        <v>40168000000</v>
      </c>
      <c r="X44" s="10">
        <v>43242000000</v>
      </c>
      <c r="Y44" s="10">
        <v>49280000000</v>
      </c>
      <c r="Z44" s="10">
        <v>55676000000</v>
      </c>
      <c r="AA44" s="10">
        <v>74918000000</v>
      </c>
      <c r="AB44" s="10">
        <v>85084000000</v>
      </c>
      <c r="AC44" s="10">
        <v>101466000000</v>
      </c>
      <c r="AD44" s="10">
        <v>114246000000</v>
      </c>
      <c r="AE44" s="10">
        <v>124712000000</v>
      </c>
      <c r="AF44" s="10">
        <v>139660000000</v>
      </c>
      <c r="AG44" s="10">
        <v>159851000000</v>
      </c>
      <c r="AH44" s="10">
        <v>169662000000</v>
      </c>
      <c r="AI44" s="10">
        <v>175552000000</v>
      </c>
      <c r="AJ44" s="10">
        <v>181915000000</v>
      </c>
      <c r="AK44" s="10">
        <v>184406000000</v>
      </c>
      <c r="AL44" s="10">
        <v>169684000000</v>
      </c>
    </row>
    <row r="45" spans="1:38" ht="19" x14ac:dyDescent="0.25">
      <c r="A45" s="5" t="s">
        <v>37</v>
      </c>
      <c r="B45" s="1">
        <v>19500000</v>
      </c>
      <c r="C45" s="1">
        <v>70000000</v>
      </c>
      <c r="D45" s="1">
        <v>130100000</v>
      </c>
      <c r="E45" s="1">
        <v>198800000</v>
      </c>
      <c r="F45" s="1">
        <v>325400000</v>
      </c>
      <c r="G45" s="1">
        <v>530200000</v>
      </c>
      <c r="H45" s="1">
        <v>766600000</v>
      </c>
      <c r="I45" s="1">
        <v>867000000</v>
      </c>
      <c r="J45" s="1">
        <v>930000000</v>
      </c>
      <c r="K45" s="1">
        <v>1192000000</v>
      </c>
      <c r="L45" s="1">
        <v>1326000000</v>
      </c>
      <c r="M45" s="1">
        <v>1465000000</v>
      </c>
      <c r="N45" s="1">
        <v>1505000000</v>
      </c>
      <c r="O45" s="1">
        <v>1611000000</v>
      </c>
      <c r="P45" s="1">
        <v>1903000000</v>
      </c>
      <c r="Q45" s="1">
        <v>2309000000</v>
      </c>
      <c r="R45" s="1">
        <v>2268000000</v>
      </c>
      <c r="S45" s="1">
        <v>2223000000</v>
      </c>
      <c r="T45" s="1">
        <v>2326000000</v>
      </c>
      <c r="U45" s="1">
        <v>2346000000</v>
      </c>
      <c r="V45" s="1">
        <v>3044000000</v>
      </c>
      <c r="W45" s="1">
        <v>4350000000</v>
      </c>
      <c r="X45" s="1">
        <v>6242000000</v>
      </c>
      <c r="Y45" s="1">
        <v>7535000000</v>
      </c>
      <c r="Z45" s="1">
        <v>7630000000</v>
      </c>
      <c r="AA45" s="1">
        <v>8162000000</v>
      </c>
      <c r="AB45" s="1">
        <v>8269000000</v>
      </c>
      <c r="AC45" s="1">
        <v>9991000000</v>
      </c>
      <c r="AD45" s="1">
        <v>13011000000</v>
      </c>
      <c r="AE45" s="1">
        <v>14731000000</v>
      </c>
      <c r="AF45" s="1">
        <v>18356000000</v>
      </c>
      <c r="AG45" s="1">
        <v>23734000000</v>
      </c>
      <c r="AH45" s="1">
        <v>36146000000</v>
      </c>
      <c r="AI45" s="1">
        <v>43856000000</v>
      </c>
      <c r="AJ45" s="1">
        <v>52904000000</v>
      </c>
      <c r="AK45" s="1">
        <v>70803000000</v>
      </c>
      <c r="AL45" s="1">
        <v>87546000000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3866000000</v>
      </c>
      <c r="W46" s="1">
        <v>4760000000</v>
      </c>
      <c r="X46" s="1">
        <v>12108000000</v>
      </c>
      <c r="Y46" s="1">
        <v>12503000000</v>
      </c>
      <c r="Z46" s="1">
        <v>12394000000</v>
      </c>
      <c r="AA46" s="1">
        <v>12581000000</v>
      </c>
      <c r="AB46" s="1">
        <v>13452000000</v>
      </c>
      <c r="AC46" s="1">
        <v>14655000000</v>
      </c>
      <c r="AD46" s="1">
        <v>20127000000</v>
      </c>
      <c r="AE46" s="1">
        <v>16939000000</v>
      </c>
      <c r="AF46" s="1">
        <v>17872000000</v>
      </c>
      <c r="AG46" s="1">
        <v>35122000000</v>
      </c>
      <c r="AH46" s="1">
        <v>35683000000</v>
      </c>
      <c r="AI46" s="1">
        <v>42026000000</v>
      </c>
      <c r="AJ46" s="1">
        <v>43351000000</v>
      </c>
      <c r="AK46" s="1">
        <v>49711000000</v>
      </c>
      <c r="AL46" s="1">
        <v>67524000000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>
        <v>7900000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1669000000</v>
      </c>
      <c r="S47" s="1">
        <v>3512000000</v>
      </c>
      <c r="T47" s="1">
        <v>3684000000</v>
      </c>
      <c r="U47" s="1">
        <v>3808000000</v>
      </c>
      <c r="V47" s="1">
        <v>539000000</v>
      </c>
      <c r="W47" s="1">
        <v>878000000</v>
      </c>
      <c r="X47" s="1">
        <v>1973000000</v>
      </c>
      <c r="Y47" s="1">
        <v>1759000000</v>
      </c>
      <c r="Z47" s="1">
        <v>1158000000</v>
      </c>
      <c r="AA47" s="1">
        <v>744000000</v>
      </c>
      <c r="AB47" s="1">
        <v>3170000000</v>
      </c>
      <c r="AC47" s="1">
        <v>3083000000</v>
      </c>
      <c r="AD47" s="1">
        <v>6981000000</v>
      </c>
      <c r="AE47" s="1">
        <v>4835000000</v>
      </c>
      <c r="AF47" s="1">
        <v>3733000000</v>
      </c>
      <c r="AG47" s="1">
        <v>10106000000</v>
      </c>
      <c r="AH47" s="1">
        <v>8053000000</v>
      </c>
      <c r="AI47" s="1">
        <v>7750000000</v>
      </c>
      <c r="AJ47" s="1">
        <v>7038000000</v>
      </c>
      <c r="AK47" s="1">
        <v>7800000000</v>
      </c>
      <c r="AL47" s="1">
        <v>11298000000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>
        <v>7900000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1669000000</v>
      </c>
      <c r="S48" s="1">
        <v>3512000000</v>
      </c>
      <c r="T48" s="1">
        <v>3684000000</v>
      </c>
      <c r="U48" s="1">
        <v>3808000000</v>
      </c>
      <c r="V48" s="1">
        <v>4405000000</v>
      </c>
      <c r="W48" s="1">
        <v>5638000000</v>
      </c>
      <c r="X48" s="1">
        <v>14081000000</v>
      </c>
      <c r="Y48" s="1">
        <v>14262000000</v>
      </c>
      <c r="Z48" s="1">
        <v>13552000000</v>
      </c>
      <c r="AA48" s="1">
        <v>13325000000</v>
      </c>
      <c r="AB48" s="1">
        <v>16622000000</v>
      </c>
      <c r="AC48" s="1">
        <v>17738000000</v>
      </c>
      <c r="AD48" s="1">
        <v>27108000000</v>
      </c>
      <c r="AE48" s="1">
        <v>21774000000</v>
      </c>
      <c r="AF48" s="1">
        <v>21605000000</v>
      </c>
      <c r="AG48" s="1">
        <v>45228000000</v>
      </c>
      <c r="AH48" s="1">
        <v>43736000000</v>
      </c>
      <c r="AI48" s="1">
        <v>49776000000</v>
      </c>
      <c r="AJ48" s="1">
        <v>50389000000</v>
      </c>
      <c r="AK48" s="1">
        <v>57511000000</v>
      </c>
      <c r="AL48" s="1">
        <v>78822000000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>
        <v>6588000000</v>
      </c>
      <c r="Y49" s="1">
        <v>4933000000</v>
      </c>
      <c r="Z49" s="1">
        <v>7754000000</v>
      </c>
      <c r="AA49" s="1">
        <v>10865000000</v>
      </c>
      <c r="AB49" s="1">
        <v>9776000000</v>
      </c>
      <c r="AC49" s="1">
        <v>10844000000</v>
      </c>
      <c r="AD49" s="1">
        <v>14597000000</v>
      </c>
      <c r="AE49" s="1">
        <v>12053000000</v>
      </c>
      <c r="AF49" s="1">
        <v>10431000000</v>
      </c>
      <c r="AG49" s="1">
        <v>6023000000</v>
      </c>
      <c r="AH49" s="1">
        <v>1862000000</v>
      </c>
      <c r="AI49" s="1">
        <v>2649000000</v>
      </c>
      <c r="AJ49" s="1">
        <v>2965000000</v>
      </c>
      <c r="AK49" s="1">
        <v>5984000000</v>
      </c>
      <c r="AL49" s="1">
        <v>6891000000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>
        <v>1829000000</v>
      </c>
      <c r="U50" s="1">
        <v>3621000000</v>
      </c>
      <c r="V50" s="1">
        <v>2611000000</v>
      </c>
      <c r="W50" s="1">
        <v>1389000000</v>
      </c>
      <c r="X50" s="1">
        <v>949000000</v>
      </c>
      <c r="Y50" s="1">
        <v>279000000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</row>
    <row r="51" spans="1:38" ht="19" x14ac:dyDescent="0.25">
      <c r="A51" s="5" t="s">
        <v>43</v>
      </c>
      <c r="B51" s="1">
        <v>3200000</v>
      </c>
      <c r="C51" s="1">
        <v>4800000</v>
      </c>
      <c r="D51" s="1">
        <v>9700000</v>
      </c>
      <c r="E51" s="1">
        <v>52900000</v>
      </c>
      <c r="F51" s="1">
        <v>60000000</v>
      </c>
      <c r="G51" s="1">
        <v>85500000</v>
      </c>
      <c r="H51" s="1">
        <v>103600000</v>
      </c>
      <c r="I51" s="1">
        <v>88000000</v>
      </c>
      <c r="J51" s="1">
        <v>121000000</v>
      </c>
      <c r="K51" s="1">
        <v>398000000</v>
      </c>
      <c r="L51" s="1">
        <v>928000000</v>
      </c>
      <c r="M51" s="1">
        <v>2549000000</v>
      </c>
      <c r="N51" s="1">
        <v>4963000000</v>
      </c>
      <c r="O51" s="1">
        <v>15312000000</v>
      </c>
      <c r="P51" s="1">
        <v>19939000000</v>
      </c>
      <c r="Q51" s="1">
        <v>17311000000</v>
      </c>
      <c r="R51" s="1">
        <v>15133000000</v>
      </c>
      <c r="S51" s="1">
        <v>14863000000</v>
      </c>
      <c r="T51" s="1">
        <v>13984000000</v>
      </c>
      <c r="U51" s="1">
        <v>12303000000</v>
      </c>
      <c r="V51" s="1">
        <v>10527000000</v>
      </c>
      <c r="W51" s="1">
        <v>11626000000</v>
      </c>
      <c r="X51" s="1">
        <v>1691000000</v>
      </c>
      <c r="Y51" s="1">
        <v>1599000000</v>
      </c>
      <c r="Z51" s="1">
        <v>1501000000</v>
      </c>
      <c r="AA51" s="1">
        <v>1434000000</v>
      </c>
      <c r="AB51" s="1">
        <v>1520000000</v>
      </c>
      <c r="AC51" s="1">
        <v>2392000000</v>
      </c>
      <c r="AD51" s="1">
        <v>3422000000</v>
      </c>
      <c r="AE51" s="1">
        <v>2953000000</v>
      </c>
      <c r="AF51" s="1">
        <v>3642000000</v>
      </c>
      <c r="AG51" s="1">
        <v>6250000000</v>
      </c>
      <c r="AH51" s="1">
        <v>7442000000</v>
      </c>
      <c r="AI51" s="1">
        <v>14723000000</v>
      </c>
      <c r="AJ51" s="1">
        <v>13138000000</v>
      </c>
      <c r="AK51" s="1">
        <v>15075000000</v>
      </c>
      <c r="AL51" s="1">
        <v>21897000000</v>
      </c>
    </row>
    <row r="52" spans="1:38" ht="19" x14ac:dyDescent="0.25">
      <c r="A52" s="5" t="s">
        <v>44</v>
      </c>
      <c r="B52" s="1">
        <v>22700000</v>
      </c>
      <c r="C52" s="1">
        <v>74800000</v>
      </c>
      <c r="D52" s="1">
        <v>147700000</v>
      </c>
      <c r="E52" s="1">
        <v>251700000</v>
      </c>
      <c r="F52" s="1">
        <v>385400000</v>
      </c>
      <c r="G52" s="1">
        <v>615700000</v>
      </c>
      <c r="H52" s="1">
        <v>870200000</v>
      </c>
      <c r="I52" s="1">
        <v>955000000</v>
      </c>
      <c r="J52" s="1">
        <v>1051000000</v>
      </c>
      <c r="K52" s="1">
        <v>1590000000</v>
      </c>
      <c r="L52" s="1">
        <v>2254000000</v>
      </c>
      <c r="M52" s="1">
        <v>4014000000</v>
      </c>
      <c r="N52" s="1">
        <v>6468000000</v>
      </c>
      <c r="O52" s="1">
        <v>16923000000</v>
      </c>
      <c r="P52" s="1">
        <v>21842000000</v>
      </c>
      <c r="Q52" s="1">
        <v>19620000000</v>
      </c>
      <c r="R52" s="1">
        <v>19070000000</v>
      </c>
      <c r="S52" s="1">
        <v>20598000000</v>
      </c>
      <c r="T52" s="1">
        <v>21823000000</v>
      </c>
      <c r="U52" s="1">
        <v>22078000000</v>
      </c>
      <c r="V52" s="1">
        <v>20587000000</v>
      </c>
      <c r="W52" s="1">
        <v>23003000000</v>
      </c>
      <c r="X52" s="1">
        <v>29551000000</v>
      </c>
      <c r="Y52" s="1">
        <v>28608000000</v>
      </c>
      <c r="Z52" s="1">
        <v>30437000000</v>
      </c>
      <c r="AA52" s="1">
        <v>33786000000</v>
      </c>
      <c r="AB52" s="1">
        <v>36187000000</v>
      </c>
      <c r="AC52" s="1">
        <v>40965000000</v>
      </c>
      <c r="AD52" s="1">
        <v>58138000000</v>
      </c>
      <c r="AE52" s="1">
        <v>51511000000</v>
      </c>
      <c r="AF52" s="1">
        <v>54034000000</v>
      </c>
      <c r="AG52" s="1">
        <v>81235000000</v>
      </c>
      <c r="AH52" s="1">
        <v>89186000000</v>
      </c>
      <c r="AI52" s="1">
        <v>111004000000</v>
      </c>
      <c r="AJ52" s="1">
        <v>119396000000</v>
      </c>
      <c r="AK52" s="1">
        <v>149373000000</v>
      </c>
      <c r="AL52" s="1">
        <v>195156000000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19" x14ac:dyDescent="0.25">
      <c r="A54" s="7" t="s">
        <v>46</v>
      </c>
      <c r="B54" s="11">
        <v>170700000</v>
      </c>
      <c r="C54" s="11">
        <v>287800000</v>
      </c>
      <c r="D54" s="11">
        <v>493000000</v>
      </c>
      <c r="E54" s="11">
        <v>720600000</v>
      </c>
      <c r="F54" s="11">
        <v>1105300000</v>
      </c>
      <c r="G54" s="11">
        <v>1644200000</v>
      </c>
      <c r="H54" s="11">
        <v>2639900000</v>
      </c>
      <c r="I54" s="11">
        <v>3805000000</v>
      </c>
      <c r="J54" s="11">
        <v>5363000000</v>
      </c>
      <c r="K54" s="11">
        <v>7210000000</v>
      </c>
      <c r="L54" s="11">
        <v>10093000000</v>
      </c>
      <c r="M54" s="11">
        <v>14387000000</v>
      </c>
      <c r="N54" s="11">
        <v>22357000000</v>
      </c>
      <c r="O54" s="11">
        <v>37156000000</v>
      </c>
      <c r="P54" s="11">
        <v>52150000000</v>
      </c>
      <c r="Q54" s="11">
        <v>59257000000</v>
      </c>
      <c r="R54" s="11">
        <v>67646000000</v>
      </c>
      <c r="S54" s="11">
        <v>79571000000</v>
      </c>
      <c r="T54" s="11">
        <v>92389000000</v>
      </c>
      <c r="U54" s="11">
        <v>70815000000</v>
      </c>
      <c r="V54" s="11">
        <v>69597000000</v>
      </c>
      <c r="W54" s="11">
        <v>63171000000</v>
      </c>
      <c r="X54" s="11">
        <v>72793000000</v>
      </c>
      <c r="Y54" s="11">
        <v>77888000000</v>
      </c>
      <c r="Z54" s="11">
        <v>86113000000</v>
      </c>
      <c r="AA54" s="11">
        <v>108704000000</v>
      </c>
      <c r="AB54" s="11">
        <v>121271000000</v>
      </c>
      <c r="AC54" s="11">
        <v>142431000000</v>
      </c>
      <c r="AD54" s="11">
        <v>172384000000</v>
      </c>
      <c r="AE54" s="11">
        <v>176223000000</v>
      </c>
      <c r="AF54" s="11">
        <v>193694000000</v>
      </c>
      <c r="AG54" s="11">
        <v>241086000000</v>
      </c>
      <c r="AH54" s="11">
        <v>258848000000</v>
      </c>
      <c r="AI54" s="11">
        <v>286556000000</v>
      </c>
      <c r="AJ54" s="11">
        <v>301311000000</v>
      </c>
      <c r="AK54" s="11">
        <v>333779000000</v>
      </c>
      <c r="AL54" s="11">
        <v>364840000000</v>
      </c>
    </row>
    <row r="55" spans="1:38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42000000</v>
      </c>
      <c r="F55" s="1">
        <v>51000000</v>
      </c>
      <c r="G55" s="1">
        <v>85900000</v>
      </c>
      <c r="H55" s="1">
        <v>187500000</v>
      </c>
      <c r="I55" s="1">
        <v>239000000</v>
      </c>
      <c r="J55" s="1">
        <v>324000000</v>
      </c>
      <c r="K55" s="1">
        <v>563000000</v>
      </c>
      <c r="L55" s="1">
        <v>808000000</v>
      </c>
      <c r="M55" s="1">
        <v>721000000</v>
      </c>
      <c r="N55" s="1">
        <v>759000000</v>
      </c>
      <c r="O55" s="1">
        <v>874000000</v>
      </c>
      <c r="P55" s="1">
        <v>1083000000</v>
      </c>
      <c r="Q55" s="1">
        <v>1188000000</v>
      </c>
      <c r="R55" s="1">
        <v>1208000000</v>
      </c>
      <c r="S55" s="1">
        <v>1573000000</v>
      </c>
      <c r="T55" s="1">
        <v>1717000000</v>
      </c>
      <c r="U55" s="1">
        <v>2086000000</v>
      </c>
      <c r="V55" s="1">
        <v>2909000000</v>
      </c>
      <c r="W55" s="1">
        <v>3247000000</v>
      </c>
      <c r="X55" s="1">
        <v>4034000000</v>
      </c>
      <c r="Y55" s="1">
        <v>3324000000</v>
      </c>
      <c r="Z55" s="1">
        <v>4025000000</v>
      </c>
      <c r="AA55" s="1">
        <v>4197000000</v>
      </c>
      <c r="AB55" s="1">
        <v>4175000000</v>
      </c>
      <c r="AC55" s="1">
        <v>4828000000</v>
      </c>
      <c r="AD55" s="1">
        <v>7432000000</v>
      </c>
      <c r="AE55" s="1">
        <v>6591000000</v>
      </c>
      <c r="AF55" s="1">
        <v>6898000000</v>
      </c>
      <c r="AG55" s="1">
        <v>7390000000</v>
      </c>
      <c r="AH55" s="1">
        <v>8617000000</v>
      </c>
      <c r="AI55" s="1">
        <v>9382000000</v>
      </c>
      <c r="AJ55" s="1">
        <v>12530000000</v>
      </c>
      <c r="AK55" s="1">
        <v>15163000000</v>
      </c>
      <c r="AL55" s="1">
        <v>19000000000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>
        <v>2000000000</v>
      </c>
      <c r="Z56" s="1">
        <v>1000000000</v>
      </c>
      <c r="AA56" s="1" t="s">
        <v>92</v>
      </c>
      <c r="AB56" s="1">
        <v>1231000000</v>
      </c>
      <c r="AC56" s="1">
        <v>2999000000</v>
      </c>
      <c r="AD56" s="1">
        <v>2000000000</v>
      </c>
      <c r="AE56" s="1">
        <v>7484000000</v>
      </c>
      <c r="AF56" s="1">
        <v>12904000000</v>
      </c>
      <c r="AG56" s="1">
        <v>10121000000</v>
      </c>
      <c r="AH56" s="1">
        <v>3998000000</v>
      </c>
      <c r="AI56" s="1">
        <v>5516000000</v>
      </c>
      <c r="AJ56" s="1">
        <v>3749000000</v>
      </c>
      <c r="AK56" s="1">
        <v>8072000000</v>
      </c>
      <c r="AL56" s="1">
        <v>2749000000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>
        <v>3248000000</v>
      </c>
      <c r="Y57" s="1">
        <v>725000000</v>
      </c>
      <c r="Z57" s="1">
        <v>1074000000</v>
      </c>
      <c r="AA57" s="1">
        <v>580000000</v>
      </c>
      <c r="AB57" s="1">
        <v>789000000</v>
      </c>
      <c r="AC57" s="1">
        <v>592000000</v>
      </c>
      <c r="AD57" s="1">
        <v>782000000</v>
      </c>
      <c r="AE57" s="1">
        <v>606000000</v>
      </c>
      <c r="AF57" s="1">
        <v>580000000</v>
      </c>
      <c r="AG57" s="1">
        <v>718000000</v>
      </c>
      <c r="AH57" s="1">
        <v>2121000000</v>
      </c>
      <c r="AI57" s="1">
        <v>5665000000</v>
      </c>
      <c r="AJ57" s="1">
        <v>2130000000</v>
      </c>
      <c r="AK57" s="1">
        <v>2174000000</v>
      </c>
      <c r="AL57" s="1">
        <v>4067000000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>
        <v>5614000000</v>
      </c>
      <c r="R58" s="1">
        <v>5920000000</v>
      </c>
      <c r="S58" s="1">
        <v>7225000000</v>
      </c>
      <c r="T58" s="1">
        <v>6514000000</v>
      </c>
      <c r="U58" s="1">
        <v>7502000000</v>
      </c>
      <c r="V58" s="1">
        <v>9138000000</v>
      </c>
      <c r="W58" s="1">
        <v>10779000000</v>
      </c>
      <c r="X58" s="1">
        <v>13397000000</v>
      </c>
      <c r="Y58" s="1">
        <v>13003000000</v>
      </c>
      <c r="Z58" s="1">
        <v>13652000000</v>
      </c>
      <c r="AA58" s="1">
        <v>15722000000</v>
      </c>
      <c r="AB58" s="1">
        <v>18653000000</v>
      </c>
      <c r="AC58" s="1">
        <v>20639000000</v>
      </c>
      <c r="AD58" s="1">
        <v>23150000000</v>
      </c>
      <c r="AE58" s="1">
        <v>23223000000</v>
      </c>
      <c r="AF58" s="1">
        <v>27468000000</v>
      </c>
      <c r="AG58" s="1">
        <v>34102000000</v>
      </c>
      <c r="AH58" s="1">
        <v>28905000000</v>
      </c>
      <c r="AI58" s="1">
        <v>32676000000</v>
      </c>
      <c r="AJ58" s="1">
        <v>36000000000</v>
      </c>
      <c r="AK58" s="1">
        <v>41525000000</v>
      </c>
      <c r="AL58" s="1">
        <v>45538000000</v>
      </c>
    </row>
    <row r="59" spans="1:38" ht="19" x14ac:dyDescent="0.25">
      <c r="A59" s="5" t="s">
        <v>51</v>
      </c>
      <c r="B59" s="1">
        <v>29500000</v>
      </c>
      <c r="C59" s="1">
        <v>46600000</v>
      </c>
      <c r="D59" s="1">
        <v>117600000</v>
      </c>
      <c r="E59" s="1">
        <v>116800000</v>
      </c>
      <c r="F59" s="1">
        <v>135800000</v>
      </c>
      <c r="G59" s="1">
        <v>207500000</v>
      </c>
      <c r="H59" s="1">
        <v>259400000</v>
      </c>
      <c r="I59" s="1">
        <v>324000000</v>
      </c>
      <c r="J59" s="1">
        <v>589000000</v>
      </c>
      <c r="K59" s="1">
        <v>784000000</v>
      </c>
      <c r="L59" s="1">
        <v>1617000000</v>
      </c>
      <c r="M59" s="1">
        <v>2889000000</v>
      </c>
      <c r="N59" s="1">
        <v>4971000000</v>
      </c>
      <c r="O59" s="1">
        <v>7844000000</v>
      </c>
      <c r="P59" s="1">
        <v>8672000000</v>
      </c>
      <c r="Q59" s="1">
        <v>4330000000</v>
      </c>
      <c r="R59" s="1">
        <v>5616000000</v>
      </c>
      <c r="S59" s="1">
        <v>5176000000</v>
      </c>
      <c r="T59" s="1">
        <v>6738000000</v>
      </c>
      <c r="U59" s="1">
        <v>7289000000</v>
      </c>
      <c r="V59" s="1">
        <v>10395000000</v>
      </c>
      <c r="W59" s="1">
        <v>9728000000</v>
      </c>
      <c r="X59" s="1">
        <v>9207000000</v>
      </c>
      <c r="Y59" s="1">
        <v>7982000000</v>
      </c>
      <c r="Z59" s="1">
        <v>6396000000</v>
      </c>
      <c r="AA59" s="1">
        <v>8275000000</v>
      </c>
      <c r="AB59" s="1">
        <v>7840000000</v>
      </c>
      <c r="AC59" s="1">
        <v>8359000000</v>
      </c>
      <c r="AD59" s="1">
        <v>12261000000</v>
      </c>
      <c r="AE59" s="1">
        <v>11954000000</v>
      </c>
      <c r="AF59" s="1">
        <v>11507000000</v>
      </c>
      <c r="AG59" s="1">
        <v>12196000000</v>
      </c>
      <c r="AH59" s="1">
        <v>14847000000</v>
      </c>
      <c r="AI59" s="1">
        <v>16181000000</v>
      </c>
      <c r="AJ59" s="1">
        <v>17901000000</v>
      </c>
      <c r="AK59" s="1">
        <v>21723000000</v>
      </c>
      <c r="AL59" s="1">
        <v>23728000000</v>
      </c>
    </row>
    <row r="60" spans="1:38" ht="19" x14ac:dyDescent="0.25">
      <c r="A60" s="6" t="s">
        <v>52</v>
      </c>
      <c r="B60" s="10">
        <v>29500000</v>
      </c>
      <c r="C60" s="10">
        <v>46600000</v>
      </c>
      <c r="D60" s="10">
        <v>117600000</v>
      </c>
      <c r="E60" s="10">
        <v>158800000</v>
      </c>
      <c r="F60" s="10">
        <v>186800000</v>
      </c>
      <c r="G60" s="10">
        <v>293400000</v>
      </c>
      <c r="H60" s="10">
        <v>446900000</v>
      </c>
      <c r="I60" s="10">
        <v>563000000</v>
      </c>
      <c r="J60" s="10">
        <v>913000000</v>
      </c>
      <c r="K60" s="10">
        <v>1347000000</v>
      </c>
      <c r="L60" s="10">
        <v>2425000000</v>
      </c>
      <c r="M60" s="10">
        <v>3610000000</v>
      </c>
      <c r="N60" s="10">
        <v>5730000000</v>
      </c>
      <c r="O60" s="10">
        <v>8718000000</v>
      </c>
      <c r="P60" s="10">
        <v>9755000000</v>
      </c>
      <c r="Q60" s="10">
        <v>11132000000</v>
      </c>
      <c r="R60" s="10">
        <v>12744000000</v>
      </c>
      <c r="S60" s="10">
        <v>13974000000</v>
      </c>
      <c r="T60" s="10">
        <v>14969000000</v>
      </c>
      <c r="U60" s="10">
        <v>16877000000</v>
      </c>
      <c r="V60" s="10">
        <v>22442000000</v>
      </c>
      <c r="W60" s="10">
        <v>23754000000</v>
      </c>
      <c r="X60" s="10">
        <v>29886000000</v>
      </c>
      <c r="Y60" s="10">
        <v>27034000000</v>
      </c>
      <c r="Z60" s="10">
        <v>26147000000</v>
      </c>
      <c r="AA60" s="10">
        <v>28774000000</v>
      </c>
      <c r="AB60" s="10">
        <v>32688000000</v>
      </c>
      <c r="AC60" s="10">
        <v>37417000000</v>
      </c>
      <c r="AD60" s="10">
        <v>45625000000</v>
      </c>
      <c r="AE60" s="10">
        <v>49858000000</v>
      </c>
      <c r="AF60" s="10">
        <v>59357000000</v>
      </c>
      <c r="AG60" s="10">
        <v>64527000000</v>
      </c>
      <c r="AH60" s="10">
        <v>58488000000</v>
      </c>
      <c r="AI60" s="10">
        <v>69420000000</v>
      </c>
      <c r="AJ60" s="10">
        <v>72310000000</v>
      </c>
      <c r="AK60" s="10">
        <v>88657000000</v>
      </c>
      <c r="AL60" s="10">
        <v>95082000000</v>
      </c>
    </row>
    <row r="61" spans="1:38" ht="19" x14ac:dyDescent="0.25">
      <c r="A61" s="5" t="s">
        <v>53</v>
      </c>
      <c r="B61" s="1">
        <v>1900000</v>
      </c>
      <c r="C61" s="1">
        <v>2000000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>
        <v>3746000000</v>
      </c>
      <c r="Z61" s="1">
        <v>4939000000</v>
      </c>
      <c r="AA61" s="1">
        <v>11921000000</v>
      </c>
      <c r="AB61" s="1">
        <v>10713000000</v>
      </c>
      <c r="AC61" s="1">
        <v>12601000000</v>
      </c>
      <c r="AD61" s="1">
        <v>20645000000</v>
      </c>
      <c r="AE61" s="1">
        <v>27808000000</v>
      </c>
      <c r="AF61" s="1">
        <v>40783000000</v>
      </c>
      <c r="AG61" s="1">
        <v>76073000000</v>
      </c>
      <c r="AH61" s="1">
        <v>77810000000</v>
      </c>
      <c r="AI61" s="1">
        <v>72850000000</v>
      </c>
      <c r="AJ61" s="1">
        <v>67249000000</v>
      </c>
      <c r="AK61" s="1">
        <v>59703000000</v>
      </c>
      <c r="AL61" s="1">
        <v>58521000000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>
        <v>1900000000</v>
      </c>
      <c r="Y62" s="1">
        <v>1281000000</v>
      </c>
      <c r="Z62" s="1">
        <v>1178000000</v>
      </c>
      <c r="AA62" s="1">
        <v>1398000000</v>
      </c>
      <c r="AB62" s="1">
        <v>1406000000</v>
      </c>
      <c r="AC62" s="1">
        <v>1760000000</v>
      </c>
      <c r="AD62" s="1">
        <v>2008000000</v>
      </c>
      <c r="AE62" s="1">
        <v>2095000000</v>
      </c>
      <c r="AF62" s="1">
        <v>6441000000</v>
      </c>
      <c r="AG62" s="1">
        <v>10377000000</v>
      </c>
      <c r="AH62" s="1">
        <v>3815000000</v>
      </c>
      <c r="AI62" s="1">
        <v>4530000000</v>
      </c>
      <c r="AJ62" s="1">
        <v>3180000000</v>
      </c>
      <c r="AK62" s="1">
        <v>2616000000</v>
      </c>
      <c r="AL62" s="1">
        <v>2870000000</v>
      </c>
    </row>
    <row r="63" spans="1:3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>
        <v>1027000000</v>
      </c>
      <c r="Q63" s="1">
        <v>836000000</v>
      </c>
      <c r="R63" s="1">
        <v>398000000</v>
      </c>
      <c r="S63" s="1">
        <v>1731000000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 t="s">
        <v>92</v>
      </c>
      <c r="Z63" s="1">
        <v>229000000</v>
      </c>
      <c r="AA63" s="1">
        <v>1456000000</v>
      </c>
      <c r="AB63" s="1">
        <v>1893000000</v>
      </c>
      <c r="AC63" s="1">
        <v>1709000000</v>
      </c>
      <c r="AD63" s="1">
        <v>2728000000</v>
      </c>
      <c r="AE63" s="1">
        <v>2835000000</v>
      </c>
      <c r="AF63" s="1">
        <v>1476000000</v>
      </c>
      <c r="AG63" s="1">
        <v>531000000</v>
      </c>
      <c r="AH63" s="1">
        <v>541000000</v>
      </c>
      <c r="AI63" s="1">
        <v>233000000</v>
      </c>
      <c r="AJ63" s="1">
        <v>204000000</v>
      </c>
      <c r="AK63" s="1">
        <v>198000000</v>
      </c>
      <c r="AL63" s="1">
        <v>230000000</v>
      </c>
    </row>
    <row r="64" spans="1:38" ht="19" x14ac:dyDescent="0.25">
      <c r="A64" s="5" t="s">
        <v>55</v>
      </c>
      <c r="B64" s="1" t="s">
        <v>92</v>
      </c>
      <c r="C64" s="1">
        <v>100000</v>
      </c>
      <c r="D64" s="1">
        <v>-100000</v>
      </c>
      <c r="E64" s="1" t="s">
        <v>92</v>
      </c>
      <c r="F64" s="1">
        <v>-100000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405000000</v>
      </c>
      <c r="L64" s="1">
        <v>635000000</v>
      </c>
      <c r="M64" s="1" t="s">
        <v>92</v>
      </c>
      <c r="N64" s="1" t="s">
        <v>92</v>
      </c>
      <c r="O64" s="1">
        <v>1385000000</v>
      </c>
      <c r="P64" s="1" t="s">
        <v>92</v>
      </c>
      <c r="Q64" s="1" t="s">
        <v>92</v>
      </c>
      <c r="R64" s="1">
        <v>2324000000</v>
      </c>
      <c r="S64" s="1">
        <v>2846000000</v>
      </c>
      <c r="T64" s="1">
        <v>2595000000</v>
      </c>
      <c r="U64" s="1">
        <v>5823000000</v>
      </c>
      <c r="V64" s="1">
        <v>7051000000</v>
      </c>
      <c r="W64" s="1">
        <v>8320000000</v>
      </c>
      <c r="X64" s="1">
        <v>4721000000</v>
      </c>
      <c r="Y64" s="1">
        <v>6269000000</v>
      </c>
      <c r="Z64" s="1">
        <v>7445000000</v>
      </c>
      <c r="AA64" s="1">
        <v>8072000000</v>
      </c>
      <c r="AB64" s="1">
        <v>8208000000</v>
      </c>
      <c r="AC64" s="1">
        <v>10000000000</v>
      </c>
      <c r="AD64" s="1">
        <v>11594000000</v>
      </c>
      <c r="AE64" s="1">
        <v>13544000000</v>
      </c>
      <c r="AF64" s="1">
        <v>13640000000</v>
      </c>
      <c r="AG64" s="1">
        <v>17184000000</v>
      </c>
      <c r="AH64" s="1">
        <v>35476000000</v>
      </c>
      <c r="AI64" s="1">
        <v>37193000000</v>
      </c>
      <c r="AJ64" s="1">
        <v>40064000000</v>
      </c>
      <c r="AK64" s="1">
        <v>40617000000</v>
      </c>
      <c r="AL64" s="1">
        <v>41595000000</v>
      </c>
    </row>
    <row r="65" spans="1:38" ht="19" x14ac:dyDescent="0.25">
      <c r="A65" s="5" t="s">
        <v>56</v>
      </c>
      <c r="B65" s="1">
        <v>1900000</v>
      </c>
      <c r="C65" s="1">
        <v>2100000</v>
      </c>
      <c r="D65" s="1">
        <v>-100000</v>
      </c>
      <c r="E65" s="1" t="s">
        <v>92</v>
      </c>
      <c r="F65" s="1">
        <v>-100000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405000000</v>
      </c>
      <c r="L65" s="1">
        <v>635000000</v>
      </c>
      <c r="M65" s="1" t="s">
        <v>92</v>
      </c>
      <c r="N65" s="1" t="s">
        <v>92</v>
      </c>
      <c r="O65" s="1">
        <v>1385000000</v>
      </c>
      <c r="P65" s="1">
        <v>1027000000</v>
      </c>
      <c r="Q65" s="1">
        <v>836000000</v>
      </c>
      <c r="R65" s="1">
        <v>2722000000</v>
      </c>
      <c r="S65" s="1">
        <v>4577000000</v>
      </c>
      <c r="T65" s="1">
        <v>2595000000</v>
      </c>
      <c r="U65" s="1">
        <v>5823000000</v>
      </c>
      <c r="V65" s="1">
        <v>7051000000</v>
      </c>
      <c r="W65" s="1">
        <v>8320000000</v>
      </c>
      <c r="X65" s="1">
        <v>6621000000</v>
      </c>
      <c r="Y65" s="1">
        <v>11296000000</v>
      </c>
      <c r="Z65" s="1">
        <v>13791000000</v>
      </c>
      <c r="AA65" s="1">
        <v>22847000000</v>
      </c>
      <c r="AB65" s="1">
        <v>22220000000</v>
      </c>
      <c r="AC65" s="1">
        <v>26070000000</v>
      </c>
      <c r="AD65" s="1">
        <v>36975000000</v>
      </c>
      <c r="AE65" s="1">
        <v>46282000000</v>
      </c>
      <c r="AF65" s="1">
        <v>62340000000</v>
      </c>
      <c r="AG65" s="1">
        <v>104165000000</v>
      </c>
      <c r="AH65" s="1">
        <v>117642000000</v>
      </c>
      <c r="AI65" s="1">
        <v>114806000000</v>
      </c>
      <c r="AJ65" s="1">
        <v>110697000000</v>
      </c>
      <c r="AK65" s="1">
        <v>103134000000</v>
      </c>
      <c r="AL65" s="1">
        <v>103216000000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>
        <v>31400000</v>
      </c>
      <c r="C67" s="10">
        <v>48700000</v>
      </c>
      <c r="D67" s="10">
        <v>117500000</v>
      </c>
      <c r="E67" s="10">
        <v>158800000</v>
      </c>
      <c r="F67" s="10">
        <v>186700000</v>
      </c>
      <c r="G67" s="10">
        <v>293400000</v>
      </c>
      <c r="H67" s="10">
        <v>446900000</v>
      </c>
      <c r="I67" s="10">
        <v>563000000</v>
      </c>
      <c r="J67" s="10">
        <v>913000000</v>
      </c>
      <c r="K67" s="10">
        <v>1752000000</v>
      </c>
      <c r="L67" s="10">
        <v>3060000000</v>
      </c>
      <c r="M67" s="10">
        <v>3610000000</v>
      </c>
      <c r="N67" s="10">
        <v>5730000000</v>
      </c>
      <c r="O67" s="10">
        <v>8718000000</v>
      </c>
      <c r="P67" s="10">
        <v>10782000000</v>
      </c>
      <c r="Q67" s="10">
        <v>11968000000</v>
      </c>
      <c r="R67" s="10">
        <v>15466000000</v>
      </c>
      <c r="S67" s="10">
        <v>18551000000</v>
      </c>
      <c r="T67" s="10">
        <v>17564000000</v>
      </c>
      <c r="U67" s="10">
        <v>22700000000</v>
      </c>
      <c r="V67" s="10">
        <v>29493000000</v>
      </c>
      <c r="W67" s="10">
        <v>32074000000</v>
      </c>
      <c r="X67" s="10">
        <v>36507000000</v>
      </c>
      <c r="Y67" s="10">
        <v>38330000000</v>
      </c>
      <c r="Z67" s="10">
        <v>39938000000</v>
      </c>
      <c r="AA67" s="10">
        <v>51621000000</v>
      </c>
      <c r="AB67" s="10">
        <v>54908000000</v>
      </c>
      <c r="AC67" s="10">
        <v>63487000000</v>
      </c>
      <c r="AD67" s="10">
        <v>82600000000</v>
      </c>
      <c r="AE67" s="10">
        <v>96140000000</v>
      </c>
      <c r="AF67" s="10">
        <v>121697000000</v>
      </c>
      <c r="AG67" s="10">
        <v>168692000000</v>
      </c>
      <c r="AH67" s="10">
        <v>176130000000</v>
      </c>
      <c r="AI67" s="10">
        <v>184226000000</v>
      </c>
      <c r="AJ67" s="10">
        <v>183007000000</v>
      </c>
      <c r="AK67" s="10">
        <v>191791000000</v>
      </c>
      <c r="AL67" s="10">
        <v>198298000000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>
        <v>13844000000</v>
      </c>
      <c r="P68" s="1">
        <v>23195000000</v>
      </c>
      <c r="Q68" s="1">
        <v>28390000000</v>
      </c>
      <c r="R68" s="1">
        <v>31647000000</v>
      </c>
      <c r="S68" s="1">
        <v>35344000000</v>
      </c>
      <c r="T68" s="1">
        <v>56396000000</v>
      </c>
      <c r="U68" s="1">
        <v>60413000000</v>
      </c>
      <c r="V68" s="1">
        <v>59005000000</v>
      </c>
      <c r="W68" s="1">
        <v>60557000000</v>
      </c>
      <c r="X68" s="1">
        <v>62849000000</v>
      </c>
      <c r="Y68" s="1">
        <v>62382000000</v>
      </c>
      <c r="Z68" s="1">
        <v>62856000000</v>
      </c>
      <c r="AA68" s="1">
        <v>63415000000</v>
      </c>
      <c r="AB68" s="1">
        <v>65797000000</v>
      </c>
      <c r="AC68" s="1">
        <v>67306000000</v>
      </c>
      <c r="AD68" s="1">
        <v>68366000000</v>
      </c>
      <c r="AE68" s="1">
        <v>68465000000</v>
      </c>
      <c r="AF68" s="1">
        <v>68178000000</v>
      </c>
      <c r="AG68" s="1">
        <v>69315000000</v>
      </c>
      <c r="AH68" s="1">
        <v>71223000000</v>
      </c>
      <c r="AI68" s="1">
        <v>78520000000</v>
      </c>
      <c r="AJ68" s="1">
        <v>80552000000</v>
      </c>
      <c r="AK68" s="1">
        <v>83111000000</v>
      </c>
      <c r="AL68" s="1">
        <v>86939000000</v>
      </c>
    </row>
    <row r="69" spans="1:38" ht="19" x14ac:dyDescent="0.25">
      <c r="A69" s="5" t="s">
        <v>60</v>
      </c>
      <c r="B69" s="1">
        <v>89200000</v>
      </c>
      <c r="C69" s="1">
        <v>161100000</v>
      </c>
      <c r="D69" s="1">
        <v>285000000</v>
      </c>
      <c r="E69" s="1">
        <v>455600000</v>
      </c>
      <c r="F69" s="1">
        <v>688900000</v>
      </c>
      <c r="G69" s="1">
        <v>956300000</v>
      </c>
      <c r="H69" s="1">
        <v>1536100000</v>
      </c>
      <c r="I69" s="1">
        <v>2156000000</v>
      </c>
      <c r="J69" s="1">
        <v>2950000000</v>
      </c>
      <c r="K69" s="1">
        <v>3328000000</v>
      </c>
      <c r="L69" s="1">
        <v>3984000000</v>
      </c>
      <c r="M69" s="1">
        <v>5288000000</v>
      </c>
      <c r="N69" s="1">
        <v>7622000000</v>
      </c>
      <c r="O69" s="1">
        <v>13614000000</v>
      </c>
      <c r="P69" s="1">
        <v>18173000000</v>
      </c>
      <c r="Q69" s="1">
        <v>18899000000</v>
      </c>
      <c r="R69" s="1">
        <v>20533000000</v>
      </c>
      <c r="S69" s="1">
        <v>25676000000</v>
      </c>
      <c r="T69" s="1">
        <v>18429000000</v>
      </c>
      <c r="U69" s="1">
        <v>-13724000000</v>
      </c>
      <c r="V69" s="1">
        <v>-20130000000</v>
      </c>
      <c r="W69" s="1">
        <v>-31114000000</v>
      </c>
      <c r="X69" s="1">
        <v>-27703000000</v>
      </c>
      <c r="Y69" s="1">
        <v>-23793000000</v>
      </c>
      <c r="Z69" s="1">
        <v>-16681000000</v>
      </c>
      <c r="AA69" s="1">
        <v>-8195000000</v>
      </c>
      <c r="AB69" s="1">
        <v>566000000</v>
      </c>
      <c r="AC69" s="1">
        <v>9895000000</v>
      </c>
      <c r="AD69" s="1">
        <v>17710000000</v>
      </c>
      <c r="AE69" s="1">
        <v>9096000000</v>
      </c>
      <c r="AF69" s="1">
        <v>2282000000</v>
      </c>
      <c r="AG69" s="1">
        <v>2648000000</v>
      </c>
      <c r="AH69" s="1">
        <v>13682000000</v>
      </c>
      <c r="AI69" s="1">
        <v>24150000000</v>
      </c>
      <c r="AJ69" s="1">
        <v>34566000000</v>
      </c>
      <c r="AK69" s="1">
        <v>57055000000</v>
      </c>
      <c r="AL69" s="1">
        <v>84281000000</v>
      </c>
    </row>
    <row r="70" spans="1:38" ht="19" x14ac:dyDescent="0.25">
      <c r="A70" s="5" t="s">
        <v>61</v>
      </c>
      <c r="B70" s="1">
        <v>-11000000</v>
      </c>
      <c r="C70" s="1">
        <v>-18600000</v>
      </c>
      <c r="D70" s="1">
        <v>-30100000</v>
      </c>
      <c r="E70" s="1">
        <v>-49800000</v>
      </c>
      <c r="F70" s="1">
        <v>-73900000</v>
      </c>
      <c r="G70" s="1">
        <v>-118500000</v>
      </c>
      <c r="H70" s="1">
        <v>-210600000</v>
      </c>
      <c r="I70" s="1">
        <v>-314000000</v>
      </c>
      <c r="J70" s="1">
        <v>-515000000</v>
      </c>
      <c r="K70" s="1">
        <v>-715000000</v>
      </c>
      <c r="L70" s="1">
        <v>-1020000000</v>
      </c>
      <c r="M70" s="1">
        <v>-1312000000</v>
      </c>
      <c r="N70" s="1">
        <v>-1547000000</v>
      </c>
      <c r="O70" s="1">
        <v>-1905000000</v>
      </c>
      <c r="P70" s="1">
        <v>-2411000000</v>
      </c>
      <c r="Q70" s="1">
        <v>-2966000000</v>
      </c>
      <c r="R70" s="1">
        <v>-3623000000</v>
      </c>
      <c r="S70" s="1">
        <v>-3855000000</v>
      </c>
      <c r="T70" s="1">
        <v>-4163000000</v>
      </c>
      <c r="U70" s="1">
        <v>1426000000</v>
      </c>
      <c r="V70" s="1">
        <v>1229000000</v>
      </c>
      <c r="W70" s="1">
        <v>1654000000</v>
      </c>
      <c r="X70" s="1">
        <v>1140000000</v>
      </c>
      <c r="Y70" s="1">
        <v>969000000</v>
      </c>
      <c r="Z70" s="1">
        <v>-8629000000</v>
      </c>
      <c r="AA70" s="1">
        <v>1863000000</v>
      </c>
      <c r="AB70" s="1">
        <v>1422000000</v>
      </c>
      <c r="AC70" s="1">
        <v>1743000000</v>
      </c>
      <c r="AD70" s="1">
        <v>3708000000</v>
      </c>
      <c r="AE70" s="1">
        <v>2522000000</v>
      </c>
      <c r="AF70" s="1">
        <v>1537000000</v>
      </c>
      <c r="AG70" s="1">
        <v>431000000</v>
      </c>
      <c r="AH70" s="1">
        <v>-2187000000</v>
      </c>
      <c r="AI70" s="1">
        <v>-340000000</v>
      </c>
      <c r="AJ70" s="1">
        <v>3186000000</v>
      </c>
      <c r="AK70" s="1">
        <v>1822000000</v>
      </c>
      <c r="AL70" s="1">
        <v>-4678000000</v>
      </c>
    </row>
    <row r="71" spans="1:38" ht="19" x14ac:dyDescent="0.25">
      <c r="A71" s="5" t="s">
        <v>62</v>
      </c>
      <c r="B71" s="1">
        <v>61100000</v>
      </c>
      <c r="C71" s="1">
        <v>96600000</v>
      </c>
      <c r="D71" s="1">
        <v>120600000</v>
      </c>
      <c r="E71" s="1">
        <v>156000000</v>
      </c>
      <c r="F71" s="1">
        <v>303600000</v>
      </c>
      <c r="G71" s="1">
        <v>513000000</v>
      </c>
      <c r="H71" s="1">
        <v>867500000</v>
      </c>
      <c r="I71" s="1">
        <v>1400000000</v>
      </c>
      <c r="J71" s="1">
        <v>2015000000</v>
      </c>
      <c r="K71" s="1">
        <v>2720000000</v>
      </c>
      <c r="L71" s="1">
        <v>3944000000</v>
      </c>
      <c r="M71" s="1">
        <v>6801000000</v>
      </c>
      <c r="N71" s="1">
        <v>10552000000</v>
      </c>
      <c r="O71" s="1">
        <v>2885000000</v>
      </c>
      <c r="P71" s="1">
        <v>2411000000</v>
      </c>
      <c r="Q71" s="1">
        <v>2966000000</v>
      </c>
      <c r="R71" s="1">
        <v>3623000000</v>
      </c>
      <c r="S71" s="1">
        <v>3855000000</v>
      </c>
      <c r="T71" s="1">
        <v>4163000000</v>
      </c>
      <c r="U71" s="1" t="s">
        <v>92</v>
      </c>
      <c r="V71" s="1" t="s">
        <v>92</v>
      </c>
      <c r="W71" s="1" t="s">
        <v>92</v>
      </c>
      <c r="X71" s="1" t="s">
        <v>92</v>
      </c>
      <c r="Y71" s="1" t="s">
        <v>92</v>
      </c>
      <c r="Z71" s="1">
        <v>8629000000</v>
      </c>
      <c r="AA71" s="1" t="s">
        <v>92</v>
      </c>
      <c r="AB71" s="1">
        <v>-1422000000</v>
      </c>
      <c r="AC71" s="1" t="s">
        <v>92</v>
      </c>
      <c r="AD71" s="1" t="s">
        <v>92</v>
      </c>
      <c r="AE71" s="1" t="s">
        <v>92</v>
      </c>
      <c r="AF71" s="1" t="s">
        <v>92</v>
      </c>
      <c r="AG71" s="1" t="s">
        <v>92</v>
      </c>
      <c r="AH71" s="1" t="s">
        <v>92</v>
      </c>
      <c r="AI71" s="1" t="s">
        <v>92</v>
      </c>
      <c r="AJ71" s="1" t="s">
        <v>92</v>
      </c>
      <c r="AK71" s="1" t="s">
        <v>92</v>
      </c>
      <c r="AL71" s="1" t="s">
        <v>92</v>
      </c>
    </row>
    <row r="72" spans="1:38" ht="19" x14ac:dyDescent="0.25">
      <c r="A72" s="6" t="s">
        <v>63</v>
      </c>
      <c r="B72" s="10">
        <v>139300000</v>
      </c>
      <c r="C72" s="10">
        <v>239100000</v>
      </c>
      <c r="D72" s="10">
        <v>375500000</v>
      </c>
      <c r="E72" s="10">
        <v>561800000</v>
      </c>
      <c r="F72" s="10">
        <v>918600000</v>
      </c>
      <c r="G72" s="10">
        <v>1350800000</v>
      </c>
      <c r="H72" s="10">
        <v>2193000000</v>
      </c>
      <c r="I72" s="10">
        <v>3242000000</v>
      </c>
      <c r="J72" s="10">
        <v>4450000000</v>
      </c>
      <c r="K72" s="10">
        <v>5333000000</v>
      </c>
      <c r="L72" s="10">
        <v>6908000000</v>
      </c>
      <c r="M72" s="10">
        <v>10777000000</v>
      </c>
      <c r="N72" s="10">
        <v>16627000000</v>
      </c>
      <c r="O72" s="10">
        <v>28438000000</v>
      </c>
      <c r="P72" s="10">
        <v>41368000000</v>
      </c>
      <c r="Q72" s="10">
        <v>47289000000</v>
      </c>
      <c r="R72" s="10">
        <v>52180000000</v>
      </c>
      <c r="S72" s="10">
        <v>61020000000</v>
      </c>
      <c r="T72" s="10">
        <v>74825000000</v>
      </c>
      <c r="U72" s="10">
        <v>48115000000</v>
      </c>
      <c r="V72" s="10">
        <v>40104000000</v>
      </c>
      <c r="W72" s="10">
        <v>31097000000</v>
      </c>
      <c r="X72" s="10">
        <v>36286000000</v>
      </c>
      <c r="Y72" s="10">
        <v>39558000000</v>
      </c>
      <c r="Z72" s="10">
        <v>46175000000</v>
      </c>
      <c r="AA72" s="10">
        <v>57083000000</v>
      </c>
      <c r="AB72" s="10">
        <v>66363000000</v>
      </c>
      <c r="AC72" s="10">
        <v>78944000000</v>
      </c>
      <c r="AD72" s="10">
        <v>89784000000</v>
      </c>
      <c r="AE72" s="10">
        <v>80083000000</v>
      </c>
      <c r="AF72" s="10">
        <v>71997000000</v>
      </c>
      <c r="AG72" s="10">
        <v>72394000000</v>
      </c>
      <c r="AH72" s="10">
        <v>82718000000</v>
      </c>
      <c r="AI72" s="10">
        <v>102330000000</v>
      </c>
      <c r="AJ72" s="10">
        <v>118304000000</v>
      </c>
      <c r="AK72" s="10">
        <v>141988000000</v>
      </c>
      <c r="AL72" s="10">
        <v>166542000000</v>
      </c>
    </row>
    <row r="73" spans="1:38" ht="19" x14ac:dyDescent="0.25">
      <c r="A73" s="7" t="s">
        <v>64</v>
      </c>
      <c r="B73" s="11">
        <v>170700000</v>
      </c>
      <c r="C73" s="11">
        <v>287800000</v>
      </c>
      <c r="D73" s="11">
        <v>493000000</v>
      </c>
      <c r="E73" s="11">
        <v>720600000</v>
      </c>
      <c r="F73" s="11">
        <v>1105300000</v>
      </c>
      <c r="G73" s="11">
        <v>1644200000</v>
      </c>
      <c r="H73" s="11">
        <v>2639900000</v>
      </c>
      <c r="I73" s="11">
        <v>3805000000</v>
      </c>
      <c r="J73" s="11">
        <v>5363000000</v>
      </c>
      <c r="K73" s="11">
        <v>7085000000</v>
      </c>
      <c r="L73" s="11">
        <v>9968000000</v>
      </c>
      <c r="M73" s="11">
        <v>14387000000</v>
      </c>
      <c r="N73" s="11">
        <v>22357000000</v>
      </c>
      <c r="O73" s="11">
        <v>37156000000</v>
      </c>
      <c r="P73" s="11">
        <v>52150000000</v>
      </c>
      <c r="Q73" s="11">
        <v>59257000000</v>
      </c>
      <c r="R73" s="11">
        <v>67646000000</v>
      </c>
      <c r="S73" s="11">
        <v>79571000000</v>
      </c>
      <c r="T73" s="11">
        <v>92389000000</v>
      </c>
      <c r="U73" s="11">
        <v>70815000000</v>
      </c>
      <c r="V73" s="11">
        <v>69597000000</v>
      </c>
      <c r="W73" s="11">
        <v>63171000000</v>
      </c>
      <c r="X73" s="11">
        <v>72793000000</v>
      </c>
      <c r="Y73" s="11">
        <v>77888000000</v>
      </c>
      <c r="Z73" s="11">
        <v>86113000000</v>
      </c>
      <c r="AA73" s="11">
        <v>108704000000</v>
      </c>
      <c r="AB73" s="11">
        <v>121271000000</v>
      </c>
      <c r="AC73" s="11">
        <v>142431000000</v>
      </c>
      <c r="AD73" s="11">
        <v>172384000000</v>
      </c>
      <c r="AE73" s="11">
        <v>176223000000</v>
      </c>
      <c r="AF73" s="11">
        <v>193694000000</v>
      </c>
      <c r="AG73" s="11">
        <v>241086000000</v>
      </c>
      <c r="AH73" s="11">
        <v>258848000000</v>
      </c>
      <c r="AI73" s="11">
        <v>286556000000</v>
      </c>
      <c r="AJ73" s="11">
        <v>301311000000</v>
      </c>
      <c r="AK73" s="11">
        <v>333779000000</v>
      </c>
      <c r="AL73" s="11">
        <v>364840000000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170500000</v>
      </c>
      <c r="F76" s="1">
        <v>279200000</v>
      </c>
      <c r="G76" s="1">
        <v>462700000</v>
      </c>
      <c r="H76" s="1">
        <v>708100000</v>
      </c>
      <c r="I76" s="1">
        <v>953000000</v>
      </c>
      <c r="J76" s="1">
        <v>1146000000</v>
      </c>
      <c r="K76" s="1">
        <v>1453000000</v>
      </c>
      <c r="L76" s="1">
        <v>2195000000</v>
      </c>
      <c r="M76" s="1">
        <v>3454000000</v>
      </c>
      <c r="N76" s="1">
        <v>4490000000</v>
      </c>
      <c r="O76" s="1">
        <v>7785000000</v>
      </c>
      <c r="P76" s="1">
        <v>9421000000</v>
      </c>
      <c r="Q76" s="1">
        <v>7346000000</v>
      </c>
      <c r="R76" s="1">
        <v>7829000000</v>
      </c>
      <c r="S76" s="1">
        <v>9993000000</v>
      </c>
      <c r="T76" s="1">
        <v>8168000000</v>
      </c>
      <c r="U76" s="1">
        <v>12254000000</v>
      </c>
      <c r="V76" s="1">
        <v>12599000000</v>
      </c>
      <c r="W76" s="1">
        <v>14065000000</v>
      </c>
      <c r="X76" s="1">
        <v>17681000000</v>
      </c>
      <c r="Y76" s="1">
        <v>14569000000</v>
      </c>
      <c r="Z76" s="1">
        <v>18760000000</v>
      </c>
      <c r="AA76" s="1">
        <v>23150000000</v>
      </c>
      <c r="AB76" s="1">
        <v>16978000000</v>
      </c>
      <c r="AC76" s="1">
        <v>21863000000</v>
      </c>
      <c r="AD76" s="1">
        <v>22074000000</v>
      </c>
      <c r="AE76" s="1">
        <v>12193000000</v>
      </c>
      <c r="AF76" s="1">
        <v>16798000000</v>
      </c>
      <c r="AG76" s="1">
        <v>21204000000</v>
      </c>
      <c r="AH76" s="1">
        <v>16571000000</v>
      </c>
      <c r="AI76" s="1">
        <v>39240000000</v>
      </c>
      <c r="AJ76" s="1">
        <v>44281000000</v>
      </c>
      <c r="AK76" s="1">
        <v>61271000000</v>
      </c>
      <c r="AL76" s="1">
        <v>72738000000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24200000</v>
      </c>
      <c r="F77" s="1">
        <v>46300000</v>
      </c>
      <c r="G77" s="1">
        <v>75800000</v>
      </c>
      <c r="H77" s="1">
        <v>112300000</v>
      </c>
      <c r="I77" s="1">
        <v>151000000</v>
      </c>
      <c r="J77" s="1">
        <v>237000000</v>
      </c>
      <c r="K77" s="1">
        <v>269000000</v>
      </c>
      <c r="L77" s="1">
        <v>480000000</v>
      </c>
      <c r="M77" s="1">
        <v>557000000</v>
      </c>
      <c r="N77" s="1">
        <v>1024000000</v>
      </c>
      <c r="O77" s="1">
        <v>1010000000</v>
      </c>
      <c r="P77" s="1">
        <v>748000000</v>
      </c>
      <c r="Q77" s="1">
        <v>1536000000</v>
      </c>
      <c r="R77" s="1">
        <v>1084000000</v>
      </c>
      <c r="S77" s="1">
        <v>1439000000</v>
      </c>
      <c r="T77" s="1">
        <v>1186000000</v>
      </c>
      <c r="U77" s="1">
        <v>855000000</v>
      </c>
      <c r="V77" s="1">
        <v>903000000</v>
      </c>
      <c r="W77" s="1">
        <v>1440000000</v>
      </c>
      <c r="X77" s="1">
        <v>2056000000</v>
      </c>
      <c r="Y77" s="1">
        <v>2562000000</v>
      </c>
      <c r="Z77" s="1">
        <v>2673000000</v>
      </c>
      <c r="AA77" s="1">
        <v>2766000000</v>
      </c>
      <c r="AB77" s="1">
        <v>2967000000</v>
      </c>
      <c r="AC77" s="1">
        <v>3755000000</v>
      </c>
      <c r="AD77" s="1">
        <v>5212000000</v>
      </c>
      <c r="AE77" s="1">
        <v>5957000000</v>
      </c>
      <c r="AF77" s="1">
        <v>6622000000</v>
      </c>
      <c r="AG77" s="1">
        <v>8778000000</v>
      </c>
      <c r="AH77" s="1">
        <v>10261000000</v>
      </c>
      <c r="AI77" s="1">
        <v>11682000000</v>
      </c>
      <c r="AJ77" s="1">
        <v>12796000000</v>
      </c>
      <c r="AK77" s="1">
        <v>11686000000</v>
      </c>
      <c r="AL77" s="1">
        <v>14460000000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-420000000</v>
      </c>
      <c r="R78" s="1">
        <v>-416000000</v>
      </c>
      <c r="S78" s="1">
        <v>336000000</v>
      </c>
      <c r="T78" s="1">
        <v>-1479000000</v>
      </c>
      <c r="U78" s="1">
        <v>-179000000</v>
      </c>
      <c r="V78" s="1">
        <v>219000000</v>
      </c>
      <c r="W78" s="1">
        <v>421000000</v>
      </c>
      <c r="X78" s="1">
        <v>935000000</v>
      </c>
      <c r="Y78" s="1">
        <v>762000000</v>
      </c>
      <c r="Z78" s="1">
        <v>-220000000</v>
      </c>
      <c r="AA78" s="1">
        <v>2000000</v>
      </c>
      <c r="AB78" s="1">
        <v>954000000</v>
      </c>
      <c r="AC78" s="1">
        <v>-19000000</v>
      </c>
      <c r="AD78" s="1">
        <v>-331000000</v>
      </c>
      <c r="AE78" s="1">
        <v>224000000</v>
      </c>
      <c r="AF78" s="1">
        <v>332000000</v>
      </c>
      <c r="AG78" s="1">
        <v>-3296000000</v>
      </c>
      <c r="AH78" s="1">
        <v>13040000000</v>
      </c>
      <c r="AI78" s="1">
        <v>-3534000000</v>
      </c>
      <c r="AJ78" s="1">
        <v>-3620000000</v>
      </c>
      <c r="AK78" s="1">
        <v>-150000000</v>
      </c>
      <c r="AL78" s="1">
        <v>-5702000000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>
        <v>1479000000</v>
      </c>
      <c r="Y79" s="1">
        <v>1708000000</v>
      </c>
      <c r="Z79" s="1">
        <v>1891000000</v>
      </c>
      <c r="AA79" s="1">
        <v>2166000000</v>
      </c>
      <c r="AB79" s="1">
        <v>2244000000</v>
      </c>
      <c r="AC79" s="1">
        <v>2406000000</v>
      </c>
      <c r="AD79" s="1">
        <v>2446000000</v>
      </c>
      <c r="AE79" s="1">
        <v>2574000000</v>
      </c>
      <c r="AF79" s="1">
        <v>2668000000</v>
      </c>
      <c r="AG79" s="1">
        <v>3266000000</v>
      </c>
      <c r="AH79" s="1">
        <v>3940000000</v>
      </c>
      <c r="AI79" s="1">
        <v>4652000000</v>
      </c>
      <c r="AJ79" s="1">
        <v>5289000000</v>
      </c>
      <c r="AK79" s="1">
        <v>6118000000</v>
      </c>
      <c r="AL79" s="1">
        <v>7502000000</v>
      </c>
    </row>
    <row r="80" spans="1:38" ht="19" x14ac:dyDescent="0.25">
      <c r="A80" s="14" t="s">
        <v>108</v>
      </c>
      <c r="B80" s="15" t="e">
        <f t="shared" ref="B80:AL80" si="49">B79/B3</f>
        <v>#VALUE!</v>
      </c>
      <c r="C80" s="15" t="e">
        <f t="shared" si="49"/>
        <v>#VALUE!</v>
      </c>
      <c r="D80" s="15" t="e">
        <f t="shared" si="49"/>
        <v>#VALUE!</v>
      </c>
      <c r="E80" s="15" t="e">
        <f t="shared" si="49"/>
        <v>#VALUE!</v>
      </c>
      <c r="F80" s="15" t="e">
        <f t="shared" si="49"/>
        <v>#VALUE!</v>
      </c>
      <c r="G80" s="15" t="e">
        <f t="shared" si="49"/>
        <v>#VALUE!</v>
      </c>
      <c r="H80" s="15" t="e">
        <f t="shared" si="49"/>
        <v>#VALUE!</v>
      </c>
      <c r="I80" s="15" t="e">
        <f t="shared" si="49"/>
        <v>#VALUE!</v>
      </c>
      <c r="J80" s="15" t="e">
        <f t="shared" si="49"/>
        <v>#VALUE!</v>
      </c>
      <c r="K80" s="15" t="e">
        <f t="shared" si="49"/>
        <v>#VALUE!</v>
      </c>
      <c r="L80" s="15" t="e">
        <f t="shared" si="49"/>
        <v>#VALUE!</v>
      </c>
      <c r="M80" s="15" t="e">
        <f t="shared" si="49"/>
        <v>#VALUE!</v>
      </c>
      <c r="N80" s="15" t="e">
        <f t="shared" si="49"/>
        <v>#VALUE!</v>
      </c>
      <c r="O80" s="15" t="e">
        <f t="shared" si="49"/>
        <v>#VALUE!</v>
      </c>
      <c r="P80" s="15" t="e">
        <f t="shared" si="49"/>
        <v>#VALUE!</v>
      </c>
      <c r="Q80" s="15" t="e">
        <f t="shared" si="49"/>
        <v>#VALUE!</v>
      </c>
      <c r="R80" s="15" t="e">
        <f t="shared" si="49"/>
        <v>#VALUE!</v>
      </c>
      <c r="S80" s="15" t="e">
        <f t="shared" si="49"/>
        <v>#VALUE!</v>
      </c>
      <c r="T80" s="15" t="e">
        <f t="shared" si="49"/>
        <v>#VALUE!</v>
      </c>
      <c r="U80" s="15" t="e">
        <f t="shared" si="49"/>
        <v>#VALUE!</v>
      </c>
      <c r="V80" s="15" t="e">
        <f t="shared" si="49"/>
        <v>#VALUE!</v>
      </c>
      <c r="W80" s="15" t="e">
        <f t="shared" si="49"/>
        <v>#VALUE!</v>
      </c>
      <c r="X80" s="15">
        <f t="shared" si="49"/>
        <v>2.4478649453823238E-2</v>
      </c>
      <c r="Y80" s="15">
        <f t="shared" si="49"/>
        <v>2.9228057566267947E-2</v>
      </c>
      <c r="Z80" s="15">
        <f t="shared" si="49"/>
        <v>3.0263747519364958E-2</v>
      </c>
      <c r="AA80" s="15">
        <f t="shared" si="49"/>
        <v>3.0968074003116824E-2</v>
      </c>
      <c r="AB80" s="15">
        <f t="shared" si="49"/>
        <v>3.043826214342878E-2</v>
      </c>
      <c r="AC80" s="15">
        <f t="shared" si="49"/>
        <v>3.0905984662616091E-2</v>
      </c>
      <c r="AD80" s="15">
        <f t="shared" si="49"/>
        <v>2.8169014084507043E-2</v>
      </c>
      <c r="AE80" s="15">
        <f t="shared" si="49"/>
        <v>2.7505877324214577E-2</v>
      </c>
      <c r="AF80" s="15">
        <f t="shared" si="49"/>
        <v>3.1270511017346458E-2</v>
      </c>
      <c r="AG80" s="15">
        <f t="shared" si="49"/>
        <v>3.6309060589216229E-2</v>
      </c>
      <c r="AH80" s="15">
        <f t="shared" si="49"/>
        <v>3.5701341065603479E-2</v>
      </c>
      <c r="AI80" s="15">
        <f t="shared" si="49"/>
        <v>3.6966696598142126E-2</v>
      </c>
      <c r="AJ80" s="15">
        <f t="shared" si="49"/>
        <v>3.6982134741111075E-2</v>
      </c>
      <c r="AK80" s="15">
        <f t="shared" si="49"/>
        <v>3.6397601256484696E-2</v>
      </c>
      <c r="AL80" s="15">
        <f t="shared" si="49"/>
        <v>3.7837292580824126E-2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27800000</v>
      </c>
      <c r="F81" s="1">
        <v>-47200000</v>
      </c>
      <c r="G81" s="1">
        <v>19300000</v>
      </c>
      <c r="H81" s="1">
        <v>86600000</v>
      </c>
      <c r="I81" s="1">
        <v>-30000000</v>
      </c>
      <c r="J81" s="1">
        <v>210000000</v>
      </c>
      <c r="K81" s="1">
        <v>268000000</v>
      </c>
      <c r="L81" s="1">
        <v>1044000000</v>
      </c>
      <c r="M81" s="1">
        <v>678000000</v>
      </c>
      <c r="N81" s="1">
        <v>1070000000</v>
      </c>
      <c r="O81" s="1">
        <v>1395000000</v>
      </c>
      <c r="P81" s="1">
        <v>-1587000000</v>
      </c>
      <c r="Q81" s="1">
        <v>298000000</v>
      </c>
      <c r="R81" s="1">
        <v>1992000000</v>
      </c>
      <c r="S81" s="1">
        <v>2273000000</v>
      </c>
      <c r="T81" s="1">
        <v>1963000000</v>
      </c>
      <c r="U81" s="1">
        <v>-1092000000</v>
      </c>
      <c r="V81" s="1">
        <v>-2397000000</v>
      </c>
      <c r="W81" s="1">
        <v>-961000000</v>
      </c>
      <c r="X81" s="1">
        <v>-2435000000</v>
      </c>
      <c r="Y81" s="1">
        <v>-178000000</v>
      </c>
      <c r="Z81" s="1">
        <v>30035000000</v>
      </c>
      <c r="AA81" s="1">
        <v>-3003000000</v>
      </c>
      <c r="AB81" s="1">
        <v>35930000000</v>
      </c>
      <c r="AC81" s="1">
        <v>42878000000</v>
      </c>
      <c r="AD81" s="1">
        <v>44949000000</v>
      </c>
      <c r="AE81" s="1">
        <v>46585000000</v>
      </c>
      <c r="AF81" s="1">
        <v>54996000000</v>
      </c>
      <c r="AG81" s="1">
        <v>69363000000</v>
      </c>
      <c r="AH81" s="1">
        <v>2284000000</v>
      </c>
      <c r="AI81" s="1">
        <v>937000000</v>
      </c>
      <c r="AJ81" s="1">
        <v>2148000000</v>
      </c>
      <c r="AK81" s="1">
        <v>-936000000</v>
      </c>
      <c r="AL81" s="1">
        <v>446000000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>
        <v>-1569000000</v>
      </c>
      <c r="Y82" s="1">
        <v>2215000000</v>
      </c>
      <c r="Z82" s="1">
        <v>-2238000000</v>
      </c>
      <c r="AA82" s="1">
        <v>-1451000000</v>
      </c>
      <c r="AB82" s="1">
        <v>-1156000000</v>
      </c>
      <c r="AC82" s="1">
        <v>-1807000000</v>
      </c>
      <c r="AD82" s="1">
        <v>-1120000000</v>
      </c>
      <c r="AE82" s="1">
        <v>1456000000</v>
      </c>
      <c r="AF82" s="1">
        <v>-530000000</v>
      </c>
      <c r="AG82" s="1">
        <v>-925000000</v>
      </c>
      <c r="AH82" s="1">
        <v>-3862000000</v>
      </c>
      <c r="AI82" s="1">
        <v>-2812000000</v>
      </c>
      <c r="AJ82" s="1">
        <v>-2577000000</v>
      </c>
      <c r="AK82" s="1">
        <v>-6481000000</v>
      </c>
      <c r="AL82" s="1">
        <v>-6834000000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14700000</v>
      </c>
      <c r="F83" s="1">
        <v>-15600000</v>
      </c>
      <c r="G83" s="1">
        <v>8100000</v>
      </c>
      <c r="H83" s="1">
        <v>-40000000</v>
      </c>
      <c r="I83" s="1">
        <v>-51000000</v>
      </c>
      <c r="J83" s="1">
        <v>23000000</v>
      </c>
      <c r="K83" s="1">
        <v>15000000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>
        <v>-561000000</v>
      </c>
      <c r="AB83" s="1">
        <v>184000000</v>
      </c>
      <c r="AC83" s="1">
        <v>-802000000</v>
      </c>
      <c r="AD83" s="1">
        <v>-161000000</v>
      </c>
      <c r="AE83" s="1">
        <v>-272000000</v>
      </c>
      <c r="AF83" s="1">
        <v>600000000</v>
      </c>
      <c r="AG83" s="1">
        <v>50000000</v>
      </c>
      <c r="AH83" s="1">
        <v>-465000000</v>
      </c>
      <c r="AI83" s="1">
        <v>597000000</v>
      </c>
      <c r="AJ83" s="1">
        <v>168000000</v>
      </c>
      <c r="AK83" s="1">
        <v>-737000000</v>
      </c>
      <c r="AL83" s="1">
        <v>-1123000000</v>
      </c>
      <c r="AS83" s="62" t="s">
        <v>124</v>
      </c>
      <c r="AT83" s="63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>
        <v>58000000</v>
      </c>
      <c r="AB84" s="1">
        <v>-31000000</v>
      </c>
      <c r="AC84" s="1">
        <v>537000000</v>
      </c>
      <c r="AD84" s="1">
        <v>473000000</v>
      </c>
      <c r="AE84" s="1">
        <v>-1054000000</v>
      </c>
      <c r="AF84" s="1">
        <v>88000000</v>
      </c>
      <c r="AG84" s="1">
        <v>81000000</v>
      </c>
      <c r="AH84" s="1">
        <v>1148000000</v>
      </c>
      <c r="AI84" s="1">
        <v>232000000</v>
      </c>
      <c r="AJ84" s="1">
        <v>3018000000</v>
      </c>
      <c r="AK84" s="1">
        <v>2798000000</v>
      </c>
      <c r="AL84" s="1">
        <v>2943000000</v>
      </c>
      <c r="AS84" s="64" t="s">
        <v>125</v>
      </c>
      <c r="AT84" s="65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310100000</v>
      </c>
      <c r="F85" s="1">
        <v>533100000</v>
      </c>
      <c r="G85" s="1">
        <v>735100000</v>
      </c>
      <c r="H85" s="1">
        <v>1322800000</v>
      </c>
      <c r="I85" s="1">
        <v>2287000000</v>
      </c>
      <c r="J85" s="1">
        <v>3399000000</v>
      </c>
      <c r="K85" s="1">
        <v>4273000000</v>
      </c>
      <c r="L85" s="1">
        <v>5414000000</v>
      </c>
      <c r="M85" s="1">
        <v>6763000000</v>
      </c>
      <c r="N85" s="1">
        <v>10159000000</v>
      </c>
      <c r="O85" s="1">
        <v>11515000000</v>
      </c>
      <c r="P85" s="1">
        <v>20553000000</v>
      </c>
      <c r="Q85" s="1">
        <v>271000000</v>
      </c>
      <c r="R85" s="1">
        <v>2430000000</v>
      </c>
      <c r="S85" s="1">
        <v>1639000000</v>
      </c>
      <c r="T85" s="1">
        <v>109000000</v>
      </c>
      <c r="U85" s="1">
        <v>31860000000</v>
      </c>
      <c r="V85" s="1">
        <v>1224000000</v>
      </c>
      <c r="W85" s="1">
        <v>1123000000</v>
      </c>
      <c r="X85" s="1">
        <v>-271000000</v>
      </c>
      <c r="Y85" s="1">
        <v>1400000000</v>
      </c>
      <c r="Z85" s="1">
        <v>29374000000</v>
      </c>
      <c r="AA85" s="1">
        <v>1356000000</v>
      </c>
      <c r="AB85" s="1">
        <v>36104000000</v>
      </c>
      <c r="AC85" s="1">
        <v>44253000000</v>
      </c>
      <c r="AD85" s="1">
        <v>44325000000</v>
      </c>
      <c r="AE85" s="1">
        <v>45072000000</v>
      </c>
      <c r="AF85" s="1">
        <v>57072000000</v>
      </c>
      <c r="AG85" s="1">
        <v>67711000000</v>
      </c>
      <c r="AH85" s="1">
        <v>5922000000</v>
      </c>
      <c r="AI85" s="1">
        <v>4462000000</v>
      </c>
      <c r="AJ85" s="1">
        <v>2212000000</v>
      </c>
      <c r="AK85" s="1">
        <v>2324000000</v>
      </c>
      <c r="AL85" s="1">
        <v>5805000000</v>
      </c>
      <c r="AS85" s="19" t="s">
        <v>103</v>
      </c>
      <c r="AT85" s="20">
        <f>AL17</f>
        <v>2063000000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>
        <v>100000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>
        <v>296000000</v>
      </c>
      <c r="O86" s="1">
        <v>-160000000</v>
      </c>
      <c r="P86" s="1">
        <v>5379000000</v>
      </c>
      <c r="Q86" s="1">
        <v>4662000000</v>
      </c>
      <c r="R86" s="1">
        <v>4020000000</v>
      </c>
      <c r="S86" s="1">
        <v>1756000000</v>
      </c>
      <c r="T86" s="1">
        <v>4788000000</v>
      </c>
      <c r="U86" s="1">
        <v>4767000000</v>
      </c>
      <c r="V86" s="1">
        <v>3080000000</v>
      </c>
      <c r="W86" s="1">
        <v>2831000000</v>
      </c>
      <c r="X86" s="1">
        <v>1896000000</v>
      </c>
      <c r="Y86" s="1">
        <v>-386000000</v>
      </c>
      <c r="Z86" s="1">
        <v>-29066000000</v>
      </c>
      <c r="AA86" s="1">
        <v>1913000000</v>
      </c>
      <c r="AB86" s="1">
        <v>-27447000000</v>
      </c>
      <c r="AC86" s="1">
        <v>-42050000000</v>
      </c>
      <c r="AD86" s="1">
        <v>-42119000000</v>
      </c>
      <c r="AE86" s="1">
        <v>-38453000000</v>
      </c>
      <c r="AF86" s="1">
        <v>-48091000000</v>
      </c>
      <c r="AG86" s="1">
        <v>-59808000000</v>
      </c>
      <c r="AH86" s="1">
        <v>-2212000000</v>
      </c>
      <c r="AI86" s="1">
        <v>-792000000</v>
      </c>
      <c r="AJ86" s="1">
        <v>-219000000</v>
      </c>
      <c r="AK86" s="1">
        <v>-1249000000</v>
      </c>
      <c r="AL86" s="1">
        <v>-409000000</v>
      </c>
      <c r="AS86" s="19" t="s">
        <v>126</v>
      </c>
      <c r="AT86" s="20">
        <f>AL56</f>
        <v>2749000000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222500000</v>
      </c>
      <c r="F87" s="10">
        <v>278300000</v>
      </c>
      <c r="G87" s="10">
        <v>557900000</v>
      </c>
      <c r="H87" s="10">
        <v>907000000</v>
      </c>
      <c r="I87" s="10">
        <v>1074000000</v>
      </c>
      <c r="J87" s="10">
        <v>1593000000</v>
      </c>
      <c r="K87" s="10">
        <v>1990000000</v>
      </c>
      <c r="L87" s="10">
        <v>3719000000</v>
      </c>
      <c r="M87" s="10">
        <v>4689000000</v>
      </c>
      <c r="N87" s="10">
        <v>6880000000</v>
      </c>
      <c r="O87" s="10">
        <v>10030000000</v>
      </c>
      <c r="P87" s="10">
        <v>13961000000</v>
      </c>
      <c r="Q87" s="10">
        <v>13422000000</v>
      </c>
      <c r="R87" s="10">
        <v>14509000000</v>
      </c>
      <c r="S87" s="10">
        <v>15797000000</v>
      </c>
      <c r="T87" s="10">
        <v>14626000000</v>
      </c>
      <c r="U87" s="10">
        <v>16605000000</v>
      </c>
      <c r="V87" s="10">
        <v>14404000000</v>
      </c>
      <c r="W87" s="10">
        <v>17796000000</v>
      </c>
      <c r="X87" s="10">
        <v>21612000000</v>
      </c>
      <c r="Y87" s="10">
        <v>19037000000</v>
      </c>
      <c r="Z87" s="10">
        <v>24073000000</v>
      </c>
      <c r="AA87" s="10">
        <v>26994000000</v>
      </c>
      <c r="AB87" s="10">
        <v>31626000000</v>
      </c>
      <c r="AC87" s="10">
        <v>28833000000</v>
      </c>
      <c r="AD87" s="10">
        <v>32231000000</v>
      </c>
      <c r="AE87" s="10">
        <v>29080000000</v>
      </c>
      <c r="AF87" s="10">
        <v>33325000000</v>
      </c>
      <c r="AG87" s="10">
        <v>39507000000</v>
      </c>
      <c r="AH87" s="10">
        <v>43884000000</v>
      </c>
      <c r="AI87" s="10">
        <v>52185000000</v>
      </c>
      <c r="AJ87" s="10">
        <v>60675000000</v>
      </c>
      <c r="AK87" s="10">
        <v>76740000000</v>
      </c>
      <c r="AL87" s="10">
        <v>89035000000</v>
      </c>
      <c r="AS87" s="19" t="s">
        <v>127</v>
      </c>
      <c r="AT87" s="20">
        <f>AL61</f>
        <v>58521000000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-89400000</v>
      </c>
      <c r="F88" s="1">
        <v>-158100000</v>
      </c>
      <c r="G88" s="1">
        <v>-264400000</v>
      </c>
      <c r="H88" s="1">
        <v>-316600000</v>
      </c>
      <c r="I88" s="1">
        <v>-236000000</v>
      </c>
      <c r="J88" s="1">
        <v>-278000000</v>
      </c>
      <c r="K88" s="1">
        <v>-495000000</v>
      </c>
      <c r="L88" s="1">
        <v>-494000000</v>
      </c>
      <c r="M88" s="1">
        <v>-499000000</v>
      </c>
      <c r="N88" s="1">
        <v>-656000000</v>
      </c>
      <c r="O88" s="1">
        <v>-583000000</v>
      </c>
      <c r="P88" s="1">
        <v>-879000000</v>
      </c>
      <c r="Q88" s="1">
        <v>-1103000000</v>
      </c>
      <c r="R88" s="1">
        <v>-770000000</v>
      </c>
      <c r="S88" s="1">
        <v>-891000000</v>
      </c>
      <c r="T88" s="1">
        <v>-1109000000</v>
      </c>
      <c r="U88" s="1">
        <v>-812000000</v>
      </c>
      <c r="V88" s="1">
        <v>-1578000000</v>
      </c>
      <c r="W88" s="1">
        <v>-2264000000</v>
      </c>
      <c r="X88" s="1">
        <v>-3182000000</v>
      </c>
      <c r="Y88" s="1">
        <v>-3119000000</v>
      </c>
      <c r="Z88" s="1">
        <v>-1977000000</v>
      </c>
      <c r="AA88" s="1">
        <v>-2355000000</v>
      </c>
      <c r="AB88" s="1">
        <v>-2305000000</v>
      </c>
      <c r="AC88" s="1">
        <v>-4257000000</v>
      </c>
      <c r="AD88" s="1">
        <v>-5485000000</v>
      </c>
      <c r="AE88" s="1">
        <v>-5944000000</v>
      </c>
      <c r="AF88" s="1">
        <v>-8343000000</v>
      </c>
      <c r="AG88" s="1">
        <v>-8129000000</v>
      </c>
      <c r="AH88" s="1">
        <v>-11632000000</v>
      </c>
      <c r="AI88" s="1">
        <v>-13925000000</v>
      </c>
      <c r="AJ88" s="1">
        <v>-15441000000</v>
      </c>
      <c r="AK88" s="1">
        <v>-20622000000</v>
      </c>
      <c r="AL88" s="1">
        <v>-23886000000</v>
      </c>
      <c r="AS88" s="23" t="s">
        <v>128</v>
      </c>
      <c r="AT88" s="24">
        <f>AT85/(AT86+AT87)</f>
        <v>3.3670638158968501E-2</v>
      </c>
    </row>
    <row r="89" spans="1:46" ht="20" customHeight="1" x14ac:dyDescent="0.25">
      <c r="A89" s="14" t="s">
        <v>109</v>
      </c>
      <c r="B89" s="15" t="e">
        <f t="shared" ref="B89:AL89" si="50">(-1*B88)/B3</f>
        <v>#VALUE!</v>
      </c>
      <c r="C89" s="15" t="e">
        <f t="shared" si="50"/>
        <v>#VALUE!</v>
      </c>
      <c r="D89" s="15" t="e">
        <f t="shared" si="50"/>
        <v>#VALUE!</v>
      </c>
      <c r="E89" s="15">
        <f t="shared" si="50"/>
        <v>0.11126322339763535</v>
      </c>
      <c r="F89" s="15">
        <f t="shared" si="50"/>
        <v>0.13359810714889303</v>
      </c>
      <c r="G89" s="15">
        <f t="shared" si="50"/>
        <v>0.14343061733752849</v>
      </c>
      <c r="H89" s="15">
        <f t="shared" si="50"/>
        <v>0.11476420052923478</v>
      </c>
      <c r="I89" s="15">
        <f t="shared" si="50"/>
        <v>6.2883026911803891E-2</v>
      </c>
      <c r="J89" s="15">
        <f t="shared" si="50"/>
        <v>5.9797805979780599E-2</v>
      </c>
      <c r="K89" s="15">
        <f t="shared" si="50"/>
        <v>8.3375442142496203E-2</v>
      </c>
      <c r="L89" s="15">
        <f t="shared" si="50"/>
        <v>5.6971514242878558E-2</v>
      </c>
      <c r="M89" s="15">
        <f t="shared" si="50"/>
        <v>4.393379116041557E-2</v>
      </c>
      <c r="N89" s="15">
        <f t="shared" si="50"/>
        <v>4.5291355979011322E-2</v>
      </c>
      <c r="O89" s="15">
        <f t="shared" si="50"/>
        <v>2.9523471919785285E-2</v>
      </c>
      <c r="P89" s="15">
        <f t="shared" si="50"/>
        <v>3.8290642969158392E-2</v>
      </c>
      <c r="Q89" s="15">
        <f t="shared" si="50"/>
        <v>4.3603731815306766E-2</v>
      </c>
      <c r="R89" s="15">
        <f t="shared" si="50"/>
        <v>2.7146130794993832E-2</v>
      </c>
      <c r="S89" s="15">
        <f t="shared" si="50"/>
        <v>2.7681983409451022E-2</v>
      </c>
      <c r="T89" s="15">
        <f t="shared" si="50"/>
        <v>3.0107234966743585E-2</v>
      </c>
      <c r="U89" s="15">
        <f t="shared" si="50"/>
        <v>2.0408163265306121E-2</v>
      </c>
      <c r="V89" s="15">
        <f t="shared" si="50"/>
        <v>3.5635246827153244E-2</v>
      </c>
      <c r="W89" s="15">
        <f t="shared" si="50"/>
        <v>4.4286217284143815E-2</v>
      </c>
      <c r="X89" s="15">
        <f t="shared" si="50"/>
        <v>5.2664680569347901E-2</v>
      </c>
      <c r="Y89" s="15">
        <f t="shared" si="50"/>
        <v>5.3373718705614595E-2</v>
      </c>
      <c r="Z89" s="15">
        <f t="shared" si="50"/>
        <v>3.1640099865565582E-2</v>
      </c>
      <c r="AA89" s="15">
        <f t="shared" si="50"/>
        <v>3.3670274366269674E-2</v>
      </c>
      <c r="AB89" s="15">
        <f t="shared" si="50"/>
        <v>3.1265683707933749E-2</v>
      </c>
      <c r="AC89" s="15">
        <f t="shared" si="50"/>
        <v>5.4682783336972858E-2</v>
      </c>
      <c r="AD89" s="15">
        <f t="shared" si="50"/>
        <v>6.3167229048863904E-2</v>
      </c>
      <c r="AE89" s="15">
        <f t="shared" si="50"/>
        <v>6.3517845693524255E-2</v>
      </c>
      <c r="AF89" s="15">
        <f t="shared" si="50"/>
        <v>9.7784810126582272E-2</v>
      </c>
      <c r="AG89" s="15">
        <f t="shared" si="50"/>
        <v>9.0372429127292944E-2</v>
      </c>
      <c r="AH89" s="15">
        <f t="shared" si="50"/>
        <v>0.10540050743022834</v>
      </c>
      <c r="AI89" s="15">
        <f t="shared" si="50"/>
        <v>0.11065375110256431</v>
      </c>
      <c r="AJ89" s="15">
        <f t="shared" si="50"/>
        <v>0.10796769569625564</v>
      </c>
      <c r="AK89" s="15">
        <f t="shared" si="50"/>
        <v>0.12268573604302509</v>
      </c>
      <c r="AL89" s="15">
        <f t="shared" si="50"/>
        <v>0.12047208352246935</v>
      </c>
      <c r="AS89" s="19" t="s">
        <v>129</v>
      </c>
      <c r="AT89" s="20">
        <f>AL27</f>
        <v>10978000000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>
        <v>-190000000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-1063000000</v>
      </c>
      <c r="T90" s="1">
        <v>-4000000</v>
      </c>
      <c r="U90" s="1">
        <v>-207000000</v>
      </c>
      <c r="V90" s="1">
        <v>-649000000</v>
      </c>
      <c r="W90" s="1">
        <v>-1150000000</v>
      </c>
      <c r="X90" s="1">
        <v>-8053000000</v>
      </c>
      <c r="Y90" s="1">
        <v>-868000000</v>
      </c>
      <c r="Z90" s="1">
        <v>-245000000</v>
      </c>
      <c r="AA90" s="1">
        <v>-71000000</v>
      </c>
      <c r="AB90" s="1">
        <v>-10112000000</v>
      </c>
      <c r="AC90" s="1">
        <v>-1584000000</v>
      </c>
      <c r="AD90" s="1">
        <v>-5937000000</v>
      </c>
      <c r="AE90" s="1">
        <v>-3723000000</v>
      </c>
      <c r="AF90" s="1">
        <v>-1393000000</v>
      </c>
      <c r="AG90" s="1">
        <v>-25944000000</v>
      </c>
      <c r="AH90" s="1">
        <v>-888000000</v>
      </c>
      <c r="AI90" s="1">
        <v>-2388000000</v>
      </c>
      <c r="AJ90" s="1">
        <v>-2521000000</v>
      </c>
      <c r="AK90" s="1">
        <v>-8909000000</v>
      </c>
      <c r="AL90" s="1">
        <v>-22038000000</v>
      </c>
      <c r="AS90" s="19" t="s">
        <v>19</v>
      </c>
      <c r="AT90" s="20">
        <f>AL25</f>
        <v>83716000000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-15700000</v>
      </c>
      <c r="F91" s="1">
        <v>-94500000</v>
      </c>
      <c r="G91" s="1">
        <v>-76600000</v>
      </c>
      <c r="H91" s="1">
        <v>-284300000</v>
      </c>
      <c r="I91" s="1">
        <v>-723000000</v>
      </c>
      <c r="J91" s="1">
        <v>-860000000</v>
      </c>
      <c r="K91" s="1">
        <v>-651000000</v>
      </c>
      <c r="L91" s="1">
        <v>-1551000000</v>
      </c>
      <c r="M91" s="1">
        <v>-921000000</v>
      </c>
      <c r="N91" s="1">
        <v>-4828000000</v>
      </c>
      <c r="O91" s="1">
        <v>-36441000000</v>
      </c>
      <c r="P91" s="1">
        <v>-43158000000</v>
      </c>
      <c r="Q91" s="1">
        <v>-66346000000</v>
      </c>
      <c r="R91" s="1">
        <v>-89386000000</v>
      </c>
      <c r="S91" s="1">
        <v>-89621000000</v>
      </c>
      <c r="T91" s="1">
        <v>-92495000000</v>
      </c>
      <c r="U91" s="1">
        <v>-68045000000</v>
      </c>
      <c r="V91" s="1">
        <v>-51117000000</v>
      </c>
      <c r="W91" s="1">
        <v>-36308000000</v>
      </c>
      <c r="X91" s="1">
        <v>-20954000000</v>
      </c>
      <c r="Y91" s="1">
        <v>-36850000000</v>
      </c>
      <c r="Z91" s="1">
        <v>-30168000000</v>
      </c>
      <c r="AA91" s="1">
        <v>-35993000000</v>
      </c>
      <c r="AB91" s="1">
        <v>-57250000000</v>
      </c>
      <c r="AC91" s="1">
        <v>-75396000000</v>
      </c>
      <c r="AD91" s="1">
        <v>-72690000000</v>
      </c>
      <c r="AE91" s="1">
        <v>-98729000000</v>
      </c>
      <c r="AF91" s="1">
        <v>-129758000000</v>
      </c>
      <c r="AG91" s="1">
        <v>-176905000000</v>
      </c>
      <c r="AH91" s="1">
        <v>-137380000000</v>
      </c>
      <c r="AI91" s="1">
        <v>-57697000000</v>
      </c>
      <c r="AJ91" s="1">
        <v>-77190000000</v>
      </c>
      <c r="AK91" s="1">
        <v>-62924000000</v>
      </c>
      <c r="AL91" s="1">
        <v>-26456000000</v>
      </c>
      <c r="AS91" s="23" t="s">
        <v>130</v>
      </c>
      <c r="AT91" s="24">
        <f>AT89/AT90</f>
        <v>0.13113383343685794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>
        <v>25754000000</v>
      </c>
      <c r="P92" s="1">
        <v>32110000000</v>
      </c>
      <c r="Q92" s="1">
        <v>58715000000</v>
      </c>
      <c r="R92" s="1">
        <v>79311000000</v>
      </c>
      <c r="S92" s="1">
        <v>84362000000</v>
      </c>
      <c r="T92" s="1">
        <v>90863000000</v>
      </c>
      <c r="U92" s="1">
        <v>84091000000</v>
      </c>
      <c r="V92" s="1">
        <v>58230000000</v>
      </c>
      <c r="W92" s="1">
        <v>46187000000</v>
      </c>
      <c r="X92" s="1">
        <v>27729000000</v>
      </c>
      <c r="Y92" s="1">
        <v>25997000000</v>
      </c>
      <c r="Z92" s="1">
        <v>22578000000</v>
      </c>
      <c r="AA92" s="1">
        <v>23803000000</v>
      </c>
      <c r="AB92" s="1">
        <v>45275000000</v>
      </c>
      <c r="AC92" s="1">
        <v>57594000000</v>
      </c>
      <c r="AD92" s="1">
        <v>65366000000</v>
      </c>
      <c r="AE92" s="1">
        <v>85861000000</v>
      </c>
      <c r="AF92" s="1">
        <v>115341000000</v>
      </c>
      <c r="AG92" s="1">
        <v>164394000000</v>
      </c>
      <c r="AH92" s="1">
        <v>143937000000</v>
      </c>
      <c r="AI92" s="1">
        <v>58237000000</v>
      </c>
      <c r="AJ92" s="1">
        <v>84170000000</v>
      </c>
      <c r="AK92" s="1">
        <v>65800000000</v>
      </c>
      <c r="AL92" s="1">
        <v>44894000000</v>
      </c>
      <c r="AS92" s="26" t="s">
        <v>131</v>
      </c>
      <c r="AT92" s="27">
        <f>AT88*(1-AT91)</f>
        <v>2.9255278302917614E-2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-39900000</v>
      </c>
      <c r="F93" s="1">
        <v>-18100000</v>
      </c>
      <c r="G93" s="1">
        <v>-39700000</v>
      </c>
      <c r="H93" s="1">
        <v>-40700000</v>
      </c>
      <c r="I93" s="1">
        <v>-17000000</v>
      </c>
      <c r="J93" s="1">
        <v>-64000000</v>
      </c>
      <c r="K93" s="1">
        <v>-230000000</v>
      </c>
      <c r="L93" s="1">
        <v>-625000000</v>
      </c>
      <c r="M93" s="1">
        <v>-1669000000</v>
      </c>
      <c r="N93" s="1">
        <v>-1598000000</v>
      </c>
      <c r="O93" s="1">
        <v>79000000</v>
      </c>
      <c r="P93" s="1" t="s">
        <v>92</v>
      </c>
      <c r="Q93" s="1" t="s">
        <v>92</v>
      </c>
      <c r="R93" s="1" t="s">
        <v>92</v>
      </c>
      <c r="S93" s="1" t="s">
        <v>92</v>
      </c>
      <c r="T93" s="1" t="s">
        <v>92</v>
      </c>
      <c r="U93" s="1" t="s">
        <v>92</v>
      </c>
      <c r="V93" s="1">
        <v>3117000000</v>
      </c>
      <c r="W93" s="1">
        <v>-376000000</v>
      </c>
      <c r="X93" s="1">
        <v>-127000000</v>
      </c>
      <c r="Y93" s="1">
        <v>-930000000</v>
      </c>
      <c r="Z93" s="1">
        <v>-1502000000</v>
      </c>
      <c r="AA93" s="1" t="s">
        <v>92</v>
      </c>
      <c r="AB93" s="1">
        <v>-394000000</v>
      </c>
      <c r="AC93" s="1">
        <v>-168000000</v>
      </c>
      <c r="AD93" s="1">
        <v>-87000000</v>
      </c>
      <c r="AE93" s="1">
        <v>-466000000</v>
      </c>
      <c r="AF93" s="1">
        <v>203000000</v>
      </c>
      <c r="AG93" s="1">
        <v>-197000000</v>
      </c>
      <c r="AH93" s="1">
        <v>-98000000</v>
      </c>
      <c r="AI93" s="1" t="s">
        <v>92</v>
      </c>
      <c r="AJ93" s="1">
        <v>-1241000000</v>
      </c>
      <c r="AK93" s="1">
        <v>-922000000</v>
      </c>
      <c r="AL93" s="1">
        <v>-2825000000</v>
      </c>
      <c r="AS93" s="64" t="s">
        <v>132</v>
      </c>
      <c r="AT93" s="65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-145000000</v>
      </c>
      <c r="F94" s="10">
        <v>-270700000</v>
      </c>
      <c r="G94" s="10">
        <v>-380700000</v>
      </c>
      <c r="H94" s="10">
        <v>-641600000</v>
      </c>
      <c r="I94" s="10">
        <v>-976000000</v>
      </c>
      <c r="J94" s="10">
        <v>-1202000000</v>
      </c>
      <c r="K94" s="10">
        <v>-1376000000</v>
      </c>
      <c r="L94" s="10">
        <v>-2670000000</v>
      </c>
      <c r="M94" s="10">
        <v>-3089000000</v>
      </c>
      <c r="N94" s="10">
        <v>-7272000000</v>
      </c>
      <c r="O94" s="10">
        <v>-11191000000</v>
      </c>
      <c r="P94" s="10">
        <v>-11927000000</v>
      </c>
      <c r="Q94" s="10">
        <v>-8734000000</v>
      </c>
      <c r="R94" s="10">
        <v>-10845000000</v>
      </c>
      <c r="S94" s="10">
        <v>-7213000000</v>
      </c>
      <c r="T94" s="10">
        <v>-2745000000</v>
      </c>
      <c r="U94" s="10">
        <v>15027000000</v>
      </c>
      <c r="V94" s="10">
        <v>8003000000</v>
      </c>
      <c r="W94" s="10">
        <v>6089000000</v>
      </c>
      <c r="X94" s="10">
        <v>-4587000000</v>
      </c>
      <c r="Y94" s="10">
        <v>-15770000000</v>
      </c>
      <c r="Z94" s="10">
        <v>-11314000000</v>
      </c>
      <c r="AA94" s="10">
        <v>-14616000000</v>
      </c>
      <c r="AB94" s="10">
        <v>-24786000000</v>
      </c>
      <c r="AC94" s="10">
        <v>-23811000000</v>
      </c>
      <c r="AD94" s="10">
        <v>-18833000000</v>
      </c>
      <c r="AE94" s="10">
        <v>-23001000000</v>
      </c>
      <c r="AF94" s="10">
        <v>-23950000000</v>
      </c>
      <c r="AG94" s="10">
        <v>-46781000000</v>
      </c>
      <c r="AH94" s="10">
        <v>-6061000000</v>
      </c>
      <c r="AI94" s="10">
        <v>-15773000000</v>
      </c>
      <c r="AJ94" s="10">
        <v>-12223000000</v>
      </c>
      <c r="AK94" s="10">
        <v>-27577000000</v>
      </c>
      <c r="AL94" s="10">
        <v>-30311000000</v>
      </c>
      <c r="AS94" s="19" t="s">
        <v>105</v>
      </c>
      <c r="AT94" s="21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-228000000</v>
      </c>
      <c r="Z95" s="1">
        <v>-2986000000</v>
      </c>
      <c r="AA95" s="1">
        <v>-814000000</v>
      </c>
      <c r="AB95" s="1" t="s">
        <v>92</v>
      </c>
      <c r="AC95" s="1">
        <v>-1346000000</v>
      </c>
      <c r="AD95" s="1">
        <v>-3888000000</v>
      </c>
      <c r="AE95" s="1">
        <v>-1500000000</v>
      </c>
      <c r="AF95" s="1">
        <v>-2796000000</v>
      </c>
      <c r="AG95" s="1">
        <v>-7922000000</v>
      </c>
      <c r="AH95" s="1">
        <v>-10060000000</v>
      </c>
      <c r="AI95" s="1">
        <v>-4000000000</v>
      </c>
      <c r="AJ95" s="1">
        <v>-5518000000</v>
      </c>
      <c r="AK95" s="1">
        <v>-3750000000</v>
      </c>
      <c r="AL95" s="1">
        <v>-9023000000</v>
      </c>
      <c r="AS95" s="19" t="s">
        <v>133</v>
      </c>
      <c r="AT95" s="28">
        <v>0.92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6300000</v>
      </c>
      <c r="F96" s="1">
        <v>109800000</v>
      </c>
      <c r="G96" s="1">
        <v>179700000</v>
      </c>
      <c r="H96" s="1">
        <v>265100000</v>
      </c>
      <c r="I96" s="1">
        <v>436000000</v>
      </c>
      <c r="J96" s="1">
        <v>431000000</v>
      </c>
      <c r="K96" s="1">
        <v>332000000</v>
      </c>
      <c r="L96" s="1">
        <v>504000000</v>
      </c>
      <c r="M96" s="1">
        <v>1724000000</v>
      </c>
      <c r="N96" s="1">
        <v>959000000</v>
      </c>
      <c r="O96" s="1">
        <v>2116000000</v>
      </c>
      <c r="P96" s="1">
        <v>2717000000</v>
      </c>
      <c r="Q96" s="1">
        <v>1620000000</v>
      </c>
      <c r="R96" s="1">
        <v>1497000000</v>
      </c>
      <c r="S96" s="1">
        <v>2120000000</v>
      </c>
      <c r="T96" s="1">
        <v>2748000000</v>
      </c>
      <c r="U96" s="1">
        <v>3109000000</v>
      </c>
      <c r="V96" s="1">
        <v>2101000000</v>
      </c>
      <c r="W96" s="1">
        <v>6782000000</v>
      </c>
      <c r="X96" s="1">
        <v>3494000000</v>
      </c>
      <c r="Y96" s="1">
        <v>579000000</v>
      </c>
      <c r="Z96" s="1">
        <v>2311000000</v>
      </c>
      <c r="AA96" s="1">
        <v>2422000000</v>
      </c>
      <c r="AB96" s="1">
        <v>1913000000</v>
      </c>
      <c r="AC96" s="1">
        <v>931000000</v>
      </c>
      <c r="AD96" s="1">
        <v>607000000</v>
      </c>
      <c r="AE96" s="1">
        <v>634000000</v>
      </c>
      <c r="AF96" s="1">
        <v>668000000</v>
      </c>
      <c r="AG96" s="1">
        <v>772000000</v>
      </c>
      <c r="AH96" s="1">
        <v>1002000000</v>
      </c>
      <c r="AI96" s="1">
        <v>1142000000</v>
      </c>
      <c r="AJ96" s="1">
        <v>1343000000</v>
      </c>
      <c r="AK96" s="1">
        <v>1693000000</v>
      </c>
      <c r="AL96" s="1">
        <v>1841000000</v>
      </c>
      <c r="AS96" s="19" t="s">
        <v>134</v>
      </c>
      <c r="AT96" s="21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-46700000</v>
      </c>
      <c r="G97" s="1">
        <v>-197000000</v>
      </c>
      <c r="H97" s="1">
        <v>-135000000</v>
      </c>
      <c r="I97" s="1">
        <v>-250000000</v>
      </c>
      <c r="J97" s="1">
        <v>-348000000</v>
      </c>
      <c r="K97" s="1">
        <v>-649000000</v>
      </c>
      <c r="L97" s="1">
        <v>-1261000000</v>
      </c>
      <c r="M97" s="1">
        <v>-3101000000</v>
      </c>
      <c r="N97" s="1">
        <v>-2468000000</v>
      </c>
      <c r="O97" s="1">
        <v>-2950000000</v>
      </c>
      <c r="P97" s="1">
        <v>-4896000000</v>
      </c>
      <c r="Q97" s="1">
        <v>-7441000000</v>
      </c>
      <c r="R97" s="1">
        <v>-6069000000</v>
      </c>
      <c r="S97" s="1">
        <v>-6486000000</v>
      </c>
      <c r="T97" s="1">
        <v>-3383000000</v>
      </c>
      <c r="U97" s="1">
        <v>-8057000000</v>
      </c>
      <c r="V97" s="1">
        <v>-19207000000</v>
      </c>
      <c r="W97" s="1">
        <v>-27575000000</v>
      </c>
      <c r="X97" s="1">
        <v>-12533000000</v>
      </c>
      <c r="Y97" s="1">
        <v>-9353000000</v>
      </c>
      <c r="Z97" s="1">
        <v>-11269000000</v>
      </c>
      <c r="AA97" s="1">
        <v>-11555000000</v>
      </c>
      <c r="AB97" s="1">
        <v>-5029000000</v>
      </c>
      <c r="AC97" s="1">
        <v>-5360000000</v>
      </c>
      <c r="AD97" s="1">
        <v>-7316000000</v>
      </c>
      <c r="AE97" s="1">
        <v>-14443000000</v>
      </c>
      <c r="AF97" s="1">
        <v>-15969000000</v>
      </c>
      <c r="AG97" s="1">
        <v>-11788000000</v>
      </c>
      <c r="AH97" s="1">
        <v>-10721000000</v>
      </c>
      <c r="AI97" s="1">
        <v>-19543000000</v>
      </c>
      <c r="AJ97" s="1">
        <v>-22968000000</v>
      </c>
      <c r="AK97" s="1">
        <v>-27385000000</v>
      </c>
      <c r="AL97" s="1">
        <v>-32696000000</v>
      </c>
      <c r="AS97" s="26" t="s">
        <v>135</v>
      </c>
      <c r="AT97" s="27">
        <f>(AT94)+((AT95)*(AT96-AT94))</f>
        <v>8.0556000000000016E-2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-15000000</v>
      </c>
      <c r="N98" s="1">
        <v>-28000000</v>
      </c>
      <c r="O98" s="1">
        <v>-28000000</v>
      </c>
      <c r="P98" s="1">
        <v>-13000000</v>
      </c>
      <c r="Q98" s="1" t="s">
        <v>92</v>
      </c>
      <c r="R98" s="1" t="s">
        <v>92</v>
      </c>
      <c r="S98" s="1">
        <v>-857000000</v>
      </c>
      <c r="T98" s="1">
        <v>-1729000000</v>
      </c>
      <c r="U98" s="1">
        <v>-36112000000</v>
      </c>
      <c r="V98" s="1">
        <v>-3545000000</v>
      </c>
      <c r="W98" s="1">
        <v>-3805000000</v>
      </c>
      <c r="X98" s="1">
        <v>-4015000000</v>
      </c>
      <c r="Y98" s="1">
        <v>-4468000000</v>
      </c>
      <c r="Z98" s="1">
        <v>-4578000000</v>
      </c>
      <c r="AA98" s="1">
        <v>-5180000000</v>
      </c>
      <c r="AB98" s="1">
        <v>-6385000000</v>
      </c>
      <c r="AC98" s="1">
        <v>-7455000000</v>
      </c>
      <c r="AD98" s="1">
        <v>-8879000000</v>
      </c>
      <c r="AE98" s="1">
        <v>-9882000000</v>
      </c>
      <c r="AF98" s="1">
        <v>-11006000000</v>
      </c>
      <c r="AG98" s="1">
        <v>-11845000000</v>
      </c>
      <c r="AH98" s="1">
        <v>-12699000000</v>
      </c>
      <c r="AI98" s="1">
        <v>-13811000000</v>
      </c>
      <c r="AJ98" s="1">
        <v>-15137000000</v>
      </c>
      <c r="AK98" s="1">
        <v>-16521000000</v>
      </c>
      <c r="AL98" s="1">
        <v>-18135000000</v>
      </c>
      <c r="AS98" s="64" t="s">
        <v>136</v>
      </c>
      <c r="AT98" s="65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19200000</v>
      </c>
      <c r="F99" s="1">
        <v>-19600000</v>
      </c>
      <c r="G99" s="1">
        <v>13000000</v>
      </c>
      <c r="H99" s="1">
        <v>-11100000</v>
      </c>
      <c r="I99" s="1" t="s">
        <v>92</v>
      </c>
      <c r="J99" s="1" t="s">
        <v>92</v>
      </c>
      <c r="K99" s="1">
        <v>179000000</v>
      </c>
      <c r="L99" s="1">
        <v>352000000</v>
      </c>
      <c r="M99" s="1">
        <v>891000000</v>
      </c>
      <c r="N99" s="1">
        <v>2091000000</v>
      </c>
      <c r="O99" s="1">
        <v>3107000000</v>
      </c>
      <c r="P99" s="1" t="s">
        <v>92</v>
      </c>
      <c r="Q99" s="1">
        <v>235000000</v>
      </c>
      <c r="R99" s="1" t="s">
        <v>92</v>
      </c>
      <c r="S99" s="1" t="s">
        <v>92</v>
      </c>
      <c r="T99" s="1" t="s">
        <v>92</v>
      </c>
      <c r="U99" s="1">
        <v>-18000000</v>
      </c>
      <c r="V99" s="1">
        <v>89000000</v>
      </c>
      <c r="W99" s="1">
        <v>54000000</v>
      </c>
      <c r="X99" s="1">
        <v>120000000</v>
      </c>
      <c r="Y99" s="1">
        <v>6007000000</v>
      </c>
      <c r="Z99" s="1">
        <v>3231000000</v>
      </c>
      <c r="AA99" s="1">
        <v>6751000000</v>
      </c>
      <c r="AB99" s="1">
        <v>93000000</v>
      </c>
      <c r="AC99" s="1">
        <v>5082000000</v>
      </c>
      <c r="AD99" s="1">
        <v>11082000000</v>
      </c>
      <c r="AE99" s="1">
        <v>16111000000</v>
      </c>
      <c r="AF99" s="1">
        <v>20710000000</v>
      </c>
      <c r="AG99" s="1">
        <v>39191000000</v>
      </c>
      <c r="AH99" s="1">
        <v>-1112000000</v>
      </c>
      <c r="AI99" s="1">
        <v>-675000000</v>
      </c>
      <c r="AJ99" s="1">
        <v>-3751000000</v>
      </c>
      <c r="AK99" s="1">
        <v>-2523000000</v>
      </c>
      <c r="AL99" s="1">
        <v>-863000000</v>
      </c>
      <c r="AS99" s="19" t="s">
        <v>137</v>
      </c>
      <c r="AT99" s="20">
        <f>AT86+AT87</f>
        <v>61270000000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25500000</v>
      </c>
      <c r="F100" s="10">
        <v>43500000</v>
      </c>
      <c r="G100" s="10">
        <v>-4300000</v>
      </c>
      <c r="H100" s="10">
        <v>119000000</v>
      </c>
      <c r="I100" s="10">
        <v>186000000</v>
      </c>
      <c r="J100" s="10">
        <v>83000000</v>
      </c>
      <c r="K100" s="10">
        <v>-138000000</v>
      </c>
      <c r="L100" s="10">
        <v>-405000000</v>
      </c>
      <c r="M100" s="10">
        <v>-501000000</v>
      </c>
      <c r="N100" s="10">
        <v>554000000</v>
      </c>
      <c r="O100" s="10">
        <v>2245000000</v>
      </c>
      <c r="P100" s="10">
        <v>-2192000000</v>
      </c>
      <c r="Q100" s="10">
        <v>-5586000000</v>
      </c>
      <c r="R100" s="10">
        <v>-4572000000</v>
      </c>
      <c r="S100" s="10">
        <v>-5223000000</v>
      </c>
      <c r="T100" s="10">
        <v>-2364000000</v>
      </c>
      <c r="U100" s="10">
        <v>-41078000000</v>
      </c>
      <c r="V100" s="10">
        <v>-20562000000</v>
      </c>
      <c r="W100" s="10">
        <v>-24544000000</v>
      </c>
      <c r="X100" s="10">
        <v>-12934000000</v>
      </c>
      <c r="Y100" s="10">
        <v>-7463000000</v>
      </c>
      <c r="Z100" s="10">
        <v>-13291000000</v>
      </c>
      <c r="AA100" s="10">
        <v>-8376000000</v>
      </c>
      <c r="AB100" s="10">
        <v>-9408000000</v>
      </c>
      <c r="AC100" s="10">
        <v>-8148000000</v>
      </c>
      <c r="AD100" s="10">
        <v>-8394000000</v>
      </c>
      <c r="AE100" s="10">
        <v>-9080000000</v>
      </c>
      <c r="AF100" s="10">
        <v>-8393000000</v>
      </c>
      <c r="AG100" s="10">
        <v>8408000000</v>
      </c>
      <c r="AH100" s="10">
        <v>-33590000000</v>
      </c>
      <c r="AI100" s="10">
        <v>-36887000000</v>
      </c>
      <c r="AJ100" s="10">
        <v>-46031000000</v>
      </c>
      <c r="AK100" s="10">
        <v>-48486000000</v>
      </c>
      <c r="AL100" s="10">
        <v>-58876000000</v>
      </c>
      <c r="AS100" s="23" t="s">
        <v>107</v>
      </c>
      <c r="AT100" s="24">
        <f>AT99/AT103</f>
        <v>3.136791124626908E-2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>
        <v>-1100000</v>
      </c>
      <c r="F101" s="1">
        <v>2800000</v>
      </c>
      <c r="G101" s="1">
        <v>-2000000</v>
      </c>
      <c r="H101" s="1">
        <v>-10100000</v>
      </c>
      <c r="I101" s="1">
        <v>-62000000</v>
      </c>
      <c r="J101" s="1">
        <v>-10000000</v>
      </c>
      <c r="K101" s="1">
        <v>9000000</v>
      </c>
      <c r="L101" s="1">
        <v>-5000000</v>
      </c>
      <c r="M101" s="1">
        <v>6000000</v>
      </c>
      <c r="N101" s="1">
        <v>-29000000</v>
      </c>
      <c r="O101" s="1">
        <v>52000000</v>
      </c>
      <c r="P101" s="1">
        <v>29000000</v>
      </c>
      <c r="Q101" s="1">
        <v>-26000000</v>
      </c>
      <c r="R101" s="1">
        <v>2000000</v>
      </c>
      <c r="S101" s="1">
        <v>61000000</v>
      </c>
      <c r="T101" s="1">
        <v>27000000</v>
      </c>
      <c r="U101" s="1">
        <v>-7000000</v>
      </c>
      <c r="V101" s="1">
        <v>18000000</v>
      </c>
      <c r="W101" s="1">
        <v>56000000</v>
      </c>
      <c r="X101" s="1">
        <v>137000000</v>
      </c>
      <c r="Y101" s="1">
        <v>-67000000</v>
      </c>
      <c r="Z101" s="1">
        <v>-39000000</v>
      </c>
      <c r="AA101" s="1">
        <v>103000000</v>
      </c>
      <c r="AB101" s="1">
        <v>-104000000</v>
      </c>
      <c r="AC101" s="1">
        <v>-8000000</v>
      </c>
      <c r="AD101" s="1">
        <v>-139000000</v>
      </c>
      <c r="AE101" s="1">
        <v>-73000000</v>
      </c>
      <c r="AF101" s="1">
        <v>-67000000</v>
      </c>
      <c r="AG101" s="1">
        <v>19000000</v>
      </c>
      <c r="AH101" s="1">
        <v>50000000</v>
      </c>
      <c r="AI101" s="1">
        <v>-115000000</v>
      </c>
      <c r="AJ101" s="1">
        <v>-201000000</v>
      </c>
      <c r="AK101" s="1">
        <v>-29000000</v>
      </c>
      <c r="AL101" s="1">
        <v>-141000000</v>
      </c>
      <c r="AS101" s="19" t="s">
        <v>138</v>
      </c>
      <c r="AT101" s="29">
        <v>1892000000000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25500000</v>
      </c>
      <c r="F102" s="10">
        <v>43500000</v>
      </c>
      <c r="G102" s="10">
        <v>-4300000</v>
      </c>
      <c r="H102" s="10">
        <v>119000000</v>
      </c>
      <c r="I102" s="10">
        <v>186000000</v>
      </c>
      <c r="J102" s="10">
        <v>83000000</v>
      </c>
      <c r="K102" s="10">
        <v>-138000000</v>
      </c>
      <c r="L102" s="10">
        <v>-405000000</v>
      </c>
      <c r="M102" s="10">
        <v>-501000000</v>
      </c>
      <c r="N102" s="10">
        <v>133000000</v>
      </c>
      <c r="O102" s="10">
        <v>1136000000</v>
      </c>
      <c r="P102" s="10">
        <v>-129000000</v>
      </c>
      <c r="Q102" s="10">
        <v>-924000000</v>
      </c>
      <c r="R102" s="10">
        <v>-906000000</v>
      </c>
      <c r="S102" s="10">
        <v>3422000000</v>
      </c>
      <c r="T102" s="10">
        <v>9544000000</v>
      </c>
      <c r="U102" s="10">
        <v>-9453000000</v>
      </c>
      <c r="V102" s="10">
        <v>1863000000</v>
      </c>
      <c r="W102" s="10">
        <v>-603000000</v>
      </c>
      <c r="X102" s="10">
        <v>4228000000</v>
      </c>
      <c r="Y102" s="10">
        <v>-4263000000</v>
      </c>
      <c r="Z102" s="10">
        <v>-571000000</v>
      </c>
      <c r="AA102" s="10">
        <v>4105000000</v>
      </c>
      <c r="AB102" s="10">
        <v>-2672000000</v>
      </c>
      <c r="AC102" s="10">
        <v>-3134000000</v>
      </c>
      <c r="AD102" s="10">
        <v>4865000000</v>
      </c>
      <c r="AE102" s="10">
        <v>-3074000000</v>
      </c>
      <c r="AF102" s="10">
        <v>915000000</v>
      </c>
      <c r="AG102" s="10">
        <v>1153000000</v>
      </c>
      <c r="AH102" s="10">
        <v>4283000000</v>
      </c>
      <c r="AI102" s="10">
        <v>-590000000</v>
      </c>
      <c r="AJ102" s="10">
        <v>2220000000</v>
      </c>
      <c r="AK102" s="10">
        <v>648000000</v>
      </c>
      <c r="AL102" s="10">
        <v>-293000000</v>
      </c>
      <c r="AS102" s="23" t="s">
        <v>139</v>
      </c>
      <c r="AT102" s="24">
        <f>AT101/AT103</f>
        <v>0.96863208875373097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90500000</v>
      </c>
      <c r="F103" s="1">
        <v>192400000</v>
      </c>
      <c r="G103" s="1">
        <v>246300000</v>
      </c>
      <c r="H103" s="1">
        <v>417200000</v>
      </c>
      <c r="I103" s="1">
        <v>791000000</v>
      </c>
      <c r="J103" s="1">
        <v>1013000000</v>
      </c>
      <c r="K103" s="1">
        <v>1477000000</v>
      </c>
      <c r="L103" s="1">
        <v>1962000000</v>
      </c>
      <c r="M103" s="1">
        <v>2601000000</v>
      </c>
      <c r="N103" s="1">
        <v>3706000000</v>
      </c>
      <c r="O103" s="1">
        <v>3839000000</v>
      </c>
      <c r="P103" s="1">
        <v>4975000000</v>
      </c>
      <c r="Q103" s="1">
        <v>4846000000</v>
      </c>
      <c r="R103" s="1">
        <v>3922000000</v>
      </c>
      <c r="S103" s="1">
        <v>3016000000</v>
      </c>
      <c r="T103" s="1">
        <v>6438000000</v>
      </c>
      <c r="U103" s="1">
        <v>14304000000</v>
      </c>
      <c r="V103" s="1">
        <v>4851000000</v>
      </c>
      <c r="W103" s="1">
        <v>6714000000</v>
      </c>
      <c r="X103" s="1">
        <v>6111000000</v>
      </c>
      <c r="Y103" s="1">
        <v>10339000000</v>
      </c>
      <c r="Z103" s="1">
        <v>6076000000</v>
      </c>
      <c r="AA103" s="1">
        <v>5505000000</v>
      </c>
      <c r="AB103" s="1">
        <v>9610000000</v>
      </c>
      <c r="AC103" s="1">
        <v>6938000000</v>
      </c>
      <c r="AD103" s="1">
        <v>3804000000</v>
      </c>
      <c r="AE103" s="1">
        <v>8669000000</v>
      </c>
      <c r="AF103" s="1">
        <v>5595000000</v>
      </c>
      <c r="AG103" s="1">
        <v>6510000000</v>
      </c>
      <c r="AH103" s="1">
        <v>7663000000</v>
      </c>
      <c r="AI103" s="1">
        <v>11946000000</v>
      </c>
      <c r="AJ103" s="1">
        <v>11356000000</v>
      </c>
      <c r="AK103" s="1">
        <v>13576000000</v>
      </c>
      <c r="AL103" s="1">
        <v>14224000000</v>
      </c>
      <c r="AS103" s="26" t="s">
        <v>140</v>
      </c>
      <c r="AT103" s="30">
        <f>AT99+AT101</f>
        <v>1953270000000</v>
      </c>
    </row>
    <row r="104" spans="1:46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>
        <v>3839000000</v>
      </c>
      <c r="O104" s="11">
        <v>4975000000</v>
      </c>
      <c r="P104" s="11">
        <v>4846000000</v>
      </c>
      <c r="Q104" s="11">
        <v>3922000000</v>
      </c>
      <c r="R104" s="11">
        <v>3016000000</v>
      </c>
      <c r="S104" s="11">
        <v>6438000000</v>
      </c>
      <c r="T104" s="11">
        <v>15982000000</v>
      </c>
      <c r="U104" s="11">
        <v>4851000000</v>
      </c>
      <c r="V104" s="11">
        <v>6714000000</v>
      </c>
      <c r="W104" s="11">
        <v>6111000000</v>
      </c>
      <c r="X104" s="11">
        <v>10339000000</v>
      </c>
      <c r="Y104" s="11">
        <v>6076000000</v>
      </c>
      <c r="Z104" s="11">
        <v>5505000000</v>
      </c>
      <c r="AA104" s="11">
        <v>9610000000</v>
      </c>
      <c r="AB104" s="11">
        <v>6938000000</v>
      </c>
      <c r="AC104" s="11">
        <v>3804000000</v>
      </c>
      <c r="AD104" s="11">
        <v>8669000000</v>
      </c>
      <c r="AE104" s="11">
        <v>5595000000</v>
      </c>
      <c r="AF104" s="11">
        <v>6510000000</v>
      </c>
      <c r="AG104" s="11">
        <v>7663000000</v>
      </c>
      <c r="AH104" s="11">
        <v>11946000000</v>
      </c>
      <c r="AI104" s="11">
        <v>11356000000</v>
      </c>
      <c r="AJ104" s="11">
        <v>13576000000</v>
      </c>
      <c r="AK104" s="11">
        <v>14224000000</v>
      </c>
      <c r="AL104" s="11">
        <v>13931000000</v>
      </c>
      <c r="AS104" s="64" t="s">
        <v>141</v>
      </c>
      <c r="AT104" s="65"/>
    </row>
    <row r="105" spans="1:46" ht="21" thickTop="1" x14ac:dyDescent="0.25">
      <c r="A105" s="14" t="s">
        <v>110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-9.6919609316303501E-2</v>
      </c>
      <c r="G105" s="15">
        <f>(G106/F106)-1</f>
        <v>1.4417637271214643</v>
      </c>
      <c r="H105" s="15">
        <f t="shared" ref="H105:Z105" si="51">(H106/G106)-1</f>
        <v>1.0115843270868825</v>
      </c>
      <c r="I105" s="15">
        <f t="shared" si="51"/>
        <v>0.41937669376693765</v>
      </c>
      <c r="J105" s="15">
        <f t="shared" si="51"/>
        <v>0.56921241050119331</v>
      </c>
      <c r="K105" s="15">
        <f t="shared" si="51"/>
        <v>0.1368821292775666</v>
      </c>
      <c r="L105" s="15">
        <f t="shared" si="51"/>
        <v>1.1571906354515051</v>
      </c>
      <c r="M105" s="15">
        <f t="shared" si="51"/>
        <v>0.29922480620155034</v>
      </c>
      <c r="N105" s="15">
        <f t="shared" si="51"/>
        <v>0.48544152744630065</v>
      </c>
      <c r="O105" s="15">
        <f t="shared" si="51"/>
        <v>0.51783419023136257</v>
      </c>
      <c r="P105" s="15">
        <f t="shared" si="51"/>
        <v>0.38477823647718856</v>
      </c>
      <c r="Q105" s="15">
        <f t="shared" si="51"/>
        <v>-5.8324415227029469E-2</v>
      </c>
      <c r="R105" s="15">
        <f t="shared" si="51"/>
        <v>0.11526909651757444</v>
      </c>
      <c r="S105" s="15">
        <f t="shared" si="51"/>
        <v>8.49406798165806E-2</v>
      </c>
      <c r="T105" s="15">
        <f t="shared" si="51"/>
        <v>-9.3183952770696354E-2</v>
      </c>
      <c r="U105" s="15">
        <f t="shared" si="51"/>
        <v>0.16838055781608352</v>
      </c>
      <c r="V105" s="15">
        <f t="shared" si="51"/>
        <v>-0.18786804280377378</v>
      </c>
      <c r="W105" s="15">
        <f t="shared" si="51"/>
        <v>0.21097770154373929</v>
      </c>
      <c r="X105" s="15">
        <f t="shared" si="51"/>
        <v>0.18658253927375745</v>
      </c>
      <c r="Y105" s="15">
        <f t="shared" si="51"/>
        <v>-0.13629951166576237</v>
      </c>
      <c r="Z105" s="15">
        <f t="shared" si="51"/>
        <v>0.38811408468400543</v>
      </c>
      <c r="AA105" s="15">
        <f t="shared" ref="AA105" si="52">(AA106/Z106)-1</f>
        <v>0.11508870383779879</v>
      </c>
      <c r="AB105" s="15">
        <f t="shared" ref="AB105" si="53">(AB106/AA106)-1</f>
        <v>0.19002394577702009</v>
      </c>
      <c r="AC105" s="15">
        <f t="shared" ref="AC105" si="54">(AC106/AB106)-1</f>
        <v>-0.1618294055455135</v>
      </c>
      <c r="AD105" s="15">
        <f t="shared" ref="AD105" si="55">(AD106/AC106)-1</f>
        <v>8.8297526041666741E-2</v>
      </c>
      <c r="AE105" s="15">
        <f t="shared" ref="AE105" si="56">(AE106/AD106)-1</f>
        <v>-0.13497345397442606</v>
      </c>
      <c r="AF105" s="15">
        <f t="shared" ref="AF105" si="57">(AF106/AE106)-1</f>
        <v>7.9789073305670755E-2</v>
      </c>
      <c r="AG105" s="15">
        <f t="shared" ref="AG105" si="58">(AG106/AF106)-1</f>
        <v>0.25602433752301668</v>
      </c>
      <c r="AH105" s="15">
        <f t="shared" ref="AH105" si="59">(AH106/AG106)-1</f>
        <v>2.7853910383070835E-2</v>
      </c>
      <c r="AI105" s="15">
        <f t="shared" ref="AI105" si="60">(AI106/AH106)-1</f>
        <v>0.18628302120798712</v>
      </c>
      <c r="AJ105" s="15">
        <f t="shared" ref="AJ105" si="61">(AJ106/AI106)-1</f>
        <v>0.18227914270778878</v>
      </c>
      <c r="AK105" s="15">
        <f t="shared" ref="AK105" si="62">(AK106/AJ106)-1</f>
        <v>0.24061546624220709</v>
      </c>
      <c r="AL105" s="15">
        <f t="shared" ref="AL105" si="63">(AL106/AK106)-1</f>
        <v>0.16092875726148481</v>
      </c>
      <c r="AM105" s="15"/>
      <c r="AN105" s="15"/>
      <c r="AO105" s="15"/>
      <c r="AP105" s="15"/>
      <c r="AQ105" s="15"/>
      <c r="AR105" s="15"/>
      <c r="AS105" s="31" t="s">
        <v>142</v>
      </c>
      <c r="AT105" s="32">
        <f>(AT100*AT92)+(AT102*AT97)</f>
        <v>7.8946803514936381E-2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133100000</v>
      </c>
      <c r="F106" s="1">
        <v>120200000</v>
      </c>
      <c r="G106" s="1">
        <v>293500000</v>
      </c>
      <c r="H106" s="1">
        <v>590400000</v>
      </c>
      <c r="I106" s="1">
        <v>838000000</v>
      </c>
      <c r="J106" s="1">
        <v>1315000000</v>
      </c>
      <c r="K106" s="1">
        <v>1495000000</v>
      </c>
      <c r="L106" s="1">
        <v>3225000000</v>
      </c>
      <c r="M106" s="1">
        <v>4190000000</v>
      </c>
      <c r="N106" s="1">
        <v>6224000000</v>
      </c>
      <c r="O106" s="1">
        <v>9447000000</v>
      </c>
      <c r="P106" s="1">
        <v>13082000000</v>
      </c>
      <c r="Q106" s="1">
        <v>12319000000</v>
      </c>
      <c r="R106" s="1">
        <v>13739000000</v>
      </c>
      <c r="S106" s="1">
        <v>14906000000</v>
      </c>
      <c r="T106" s="1">
        <v>13517000000</v>
      </c>
      <c r="U106" s="1">
        <v>15793000000</v>
      </c>
      <c r="V106" s="1">
        <v>12826000000</v>
      </c>
      <c r="W106" s="1">
        <v>15532000000</v>
      </c>
      <c r="X106" s="1">
        <v>18430000000</v>
      </c>
      <c r="Y106" s="1">
        <v>15918000000</v>
      </c>
      <c r="Z106" s="1">
        <v>22096000000</v>
      </c>
      <c r="AA106" s="1">
        <v>24639000000</v>
      </c>
      <c r="AB106" s="1">
        <v>29321000000</v>
      </c>
      <c r="AC106" s="1">
        <v>24576000000</v>
      </c>
      <c r="AD106" s="1">
        <v>26746000000</v>
      </c>
      <c r="AE106" s="1">
        <v>23136000000</v>
      </c>
      <c r="AF106" s="1">
        <v>24982000000</v>
      </c>
      <c r="AG106" s="1">
        <v>31378000000</v>
      </c>
      <c r="AH106" s="1">
        <v>32252000000</v>
      </c>
      <c r="AI106" s="1">
        <v>38260000000</v>
      </c>
      <c r="AJ106" s="1">
        <v>45234000000</v>
      </c>
      <c r="AK106" s="1">
        <v>56118000000</v>
      </c>
      <c r="AL106" s="1">
        <v>65149000000</v>
      </c>
      <c r="AM106" s="33">
        <f>AL106*(1+$AT$106)</f>
        <v>71730695933.998474</v>
      </c>
      <c r="AN106" s="33">
        <f t="shared" ref="AN106:AQ106" si="64">AM106*(1+$AT$106)</f>
        <v>78977309539.298309</v>
      </c>
      <c r="AO106" s="33">
        <f t="shared" si="64"/>
        <v>86956014309.485718</v>
      </c>
      <c r="AP106" s="33">
        <f t="shared" si="64"/>
        <v>95740769959.111282</v>
      </c>
      <c r="AQ106" s="33">
        <f t="shared" si="64"/>
        <v>105413008003.55965</v>
      </c>
      <c r="AR106" s="34" t="s">
        <v>143</v>
      </c>
      <c r="AS106" s="35" t="s">
        <v>144</v>
      </c>
      <c r="AT106" s="36">
        <f>(SUM(AM4:AQ4)/5)</f>
        <v>0.10102527949774323</v>
      </c>
    </row>
    <row r="107" spans="1:46" ht="19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34"/>
      <c r="AN107" s="34"/>
      <c r="AO107" s="34"/>
      <c r="AP107" s="34"/>
      <c r="AQ107" s="37">
        <f>AQ106*(1+AT107)/(AT108-AT107)</f>
        <v>2002868124961.8994</v>
      </c>
      <c r="AR107" s="38" t="s">
        <v>145</v>
      </c>
      <c r="AS107" s="39" t="s">
        <v>146</v>
      </c>
      <c r="AT107" s="40">
        <v>2.5000000000000001E-2</v>
      </c>
    </row>
    <row r="108" spans="1:46" ht="19" x14ac:dyDescent="0.25">
      <c r="AM108" s="37">
        <f t="shared" ref="AM108:AO108" si="65">AM107+AM106</f>
        <v>71730695933.998474</v>
      </c>
      <c r="AN108" s="37">
        <f t="shared" si="65"/>
        <v>78977309539.298309</v>
      </c>
      <c r="AO108" s="37">
        <f t="shared" si="65"/>
        <v>86956014309.485718</v>
      </c>
      <c r="AP108" s="37">
        <f>AP107+AP106</f>
        <v>95740769959.111282</v>
      </c>
      <c r="AQ108" s="37">
        <f>AQ107+AQ106</f>
        <v>2108281132965.459</v>
      </c>
      <c r="AR108" s="38" t="s">
        <v>140</v>
      </c>
      <c r="AS108" s="41" t="s">
        <v>147</v>
      </c>
      <c r="AT108" s="42">
        <f>AT105</f>
        <v>7.8946803514936381E-2</v>
      </c>
    </row>
    <row r="109" spans="1:46" ht="19" x14ac:dyDescent="0.25">
      <c r="AM109" s="60" t="s">
        <v>148</v>
      </c>
      <c r="AN109" s="61"/>
    </row>
    <row r="110" spans="1:46" ht="20" x14ac:dyDescent="0.25">
      <c r="AM110" s="43" t="s">
        <v>149</v>
      </c>
      <c r="AN110" s="44">
        <f>NPV(AT108,AM108,AN108,AO108,AP108,AQ108)</f>
        <v>1716080515320.2485</v>
      </c>
    </row>
    <row r="111" spans="1:46" ht="20" x14ac:dyDescent="0.25">
      <c r="AM111" s="43" t="s">
        <v>150</v>
      </c>
      <c r="AN111" s="44">
        <f>AL40</f>
        <v>104749000000</v>
      </c>
    </row>
    <row r="112" spans="1:46" ht="20" x14ac:dyDescent="0.25">
      <c r="AM112" s="43" t="s">
        <v>137</v>
      </c>
      <c r="AN112" s="44">
        <f>AT99</f>
        <v>61270000000</v>
      </c>
    </row>
    <row r="113" spans="39:40" ht="20" x14ac:dyDescent="0.25">
      <c r="AM113" s="43" t="s">
        <v>151</v>
      </c>
      <c r="AN113" s="44">
        <f>AN110+AN111-AN112</f>
        <v>1759559515320.2485</v>
      </c>
    </row>
    <row r="114" spans="39:40" ht="20" x14ac:dyDescent="0.25">
      <c r="AM114" s="45" t="s">
        <v>152</v>
      </c>
      <c r="AN114" s="46">
        <v>7469000000</v>
      </c>
    </row>
    <row r="115" spans="39:40" ht="20" x14ac:dyDescent="0.25">
      <c r="AM115" s="47" t="s">
        <v>153</v>
      </c>
      <c r="AN115" s="48">
        <f>AN113/AN114</f>
        <v>235.58167295759119</v>
      </c>
    </row>
    <row r="116" spans="39:40" ht="20" x14ac:dyDescent="0.25">
      <c r="AM116" s="45" t="s">
        <v>154</v>
      </c>
      <c r="AN116" s="49">
        <v>254.15</v>
      </c>
    </row>
    <row r="117" spans="39:40" ht="20" x14ac:dyDescent="0.25">
      <c r="AM117" s="50" t="s">
        <v>155</v>
      </c>
      <c r="AN117" s="51">
        <f>AN115/AN116-1</f>
        <v>-7.306050380644824E-2</v>
      </c>
    </row>
    <row r="118" spans="39:40" ht="20" x14ac:dyDescent="0.25">
      <c r="AM118" s="50" t="s">
        <v>156</v>
      </c>
      <c r="AN118" s="52" t="str">
        <f>IF(AN115&gt;AN116,"BUY","SELL")</f>
        <v>SELL</v>
      </c>
    </row>
  </sheetData>
  <mergeCells count="6">
    <mergeCell ref="AM109:AN109"/>
    <mergeCell ref="AS83:AT83"/>
    <mergeCell ref="AS84:AT84"/>
    <mergeCell ref="AS93:AT93"/>
    <mergeCell ref="AS98:AT98"/>
    <mergeCell ref="AS104:AT104"/>
  </mergeCells>
  <hyperlinks>
    <hyperlink ref="A1" r:id="rId1" tooltip="https://roic.ai/company/MSFT" display="ROIC.AI | MSF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789019/000089102094000175/0000891020-94-000175-index.html" xr:uid="{00000000-0004-0000-0000-000019000000}"/>
    <hyperlink ref="J74" r:id="rId19" tooltip="https://www.sec.gov/Archives/edgar/data/789019/000089102094000175/0000891020-94-000175-index.html" xr:uid="{00000000-0004-0000-0000-00001A000000}"/>
    <hyperlink ref="K36" r:id="rId20" tooltip="https://www.sec.gov/Archives/edgar/data/789019/000089102095000433/0000891020-95-000433-index.html" xr:uid="{00000000-0004-0000-0000-00001C000000}"/>
    <hyperlink ref="K74" r:id="rId21" tooltip="https://www.sec.gov/Archives/edgar/data/789019/000089102095000433/0000891020-95-000433-index.html" xr:uid="{00000000-0004-0000-0000-00001D000000}"/>
    <hyperlink ref="L36" r:id="rId22" tooltip="https://www.sec.gov/Archives/edgar/data/789019/000089102096001130/0000891020-96-001130-index.html" xr:uid="{00000000-0004-0000-0000-00001F000000}"/>
    <hyperlink ref="L74" r:id="rId23" tooltip="https://www.sec.gov/Archives/edgar/data/789019/000089102096001130/0000891020-96-001130-index.html" xr:uid="{00000000-0004-0000-0000-000020000000}"/>
    <hyperlink ref="M36" r:id="rId24" tooltip="https://www.sec.gov/Archives/edgar/data/789019/000101706297001764/0001017062-97-001764-index.html" xr:uid="{00000000-0004-0000-0000-000022000000}"/>
    <hyperlink ref="M74" r:id="rId25" tooltip="https://www.sec.gov/Archives/edgar/data/789019/000101706297001764/0001017062-97-001764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789019/000103221000001961/0001032210-00-001961-index.html" xr:uid="{00000000-0004-0000-0000-00002B000000}"/>
    <hyperlink ref="P74" r:id="rId31" tooltip="https://www.sec.gov/Archives/edgar/data/789019/000103221000001961/0001032210-00-001961-index.html" xr:uid="{00000000-0004-0000-0000-00002C000000}"/>
    <hyperlink ref="Q36" r:id="rId32" tooltip="https://www.sec.gov/Archives/edgar/data/789019/000103221001501099/0001032210-01-501099-index.html" xr:uid="{00000000-0004-0000-0000-00002E000000}"/>
    <hyperlink ref="Q74" r:id="rId33" tooltip="https://www.sec.gov/Archives/edgar/data/789019/000103221001501099/0001032210-01-501099-index.html" xr:uid="{00000000-0004-0000-0000-00002F000000}"/>
    <hyperlink ref="R36" r:id="rId34" tooltip="https://www.sec.gov/Archives/edgar/data/789019/000103221002001351/0001032210-02-001351-index.htm" xr:uid="{00000000-0004-0000-0000-000031000000}"/>
    <hyperlink ref="R74" r:id="rId35" tooltip="https://www.sec.gov/Archives/edgar/data/789019/000103221002001351/0001032210-02-001351-index.htm" xr:uid="{00000000-0004-0000-0000-000032000000}"/>
    <hyperlink ref="S36" r:id="rId36" tooltip="https://www.sec.gov/Archives/edgar/data/789019/000119312503045632/0001193125-03-045632-index.htm" xr:uid="{00000000-0004-0000-0000-000034000000}"/>
    <hyperlink ref="S74" r:id="rId37" tooltip="https://www.sec.gov/Archives/edgar/data/789019/000119312503045632/0001193125-03-045632-index.htm" xr:uid="{00000000-0004-0000-0000-000035000000}"/>
    <hyperlink ref="T36" r:id="rId38" tooltip="https://www.sec.gov/Archives/edgar/data/789019/000119312504150689/0001193125-04-150689-index.htm" xr:uid="{00000000-0004-0000-0000-000037000000}"/>
    <hyperlink ref="T74" r:id="rId39" tooltip="https://www.sec.gov/Archives/edgar/data/789019/000119312504150689/0001193125-04-150689-index.htm" xr:uid="{00000000-0004-0000-0000-000038000000}"/>
    <hyperlink ref="U36" r:id="rId40" tooltip="https://www.sec.gov/Archives/edgar/data/789019/000119312505174825/0001193125-05-174825-index.htm" xr:uid="{00000000-0004-0000-0000-00003A000000}"/>
    <hyperlink ref="U74" r:id="rId41" tooltip="https://www.sec.gov/Archives/edgar/data/789019/000119312505174825/0001193125-05-174825-index.htm" xr:uid="{00000000-0004-0000-0000-00003B000000}"/>
    <hyperlink ref="V36" r:id="rId42" tooltip="https://www.sec.gov/Archives/edgar/data/789019/000119312506180008/0001193125-06-180008-index.htm" xr:uid="{00000000-0004-0000-0000-00003D000000}"/>
    <hyperlink ref="V74" r:id="rId43" tooltip="https://www.sec.gov/Archives/edgar/data/789019/000119312506180008/0001193125-06-180008-index.htm" xr:uid="{00000000-0004-0000-0000-00003E000000}"/>
    <hyperlink ref="W36" r:id="rId44" tooltip="https://www.sec.gov/Archives/edgar/data/789019/000119312507170817/0001193125-07-170817-index.htm" xr:uid="{00000000-0004-0000-0000-000040000000}"/>
    <hyperlink ref="W74" r:id="rId45" tooltip="https://www.sec.gov/Archives/edgar/data/789019/000119312507170817/0001193125-07-170817-index.htm" xr:uid="{00000000-0004-0000-0000-000041000000}"/>
    <hyperlink ref="X36" r:id="rId46" tooltip="https://www.sec.gov/Archives/edgar/data/789019/000119312508162768/0001193125-08-162768-index.htm" xr:uid="{00000000-0004-0000-0000-000043000000}"/>
    <hyperlink ref="X74" r:id="rId47" tooltip="https://www.sec.gov/Archives/edgar/data/789019/000119312508162768/0001193125-08-162768-index.htm" xr:uid="{00000000-0004-0000-0000-000044000000}"/>
    <hyperlink ref="Y36" r:id="rId48" tooltip="https://www.sec.gov/Archives/edgar/data/789019/000119312509158735/0001193125-09-158735-index.htm" xr:uid="{00000000-0004-0000-0000-000046000000}"/>
    <hyperlink ref="Y74" r:id="rId49" tooltip="https://www.sec.gov/Archives/edgar/data/789019/000119312509158735/0001193125-09-158735-index.htm" xr:uid="{00000000-0004-0000-0000-000047000000}"/>
    <hyperlink ref="Z36" r:id="rId50" tooltip="https://www.sec.gov/Archives/edgar/data/789019/000119312510171791/0001193125-10-171791-index.htm" xr:uid="{00000000-0004-0000-0000-000049000000}"/>
    <hyperlink ref="Z74" r:id="rId51" tooltip="https://www.sec.gov/Archives/edgar/data/789019/000119312510171791/0001193125-10-171791-index.htm" xr:uid="{00000000-0004-0000-0000-00004A000000}"/>
    <hyperlink ref="AA36" r:id="rId52" tooltip="https://www.sec.gov/Archives/edgar/data/789019/000119312511200680/0001193125-11-200680-index.htm" xr:uid="{00000000-0004-0000-0000-00004C000000}"/>
    <hyperlink ref="AA74" r:id="rId53" tooltip="https://www.sec.gov/Archives/edgar/data/789019/000119312511200680/0001193125-11-200680-index.htm" xr:uid="{00000000-0004-0000-0000-00004D000000}"/>
    <hyperlink ref="AB36" r:id="rId54" tooltip="https://www.sec.gov/Archives/edgar/data/789019/000119312512316848/0001193125-12-316848-index.htm" xr:uid="{00000000-0004-0000-0000-00004F000000}"/>
    <hyperlink ref="AB74" r:id="rId55" tooltip="https://www.sec.gov/Archives/edgar/data/789019/000119312512316848/0001193125-12-316848-index.htm" xr:uid="{00000000-0004-0000-0000-000050000000}"/>
    <hyperlink ref="AC36" r:id="rId56" tooltip="https://www.sec.gov/Archives/edgar/data/789019/000119312513310206/0001193125-13-310206-index.htm" xr:uid="{00000000-0004-0000-0000-000052000000}"/>
    <hyperlink ref="AC74" r:id="rId57" tooltip="https://www.sec.gov/Archives/edgar/data/789019/000119312513310206/0001193125-13-310206-index.htm" xr:uid="{00000000-0004-0000-0000-000053000000}"/>
    <hyperlink ref="AD36" r:id="rId58" tooltip="https://www.sec.gov/Archives/edgar/data/789019/000119312514289961/0001193125-14-289961-index.htm" xr:uid="{00000000-0004-0000-0000-000055000000}"/>
    <hyperlink ref="AD74" r:id="rId59" tooltip="https://www.sec.gov/Archives/edgar/data/789019/000119312514289961/0001193125-14-289961-index.htm" xr:uid="{00000000-0004-0000-0000-000056000000}"/>
    <hyperlink ref="AE36" r:id="rId60" tooltip="https://www.sec.gov/Archives/edgar/data/789019/000119312515272806/0001193125-15-272806-index.htm" xr:uid="{00000000-0004-0000-0000-000058000000}"/>
    <hyperlink ref="AE74" r:id="rId61" tooltip="https://www.sec.gov/Archives/edgar/data/789019/000119312515272806/0001193125-15-272806-index.htm" xr:uid="{00000000-0004-0000-0000-000059000000}"/>
    <hyperlink ref="AF36" r:id="rId62" tooltip="https://www.sec.gov/Archives/edgar/data/789019/000119312516662209/0001193125-16-662209-index.htm" xr:uid="{00000000-0004-0000-0000-00005B000000}"/>
    <hyperlink ref="AF74" r:id="rId63" tooltip="https://www.sec.gov/Archives/edgar/data/789019/000119312516662209/0001193125-16-662209-index.htm" xr:uid="{00000000-0004-0000-0000-00005C000000}"/>
    <hyperlink ref="AG36" r:id="rId64" tooltip="https://www.sec.gov/Archives/edgar/data/789019/000156459017014900/0001564590-17-014900-index.htm" xr:uid="{00000000-0004-0000-0000-00005E000000}"/>
    <hyperlink ref="AG74" r:id="rId65" tooltip="https://www.sec.gov/Archives/edgar/data/789019/000156459017014900/0001564590-17-014900-index.htm" xr:uid="{00000000-0004-0000-0000-00005F000000}"/>
    <hyperlink ref="AH36" r:id="rId66" tooltip="https://www.sec.gov/Archives/edgar/data/789019/000156459018019062/0001564590-18-019062-index.htm" xr:uid="{00000000-0004-0000-0000-000061000000}"/>
    <hyperlink ref="AH74" r:id="rId67" tooltip="https://www.sec.gov/Archives/edgar/data/789019/000156459018019062/0001564590-18-019062-index.htm" xr:uid="{00000000-0004-0000-0000-000062000000}"/>
    <hyperlink ref="AI36" r:id="rId68" tooltip="https://www.sec.gov/Archives/edgar/data/789019/000156459019027952/0001564590-19-027952-index.htm" xr:uid="{00000000-0004-0000-0000-000064000000}"/>
    <hyperlink ref="AI74" r:id="rId69" tooltip="https://www.sec.gov/Archives/edgar/data/789019/000156459019027952/0001564590-19-027952-index.htm" xr:uid="{00000000-0004-0000-0000-000065000000}"/>
    <hyperlink ref="AJ36" r:id="rId70" tooltip="https://www.sec.gov/Archives/edgar/data/789019/000156459020034944/0001564590-20-034944-index.htm" xr:uid="{00000000-0004-0000-0000-000067000000}"/>
    <hyperlink ref="AJ74" r:id="rId71" tooltip="https://www.sec.gov/Archives/edgar/data/789019/000156459020034944/0001564590-20-034944-index.htm" xr:uid="{00000000-0004-0000-0000-000068000000}"/>
    <hyperlink ref="AK36" r:id="rId72" tooltip="https://www.sec.gov/Archives/edgar/data/789019/000156459021039151/0001564590-21-039151-index.htm" xr:uid="{00000000-0004-0000-0000-00006A000000}"/>
    <hyperlink ref="AK74" r:id="rId73" tooltip="https://www.sec.gov/Archives/edgar/data/789019/000156459021039151/0001564590-21-039151-index.htm" xr:uid="{00000000-0004-0000-0000-00006B000000}"/>
    <hyperlink ref="AL36" r:id="rId74" tooltip="https://www.sec.gov/Archives/edgar/data/789019/000156459022026876/0001564590-22-026876-index.htm" xr:uid="{00000000-0004-0000-0000-00006D000000}"/>
    <hyperlink ref="AL74" r:id="rId75" tooltip="https://www.sec.gov/Archives/edgar/data/789019/000156459022026876/0001564590-22-026876-index.htm" xr:uid="{00000000-0004-0000-0000-00006E000000}"/>
    <hyperlink ref="AM1" r:id="rId76" display="https://finbox.com/NASDAQGS:MSFT/explorer/revenue_proj" xr:uid="{C9F4B2A4-E0C2-2343-9571-21EA1486E941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2023-01-25T12:39:57Z</dcterms:created>
  <dcterms:modified xsi:type="dcterms:W3CDTF">2023-03-09T23:59:23Z</dcterms:modified>
</cp:coreProperties>
</file>