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5AFF5EFC-00CA-FB45-8945-FE4A3A0A72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06" i="1" l="1"/>
  <c r="AP106" i="1"/>
  <c r="AQ106" i="1" s="1"/>
  <c r="AR106" i="1" s="1"/>
  <c r="AN106" i="1"/>
  <c r="AO116" i="1" a="1"/>
  <c r="AO116" i="1" s="1"/>
  <c r="AU101" i="1" a="1"/>
  <c r="AU101" i="1" s="1"/>
  <c r="AU95" i="1" a="1"/>
  <c r="AU95" i="1" s="1"/>
  <c r="AU97" i="1" s="1"/>
  <c r="AO111" i="1"/>
  <c r="AU90" i="1"/>
  <c r="AU91" i="1" s="1"/>
  <c r="AU89" i="1"/>
  <c r="AU87" i="1"/>
  <c r="AU86" i="1"/>
  <c r="AU99" i="1" s="1"/>
  <c r="AU85" i="1"/>
  <c r="AU88" i="1" s="1"/>
  <c r="AS19" i="1"/>
  <c r="AS16" i="1"/>
  <c r="AO114" i="1" s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N4" i="1"/>
  <c r="AL9" i="1"/>
  <c r="AM9" i="1"/>
  <c r="AL13" i="1"/>
  <c r="AM13" i="1"/>
  <c r="AL20" i="1"/>
  <c r="AM20" i="1"/>
  <c r="AL29" i="1"/>
  <c r="AM29" i="1"/>
  <c r="AL35" i="1"/>
  <c r="AM35" i="1"/>
  <c r="AL80" i="1"/>
  <c r="AM80" i="1"/>
  <c r="AL89" i="1"/>
  <c r="AM89" i="1"/>
  <c r="AL105" i="1"/>
  <c r="AM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06" i="1" l="1"/>
  <c r="AU16" i="1"/>
  <c r="AV16" i="1"/>
  <c r="AT16" i="1"/>
  <c r="AO108" i="1"/>
  <c r="AU92" i="1"/>
  <c r="AU103" i="1"/>
  <c r="AU100" i="1" s="1"/>
  <c r="AO112" i="1"/>
  <c r="AN108" i="1"/>
  <c r="AU102" i="1" l="1"/>
  <c r="AU105" i="1" s="1"/>
  <c r="AU108" i="1" s="1"/>
  <c r="AP108" i="1"/>
  <c r="AR107" i="1" l="1"/>
  <c r="AR108" i="1" s="1"/>
  <c r="AQ108" i="1"/>
  <c r="AO110" i="1" s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<sst xmlns="http://schemas.openxmlformats.org/spreadsheetml/2006/main" count="1519" uniqueCount="160">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</sst>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WMT</a:t>
            </a:r>
            <a:endParaRPr lang="en-US"/>
          </a:p>
        </c:rich>
      </c:tx>
      <c:layout>
        <c:manualLayout>
          <c:xMode val="edge"/>
          <c:yMode val="edge"/>
          <c:x val="0.45972752243178894"/>
          <c:y val="2.6120512979202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232558139534878E-2"/>
          <c:y val="0.12473732243613703"/>
          <c:w val="0.85394019933554821"/>
          <c:h val="0.7140985515549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8464500000</c:v>
                </c:pt>
                <c:pt idx="1">
                  <c:v>11909100000</c:v>
                </c:pt>
                <c:pt idx="2">
                  <c:v>15959300000</c:v>
                </c:pt>
                <c:pt idx="3">
                  <c:v>20649000000</c:v>
                </c:pt>
                <c:pt idx="4">
                  <c:v>25810700000</c:v>
                </c:pt>
                <c:pt idx="5">
                  <c:v>32601600000</c:v>
                </c:pt>
                <c:pt idx="6">
                  <c:v>43886900000</c:v>
                </c:pt>
                <c:pt idx="7">
                  <c:v>55483800000</c:v>
                </c:pt>
                <c:pt idx="8">
                  <c:v>67344600000</c:v>
                </c:pt>
                <c:pt idx="9">
                  <c:v>83412000000</c:v>
                </c:pt>
                <c:pt idx="10">
                  <c:v>94749000000</c:v>
                </c:pt>
                <c:pt idx="11">
                  <c:v>106146000000</c:v>
                </c:pt>
                <c:pt idx="12">
                  <c:v>119299000000</c:v>
                </c:pt>
                <c:pt idx="13">
                  <c:v>139208000000</c:v>
                </c:pt>
                <c:pt idx="14">
                  <c:v>166809000000</c:v>
                </c:pt>
                <c:pt idx="15">
                  <c:v>193295000000</c:v>
                </c:pt>
                <c:pt idx="16">
                  <c:v>219812000000</c:v>
                </c:pt>
                <c:pt idx="17">
                  <c:v>246525000000</c:v>
                </c:pt>
                <c:pt idx="18">
                  <c:v>258681000000</c:v>
                </c:pt>
                <c:pt idx="19">
                  <c:v>287989000000</c:v>
                </c:pt>
                <c:pt idx="20">
                  <c:v>315654000000</c:v>
                </c:pt>
                <c:pt idx="21">
                  <c:v>348650000000</c:v>
                </c:pt>
                <c:pt idx="22">
                  <c:v>378799000000</c:v>
                </c:pt>
                <c:pt idx="23">
                  <c:v>405607000000</c:v>
                </c:pt>
                <c:pt idx="24">
                  <c:v>408214000000</c:v>
                </c:pt>
                <c:pt idx="25">
                  <c:v>421849000000</c:v>
                </c:pt>
                <c:pt idx="26">
                  <c:v>446950000000</c:v>
                </c:pt>
                <c:pt idx="27">
                  <c:v>469162000000</c:v>
                </c:pt>
                <c:pt idx="28">
                  <c:v>476294000000</c:v>
                </c:pt>
                <c:pt idx="29">
                  <c:v>485651000000</c:v>
                </c:pt>
                <c:pt idx="30">
                  <c:v>482130000000</c:v>
                </c:pt>
                <c:pt idx="31">
                  <c:v>485873000000</c:v>
                </c:pt>
                <c:pt idx="32">
                  <c:v>500343000000</c:v>
                </c:pt>
                <c:pt idx="33">
                  <c:v>514405000000</c:v>
                </c:pt>
                <c:pt idx="34">
                  <c:v>523964000000</c:v>
                </c:pt>
                <c:pt idx="35">
                  <c:v>559151000000</c:v>
                </c:pt>
                <c:pt idx="36">
                  <c:v>572754000000</c:v>
                </c:pt>
                <c:pt idx="37">
                  <c:v>611289000000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1-1447-B534-8044CFDD154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693300000</c:v>
                </c:pt>
                <c:pt idx="1">
                  <c:v>969600000</c:v>
                </c:pt>
                <c:pt idx="2">
                  <c:v>1234600000</c:v>
                </c:pt>
                <c:pt idx="3">
                  <c:v>1539000000</c:v>
                </c:pt>
                <c:pt idx="4">
                  <c:v>1976900000</c:v>
                </c:pt>
                <c:pt idx="5">
                  <c:v>2389300000</c:v>
                </c:pt>
                <c:pt idx="6">
                  <c:v>3028600000</c:v>
                </c:pt>
                <c:pt idx="7">
                  <c:v>3815400000</c:v>
                </c:pt>
                <c:pt idx="8">
                  <c:v>4540300000</c:v>
                </c:pt>
                <c:pt idx="9">
                  <c:v>6038000000</c:v>
                </c:pt>
                <c:pt idx="10">
                  <c:v>6538000000</c:v>
                </c:pt>
                <c:pt idx="11">
                  <c:v>7158000000</c:v>
                </c:pt>
                <c:pt idx="12">
                  <c:v>8059000000</c:v>
                </c:pt>
                <c:pt idx="13">
                  <c:v>9839000000</c:v>
                </c:pt>
                <c:pt idx="14">
                  <c:v>12310000000</c:v>
                </c:pt>
                <c:pt idx="15">
                  <c:v>14229000000</c:v>
                </c:pt>
                <c:pt idx="16">
                  <c:v>15184000000</c:v>
                </c:pt>
                <c:pt idx="17">
                  <c:v>17021000000</c:v>
                </c:pt>
                <c:pt idx="18">
                  <c:v>19020000000</c:v>
                </c:pt>
                <c:pt idx="19">
                  <c:v>21448000000</c:v>
                </c:pt>
                <c:pt idx="20">
                  <c:v>23171000000</c:v>
                </c:pt>
                <c:pt idx="21">
                  <c:v>24917000000</c:v>
                </c:pt>
                <c:pt idx="22">
                  <c:v>28059000000</c:v>
                </c:pt>
                <c:pt idx="23">
                  <c:v>29468000000</c:v>
                </c:pt>
                <c:pt idx="24">
                  <c:v>30696000000</c:v>
                </c:pt>
                <c:pt idx="25">
                  <c:v>33814000000</c:v>
                </c:pt>
                <c:pt idx="26">
                  <c:v>34095000000</c:v>
                </c:pt>
                <c:pt idx="27">
                  <c:v>35732000000</c:v>
                </c:pt>
                <c:pt idx="28">
                  <c:v>35332000000</c:v>
                </c:pt>
                <c:pt idx="29">
                  <c:v>35982000000</c:v>
                </c:pt>
                <c:pt idx="30">
                  <c:v>33254000000</c:v>
                </c:pt>
                <c:pt idx="31">
                  <c:v>32294000000</c:v>
                </c:pt>
                <c:pt idx="32">
                  <c:v>27321000000</c:v>
                </c:pt>
                <c:pt idx="33">
                  <c:v>23975000000</c:v>
                </c:pt>
                <c:pt idx="34">
                  <c:v>33382000000</c:v>
                </c:pt>
                <c:pt idx="35">
                  <c:v>33835000000</c:v>
                </c:pt>
                <c:pt idx="36">
                  <c:v>31081000000</c:v>
                </c:pt>
                <c:pt idx="37">
                  <c:v>30477000000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1-1447-B534-8044CFDD154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-87800000</c:v>
                </c:pt>
                <c:pt idx="5">
                  <c:v>-328300000</c:v>
                </c:pt>
                <c:pt idx="6">
                  <c:v>-1154300000</c:v>
                </c:pt>
                <c:pt idx="7">
                  <c:v>-2503700000</c:v>
                </c:pt>
                <c:pt idx="8">
                  <c:v>-2278700000</c:v>
                </c:pt>
                <c:pt idx="9">
                  <c:v>-828000000</c:v>
                </c:pt>
                <c:pt idx="10">
                  <c:v>-1183000000</c:v>
                </c:pt>
                <c:pt idx="11">
                  <c:v>3287000000</c:v>
                </c:pt>
                <c:pt idx="12">
                  <c:v>4487000000</c:v>
                </c:pt>
                <c:pt idx="13">
                  <c:v>3846000000</c:v>
                </c:pt>
                <c:pt idx="14">
                  <c:v>2011000000</c:v>
                </c:pt>
                <c:pt idx="15">
                  <c:v>1562000000</c:v>
                </c:pt>
                <c:pt idx="16">
                  <c:v>1877000000</c:v>
                </c:pt>
                <c:pt idx="17">
                  <c:v>3177000000</c:v>
                </c:pt>
                <c:pt idx="18">
                  <c:v>5688000000</c:v>
                </c:pt>
                <c:pt idx="19">
                  <c:v>2151000000</c:v>
                </c:pt>
                <c:pt idx="20">
                  <c:v>3070000000</c:v>
                </c:pt>
                <c:pt idx="21">
                  <c:v>4498000000</c:v>
                </c:pt>
                <c:pt idx="22">
                  <c:v>5417000000</c:v>
                </c:pt>
                <c:pt idx="23">
                  <c:v>11648000000</c:v>
                </c:pt>
                <c:pt idx="24">
                  <c:v>14065000000</c:v>
                </c:pt>
                <c:pt idx="25">
                  <c:v>10944000000</c:v>
                </c:pt>
                <c:pt idx="26">
                  <c:v>10745000000</c:v>
                </c:pt>
                <c:pt idx="27">
                  <c:v>12693000000</c:v>
                </c:pt>
                <c:pt idx="28">
                  <c:v>10142000000</c:v>
                </c:pt>
                <c:pt idx="29">
                  <c:v>16390000000</c:v>
                </c:pt>
                <c:pt idx="30">
                  <c:v>15912000000</c:v>
                </c:pt>
                <c:pt idx="31">
                  <c:v>20911000000</c:v>
                </c:pt>
                <c:pt idx="32">
                  <c:v>18286000000</c:v>
                </c:pt>
                <c:pt idx="33">
                  <c:v>17409000000</c:v>
                </c:pt>
                <c:pt idx="34">
                  <c:v>14550000000</c:v>
                </c:pt>
                <c:pt idx="35">
                  <c:v>25810000000</c:v>
                </c:pt>
                <c:pt idx="36">
                  <c:v>11075000000</c:v>
                </c:pt>
                <c:pt idx="37">
                  <c:v>12244000000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1-1447-B534-8044CFDD1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6854032"/>
        <c:axId val="1086855760"/>
      </c:barChart>
      <c:catAx>
        <c:axId val="10868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5760"/>
        <c:crosses val="autoZero"/>
        <c:auto val="1"/>
        <c:lblAlgn val="ctr"/>
        <c:lblOffset val="100"/>
        <c:noMultiLvlLbl val="0"/>
      </c:catAx>
      <c:valAx>
        <c:axId val="1086855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5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6914222931436"/>
          <c:y val="0.9252039017352659"/>
          <c:w val="0.30456399926753341"/>
          <c:h val="4.867558528553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47625</xdr:colOff>
      <xdr:row>108</xdr:row>
      <xdr:rowOff>33337</xdr:rowOff>
    </xdr:from>
    <xdr:to>
      <xdr:col>46</xdr:col>
      <xdr:colOff>1587500</xdr:colOff>
      <xdr:row>131</xdr:row>
      <xdr:rowOff>174624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47B7F-AE5C-8A20-5E07-2AA9742E6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0</v>
    <v>WALMART INC. (XNYS:WMT)</v>
    <v>2</v>
    <v>3</v>
    <v>Finance</v>
    <v>4</v>
    <v>en-US</v>
    <v>a25ya2</v>
    <v>268435456</v>
    <v>1</v>
    <v>Powered by Refinitiv</v>
    <v>154.63999999999999</v>
    <v>117.27</v>
    <v>0.49459999999999998</v>
    <v>0.56999999999999995</v>
    <v>3.7359999999999997E-3</v>
    <v>USD</v>
    <v>Walmart Inc. is a technology-powered omni-channel retailer. The Company provides the opportunity to shop in both retail stores and through e-commerce and to access its other service offerings. It offers an assortment of merchandise and services at everyday low prices (EDLP). It operates through three segments: Walmart U.S., Walmart International and Sam's Club. The Walmart U.S. segment is a mass merchandiser of consumer products, operating under the Walmart and Walmart Neighborhood Market brands, as well as walmart.com and other e-commerce brands. Walmart International segment includes various formats divided into two categories: retail and wholesale. These categories consist of many formats, including supercenters, supermarkets, hypermarkets, warehouse clubs (including Sam's Clubs) and cash &amp; carry, as well as e-commerce through walmart.com.mx, walmart.ca, flipkart.com, walmart.cn and other sites. Sam's Club segment is a membership-only warehouse club that also operates samsclub.com.</v>
    <v>2100000</v>
    <v>New York Stock Exchange</v>
    <v>XNYS</v>
    <v>XNYS</v>
    <v>702 SW 8th St, BENTONVILLE, AR, 72716-6209 US</v>
    <v>153.27000000000001</v>
    <v>Food &amp; Drug Retailing</v>
    <v>Stock</v>
    <v>45057.999668900004</v>
    <v>0</v>
    <v>152</v>
    <v>413017772640</v>
    <v>WALMART INC.</v>
    <v>WALMART INC.</v>
    <v>152.55000000000001</v>
    <v>35.830399999999997</v>
    <v>152.55000000000001</v>
    <v>153.12</v>
    <v>2697347000</v>
    <v>WMT</v>
    <v>WALMART INC. (XNYS:WMT)</v>
    <v>3975620</v>
    <v>4981634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4169/000119312506066792/0001193125-06-066792-index.htm" TargetMode="External"/><Relationship Id="rId47" Type="http://schemas.openxmlformats.org/officeDocument/2006/relationships/hyperlink" Target="https://www.sec.gov/Archives/edgar/data/104169/000119312508071085/0001193125-08-071085-index.htm" TargetMode="External"/><Relationship Id="rId63" Type="http://schemas.openxmlformats.org/officeDocument/2006/relationships/hyperlink" Target="https://www.sec.gov/Archives/edgar/data/104169/000010416916000079/0000104169-16-000079-index.htm" TargetMode="External"/><Relationship Id="rId68" Type="http://schemas.openxmlformats.org/officeDocument/2006/relationships/hyperlink" Target="https://www.sec.gov/Archives/edgar/data/104169/000010416919000016/0000104169-19-000016-index.htm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sec.gov/" TargetMode="External"/><Relationship Id="rId40" Type="http://schemas.openxmlformats.org/officeDocument/2006/relationships/hyperlink" Target="https://sec.gov/" TargetMode="External"/><Relationship Id="rId45" Type="http://schemas.openxmlformats.org/officeDocument/2006/relationships/hyperlink" Target="https://www.sec.gov/Archives/edgar/data/104169/000119312507065603/0001193125-07-065603-index.htm" TargetMode="External"/><Relationship Id="rId53" Type="http://schemas.openxmlformats.org/officeDocument/2006/relationships/hyperlink" Target="https://www.sec.gov/Archives/edgar/data/104169/000119312511083157/0001193125-11-083157-index.htm" TargetMode="External"/><Relationship Id="rId58" Type="http://schemas.openxmlformats.org/officeDocument/2006/relationships/hyperlink" Target="https://www.sec.gov/Archives/edgar/data/104169/000010416914000019/0000104169-14-000019-index.htm" TargetMode="External"/><Relationship Id="rId66" Type="http://schemas.openxmlformats.org/officeDocument/2006/relationships/hyperlink" Target="https://www.sec.gov/Archives/edgar/data/104169/000010416918000028/0000104169-18-000028-index.htm" TargetMode="External"/><Relationship Id="rId74" Type="http://schemas.openxmlformats.org/officeDocument/2006/relationships/hyperlink" Target="https://www.sec.gov/Archives/edgar/data/104169/000010416922000012/0000104169-22-000012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4169/000010416915000011/0000104169-15-000011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sec.gov/" TargetMode="External"/><Relationship Id="rId43" Type="http://schemas.openxmlformats.org/officeDocument/2006/relationships/hyperlink" Target="https://www.sec.gov/Archives/edgar/data/104169/000119312506066792/0001193125-06-066792-index.htm" TargetMode="External"/><Relationship Id="rId48" Type="http://schemas.openxmlformats.org/officeDocument/2006/relationships/hyperlink" Target="https://sec.gov/" TargetMode="External"/><Relationship Id="rId56" Type="http://schemas.openxmlformats.org/officeDocument/2006/relationships/hyperlink" Target="https://www.sec.gov/Archives/edgar/data/104169/000010416913000011/0000104169-13-000011-index.htm" TargetMode="External"/><Relationship Id="rId64" Type="http://schemas.openxmlformats.org/officeDocument/2006/relationships/hyperlink" Target="https://www.sec.gov/Archives/edgar/data/104169/000010416917000021/0000104169-17-000021-index.htm" TargetMode="External"/><Relationship Id="rId69" Type="http://schemas.openxmlformats.org/officeDocument/2006/relationships/hyperlink" Target="https://www.sec.gov/Archives/edgar/data/104169/000010416919000016/0000104169-19-000016-index.htm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4169/000119312510071652/0001193125-10-071652-index.htm" TargetMode="External"/><Relationship Id="rId72" Type="http://schemas.openxmlformats.org/officeDocument/2006/relationships/hyperlink" Target="https://www.sec.gov/Archives/edgar/data/104169/000010416921000033/0000104169-21-000033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104169/000119312508071085/0001193125-08-071085-index.htm" TargetMode="External"/><Relationship Id="rId59" Type="http://schemas.openxmlformats.org/officeDocument/2006/relationships/hyperlink" Target="https://www.sec.gov/Archives/edgar/data/104169/000010416914000019/0000104169-14-000019-index.htm" TargetMode="External"/><Relationship Id="rId67" Type="http://schemas.openxmlformats.org/officeDocument/2006/relationships/hyperlink" Target="https://www.sec.gov/Archives/edgar/data/104169/000010416918000028/0000104169-18-000028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sec.gov/" TargetMode="External"/><Relationship Id="rId54" Type="http://schemas.openxmlformats.org/officeDocument/2006/relationships/hyperlink" Target="https://www.sec.gov/Archives/edgar/data/104169/000119312512134679/0001193125-12-134679-index.htm" TargetMode="External"/><Relationship Id="rId62" Type="http://schemas.openxmlformats.org/officeDocument/2006/relationships/hyperlink" Target="https://www.sec.gov/Archives/edgar/data/104169/000010416916000079/0000104169-16-000079-index.htm" TargetMode="External"/><Relationship Id="rId70" Type="http://schemas.openxmlformats.org/officeDocument/2006/relationships/hyperlink" Target="https://www.sec.gov/Archives/edgar/data/104169/000010416920000011/0000104169-20-000011-index.htm" TargetMode="External"/><Relationship Id="rId75" Type="http://schemas.openxmlformats.org/officeDocument/2006/relationships/hyperlink" Target="https://www.sec.gov/Archives/edgar/data/104169/000010416922000012/0000104169-22-000012-index.htm" TargetMode="External"/><Relationship Id="rId1" Type="http://schemas.openxmlformats.org/officeDocument/2006/relationships/hyperlink" Target="https://roic.ai/company/WM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sec.gov/" TargetMode="External"/><Relationship Id="rId49" Type="http://schemas.openxmlformats.org/officeDocument/2006/relationships/hyperlink" Target="https://sec.gov/" TargetMode="External"/><Relationship Id="rId57" Type="http://schemas.openxmlformats.org/officeDocument/2006/relationships/hyperlink" Target="https://www.sec.gov/Archives/edgar/data/104169/000010416913000011/0000104169-13-000011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04169/000119312507065603/0001193125-07-065603-index.htm" TargetMode="External"/><Relationship Id="rId52" Type="http://schemas.openxmlformats.org/officeDocument/2006/relationships/hyperlink" Target="https://www.sec.gov/Archives/edgar/data/104169/000119312511083157/0001193125-11-083157-index.htm" TargetMode="External"/><Relationship Id="rId60" Type="http://schemas.openxmlformats.org/officeDocument/2006/relationships/hyperlink" Target="https://www.sec.gov/Archives/edgar/data/104169/000010416915000011/0000104169-15-000011-index.htm" TargetMode="External"/><Relationship Id="rId65" Type="http://schemas.openxmlformats.org/officeDocument/2006/relationships/hyperlink" Target="https://www.sec.gov/Archives/edgar/data/104169/000010416917000021/0000104169-17-000021-index.htm" TargetMode="External"/><Relationship Id="rId73" Type="http://schemas.openxmlformats.org/officeDocument/2006/relationships/hyperlink" Target="https://www.sec.gov/Archives/edgar/data/104169/000010416921000033/0000104169-21-000033-index.htm" TargetMode="External"/><Relationship Id="rId78" Type="http://schemas.openxmlformats.org/officeDocument/2006/relationships/hyperlink" Target="https://finbox.com/NYSE:WMT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sec.gov/" TargetMode="External"/><Relationship Id="rId34" Type="http://schemas.openxmlformats.org/officeDocument/2006/relationships/hyperlink" Target="https://sec.gov/" TargetMode="External"/><Relationship Id="rId50" Type="http://schemas.openxmlformats.org/officeDocument/2006/relationships/hyperlink" Target="https://www.sec.gov/Archives/edgar/data/104169/000119312510071652/0001193125-10-071652-index.htm" TargetMode="External"/><Relationship Id="rId55" Type="http://schemas.openxmlformats.org/officeDocument/2006/relationships/hyperlink" Target="https://www.sec.gov/Archives/edgar/data/104169/000119312512134679/0001193125-12-134679-index.htm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4169/000010416920000011/0000104169-20-000011-index.htm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2" activePane="bottomRight" state="frozen"/>
      <selection pane="topRight"/>
      <selection pane="bottomLeft"/>
      <selection pane="bottomRight" activeCell="AO9" sqref="AO9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8464500000</v>
      </c>
      <c r="C3" s="1">
        <v>11909100000</v>
      </c>
      <c r="D3" s="1">
        <v>15959300000</v>
      </c>
      <c r="E3" s="1">
        <v>20649000000</v>
      </c>
      <c r="F3" s="1">
        <v>25810700000</v>
      </c>
      <c r="G3" s="1">
        <v>32601600000</v>
      </c>
      <c r="H3" s="1">
        <v>43886900000</v>
      </c>
      <c r="I3" s="1">
        <v>55483800000</v>
      </c>
      <c r="J3" s="1">
        <v>67344600000</v>
      </c>
      <c r="K3" s="1">
        <v>83412000000</v>
      </c>
      <c r="L3" s="1">
        <v>94749000000</v>
      </c>
      <c r="M3" s="1">
        <v>106146000000</v>
      </c>
      <c r="N3" s="1">
        <v>119299000000</v>
      </c>
      <c r="O3" s="1">
        <v>139208000000</v>
      </c>
      <c r="P3" s="1">
        <v>166809000000</v>
      </c>
      <c r="Q3" s="1">
        <v>193295000000</v>
      </c>
      <c r="R3" s="1">
        <v>219812000000</v>
      </c>
      <c r="S3" s="1">
        <v>246525000000</v>
      </c>
      <c r="T3" s="1">
        <v>258681000000</v>
      </c>
      <c r="U3" s="1">
        <v>287989000000</v>
      </c>
      <c r="V3" s="1">
        <v>315654000000</v>
      </c>
      <c r="W3" s="1">
        <v>348650000000</v>
      </c>
      <c r="X3" s="1">
        <v>378799000000</v>
      </c>
      <c r="Y3" s="1">
        <v>405607000000</v>
      </c>
      <c r="Z3" s="1">
        <v>408214000000</v>
      </c>
      <c r="AA3" s="1">
        <v>421849000000</v>
      </c>
      <c r="AB3" s="1">
        <v>446950000000</v>
      </c>
      <c r="AC3" s="1">
        <v>469162000000</v>
      </c>
      <c r="AD3" s="1">
        <v>476294000000</v>
      </c>
      <c r="AE3" s="1">
        <v>485651000000</v>
      </c>
      <c r="AF3" s="1">
        <v>482130000000</v>
      </c>
      <c r="AG3" s="1">
        <v>485873000000</v>
      </c>
      <c r="AH3" s="1">
        <v>500343000000</v>
      </c>
      <c r="AI3" s="1">
        <v>514405000000</v>
      </c>
      <c r="AJ3" s="1">
        <v>523964000000</v>
      </c>
      <c r="AK3" s="1">
        <v>559151000000</v>
      </c>
      <c r="AL3" s="1">
        <v>572754000000</v>
      </c>
      <c r="AM3" s="1">
        <v>611289000000</v>
      </c>
      <c r="AN3" s="28">
        <v>628000000000</v>
      </c>
      <c r="AO3" s="28">
        <v>650800000000</v>
      </c>
      <c r="AP3" s="28">
        <v>677000000000</v>
      </c>
      <c r="AQ3" s="28">
        <v>699400000000</v>
      </c>
      <c r="AR3" s="28">
        <v>725700000000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0.4069466595782385</v>
      </c>
      <c r="D4" s="15">
        <f>(D3/C3)-1</f>
        <v>0.34009287015811429</v>
      </c>
      <c r="E4" s="15">
        <f>(E3/D3)-1</f>
        <v>0.29385374045227541</v>
      </c>
      <c r="F4" s="15">
        <f t="shared" ref="F4:AR4" si="0">(F3/E3)-1</f>
        <v>0.24997336432757034</v>
      </c>
      <c r="G4" s="15">
        <f t="shared" si="0"/>
        <v>0.26310406149387666</v>
      </c>
      <c r="H4" s="16">
        <f t="shared" si="0"/>
        <v>0.34615785728307813</v>
      </c>
      <c r="I4" s="16">
        <f t="shared" si="0"/>
        <v>0.26424513921010595</v>
      </c>
      <c r="J4" s="16">
        <f t="shared" si="0"/>
        <v>0.21377050598553082</v>
      </c>
      <c r="K4" s="16">
        <f t="shared" si="0"/>
        <v>0.23858483085503512</v>
      </c>
      <c r="L4" s="16">
        <f t="shared" si="0"/>
        <v>0.13591569558336936</v>
      </c>
      <c r="M4" s="16">
        <f t="shared" si="0"/>
        <v>0.12028622993382521</v>
      </c>
      <c r="N4" s="16">
        <f t="shared" si="0"/>
        <v>0.12391423134173696</v>
      </c>
      <c r="O4" s="16">
        <f t="shared" si="0"/>
        <v>0.16688320941499923</v>
      </c>
      <c r="P4" s="16">
        <f t="shared" si="0"/>
        <v>0.19827165105453703</v>
      </c>
      <c r="Q4" s="16">
        <f t="shared" si="0"/>
        <v>0.15878040153708728</v>
      </c>
      <c r="R4" s="16">
        <f t="shared" si="0"/>
        <v>0.13718409684678856</v>
      </c>
      <c r="S4" s="16">
        <f t="shared" si="0"/>
        <v>0.12152657725692873</v>
      </c>
      <c r="T4" s="16">
        <f t="shared" si="0"/>
        <v>4.9309400669303338E-2</v>
      </c>
      <c r="U4" s="16">
        <f t="shared" si="0"/>
        <v>0.11329784560907052</v>
      </c>
      <c r="V4" s="16">
        <f t="shared" si="0"/>
        <v>9.6062696839115391E-2</v>
      </c>
      <c r="W4" s="16">
        <f t="shared" si="0"/>
        <v>0.10453217763753986</v>
      </c>
      <c r="X4" s="16">
        <f t="shared" si="0"/>
        <v>8.6473540800229509E-2</v>
      </c>
      <c r="Y4" s="16">
        <f t="shared" si="0"/>
        <v>7.0771042162202091E-2</v>
      </c>
      <c r="Z4" s="16">
        <f t="shared" si="0"/>
        <v>6.4274038663041377E-3</v>
      </c>
      <c r="AA4" s="16">
        <f t="shared" si="0"/>
        <v>3.3401598181346026E-2</v>
      </c>
      <c r="AB4" s="16">
        <f t="shared" si="0"/>
        <v>5.9502333773459259E-2</v>
      </c>
      <c r="AC4" s="16">
        <f t="shared" si="0"/>
        <v>4.9696834097773701E-2</v>
      </c>
      <c r="AD4" s="16">
        <f t="shared" si="0"/>
        <v>1.5201572164838639E-2</v>
      </c>
      <c r="AE4" s="16">
        <f t="shared" si="0"/>
        <v>1.9645429083717136E-2</v>
      </c>
      <c r="AF4" s="16">
        <f t="shared" si="0"/>
        <v>-7.2500622875274479E-3</v>
      </c>
      <c r="AG4" s="16">
        <f t="shared" si="0"/>
        <v>7.7634662850267766E-3</v>
      </c>
      <c r="AH4" s="16">
        <f t="shared" si="0"/>
        <v>2.9781444945489843E-2</v>
      </c>
      <c r="AI4" s="16">
        <f t="shared" si="0"/>
        <v>2.8104720161968855E-2</v>
      </c>
      <c r="AJ4" s="16">
        <f t="shared" si="0"/>
        <v>1.85826343056541E-2</v>
      </c>
      <c r="AK4" s="16">
        <f t="shared" si="0"/>
        <v>6.7155377086975498E-2</v>
      </c>
      <c r="AL4" s="16">
        <f t="shared" si="0"/>
        <v>2.4327954345069625E-2</v>
      </c>
      <c r="AM4" s="16">
        <f t="shared" si="0"/>
        <v>6.7280193590965709E-2</v>
      </c>
      <c r="AN4" s="16">
        <f t="shared" si="0"/>
        <v>2.7337315083372893E-2</v>
      </c>
      <c r="AO4" s="16">
        <f t="shared" si="0"/>
        <v>3.6305732484076536E-2</v>
      </c>
      <c r="AP4" s="16">
        <f t="shared" si="0"/>
        <v>4.0258143822987202E-2</v>
      </c>
      <c r="AQ4" s="16">
        <f t="shared" si="0"/>
        <v>3.3087149187592368E-2</v>
      </c>
      <c r="AR4" s="16">
        <f t="shared" si="0"/>
        <v>3.7603660280240314E-2</v>
      </c>
      <c r="AS4" s="17">
        <f>(AM4+AL4+AK4)/3</f>
        <v>5.2921175007670275E-2</v>
      </c>
      <c r="AT4" s="17">
        <f>(AM20+AL20+AK20)/3</f>
        <v>-2.9085970606412159E-2</v>
      </c>
      <c r="AU4" s="17">
        <f>(AM29+AL29+AK29)/3</f>
        <v>-7.5275829474651348E-2</v>
      </c>
      <c r="AV4" s="17">
        <f>(AM105+AL105+AK105)/3</f>
        <v>0.10284448601477847</v>
      </c>
    </row>
    <row r="5" spans="1:48" ht="19" x14ac:dyDescent="0.25">
      <c r="A5" s="5" t="s">
        <v>2</v>
      </c>
      <c r="B5" s="1">
        <v>6271600000</v>
      </c>
      <c r="C5" s="1">
        <v>8929600000</v>
      </c>
      <c r="D5" s="1">
        <v>12115800000</v>
      </c>
      <c r="E5" s="1">
        <v>15843200000</v>
      </c>
      <c r="F5" s="1">
        <v>19800600000</v>
      </c>
      <c r="G5" s="1">
        <v>25153200000</v>
      </c>
      <c r="H5" s="1">
        <v>34310700000</v>
      </c>
      <c r="I5" s="1">
        <v>43525500000</v>
      </c>
      <c r="J5" s="1">
        <v>52595200000</v>
      </c>
      <c r="K5" s="1">
        <v>65586000000</v>
      </c>
      <c r="L5" s="1">
        <v>74564000000</v>
      </c>
      <c r="M5" s="1">
        <v>83663000000</v>
      </c>
      <c r="N5" s="1">
        <v>93438000000</v>
      </c>
      <c r="O5" s="1">
        <v>108725000000</v>
      </c>
      <c r="P5" s="1">
        <v>129664000000</v>
      </c>
      <c r="Q5" s="1">
        <v>150255000000</v>
      </c>
      <c r="R5" s="1">
        <v>171562000000</v>
      </c>
      <c r="S5" s="1">
        <v>191838000000</v>
      </c>
      <c r="T5" s="1">
        <v>198747000000</v>
      </c>
      <c r="U5" s="1">
        <v>219793000000</v>
      </c>
      <c r="V5" s="1">
        <v>240391000000</v>
      </c>
      <c r="W5" s="1">
        <v>264152000000</v>
      </c>
      <c r="X5" s="1">
        <v>286515000000</v>
      </c>
      <c r="Y5" s="1">
        <v>306158000000</v>
      </c>
      <c r="Z5" s="1">
        <v>304657000000</v>
      </c>
      <c r="AA5" s="1">
        <v>315287000000</v>
      </c>
      <c r="AB5" s="1">
        <v>335127000000</v>
      </c>
      <c r="AC5" s="1">
        <v>352488000000</v>
      </c>
      <c r="AD5" s="1">
        <v>358069000000</v>
      </c>
      <c r="AE5" s="1">
        <v>365086000000</v>
      </c>
      <c r="AF5" s="1">
        <v>360984000000</v>
      </c>
      <c r="AG5" s="1">
        <v>361256000000</v>
      </c>
      <c r="AH5" s="1">
        <v>373396000000</v>
      </c>
      <c r="AI5" s="1">
        <v>385301000000</v>
      </c>
      <c r="AJ5" s="1">
        <v>394605000000</v>
      </c>
      <c r="AK5" s="1">
        <v>420315000000</v>
      </c>
      <c r="AL5" s="1">
        <v>429000000000</v>
      </c>
      <c r="AM5" s="1">
        <v>463721000000</v>
      </c>
    </row>
    <row r="6" spans="1:48" ht="20" x14ac:dyDescent="0.25">
      <c r="A6" s="6" t="s">
        <v>3</v>
      </c>
      <c r="B6" s="10">
        <v>2192900000</v>
      </c>
      <c r="C6" s="10">
        <v>2979500000</v>
      </c>
      <c r="D6" s="10">
        <v>3843500000</v>
      </c>
      <c r="E6" s="10">
        <v>4805800000</v>
      </c>
      <c r="F6" s="10">
        <v>6010100000</v>
      </c>
      <c r="G6" s="10">
        <v>7448400000</v>
      </c>
      <c r="H6" s="10">
        <v>9576200000</v>
      </c>
      <c r="I6" s="10">
        <v>11958300000</v>
      </c>
      <c r="J6" s="10">
        <v>14749400000</v>
      </c>
      <c r="K6" s="10">
        <v>17826000000</v>
      </c>
      <c r="L6" s="10">
        <v>20185000000</v>
      </c>
      <c r="M6" s="10">
        <v>22483000000</v>
      </c>
      <c r="N6" s="10">
        <v>25861000000</v>
      </c>
      <c r="O6" s="10">
        <v>30483000000</v>
      </c>
      <c r="P6" s="10">
        <v>37145000000</v>
      </c>
      <c r="Q6" s="10">
        <v>43040000000</v>
      </c>
      <c r="R6" s="10">
        <v>48250000000</v>
      </c>
      <c r="S6" s="10">
        <v>54687000000</v>
      </c>
      <c r="T6" s="10">
        <v>59934000000</v>
      </c>
      <c r="U6" s="10">
        <v>68196000000</v>
      </c>
      <c r="V6" s="10">
        <v>75263000000</v>
      </c>
      <c r="W6" s="10">
        <v>84498000000</v>
      </c>
      <c r="X6" s="10">
        <v>92284000000</v>
      </c>
      <c r="Y6" s="10">
        <v>99449000000</v>
      </c>
      <c r="Z6" s="10">
        <v>103557000000</v>
      </c>
      <c r="AA6" s="10">
        <v>106562000000</v>
      </c>
      <c r="AB6" s="10">
        <v>111823000000</v>
      </c>
      <c r="AC6" s="10">
        <v>116674000000</v>
      </c>
      <c r="AD6" s="10">
        <v>118225000000</v>
      </c>
      <c r="AE6" s="10">
        <v>120565000000</v>
      </c>
      <c r="AF6" s="10">
        <v>121146000000</v>
      </c>
      <c r="AG6" s="10">
        <v>124617000000</v>
      </c>
      <c r="AH6" s="10">
        <v>126947000000</v>
      </c>
      <c r="AI6" s="10">
        <v>129104000000</v>
      </c>
      <c r="AJ6" s="10">
        <v>129359000000</v>
      </c>
      <c r="AK6" s="10">
        <v>138836000000</v>
      </c>
      <c r="AL6" s="10">
        <v>143754000000</v>
      </c>
      <c r="AM6" s="10">
        <v>147568000000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0.2591</v>
      </c>
      <c r="C7" s="2">
        <v>0.25019999999999998</v>
      </c>
      <c r="D7" s="2">
        <v>0.24079999999999999</v>
      </c>
      <c r="E7" s="2">
        <v>0.23269999999999999</v>
      </c>
      <c r="F7" s="2">
        <v>0.2329</v>
      </c>
      <c r="G7" s="2">
        <v>0.22850000000000001</v>
      </c>
      <c r="H7" s="2">
        <v>0.21820000000000001</v>
      </c>
      <c r="I7" s="2">
        <v>0.2155</v>
      </c>
      <c r="J7" s="2">
        <v>0.219</v>
      </c>
      <c r="K7" s="2">
        <v>0.2137</v>
      </c>
      <c r="L7" s="2">
        <v>0.21299999999999999</v>
      </c>
      <c r="M7" s="2">
        <v>0.21179999999999999</v>
      </c>
      <c r="N7" s="2">
        <v>0.21679999999999999</v>
      </c>
      <c r="O7" s="2">
        <v>0.219</v>
      </c>
      <c r="P7" s="2">
        <v>0.22270000000000001</v>
      </c>
      <c r="Q7" s="2">
        <v>0.22270000000000001</v>
      </c>
      <c r="R7" s="2">
        <v>0.2195</v>
      </c>
      <c r="S7" s="2">
        <v>0.2218</v>
      </c>
      <c r="T7" s="2">
        <v>0.23169999999999999</v>
      </c>
      <c r="U7" s="2">
        <v>0.23680000000000001</v>
      </c>
      <c r="V7" s="2">
        <v>0.2384</v>
      </c>
      <c r="W7" s="2">
        <v>0.2424</v>
      </c>
      <c r="X7" s="2">
        <v>0.24360000000000001</v>
      </c>
      <c r="Y7" s="2">
        <v>0.2452</v>
      </c>
      <c r="Z7" s="2">
        <v>0.25369999999999998</v>
      </c>
      <c r="AA7" s="2">
        <v>0.25259999999999999</v>
      </c>
      <c r="AB7" s="2">
        <v>0.25019999999999998</v>
      </c>
      <c r="AC7" s="2">
        <v>0.2487</v>
      </c>
      <c r="AD7" s="2">
        <v>0.2482</v>
      </c>
      <c r="AE7" s="2">
        <v>0.24829999999999999</v>
      </c>
      <c r="AF7" s="2">
        <v>0.25130000000000002</v>
      </c>
      <c r="AG7" s="2">
        <v>0.25650000000000001</v>
      </c>
      <c r="AH7" s="2">
        <v>0.25369999999999998</v>
      </c>
      <c r="AI7" s="2">
        <v>0.251</v>
      </c>
      <c r="AJ7" s="2">
        <v>0.24690000000000001</v>
      </c>
      <c r="AK7" s="2">
        <v>0.24829999999999999</v>
      </c>
      <c r="AL7" s="2">
        <v>0.251</v>
      </c>
      <c r="AM7" s="2">
        <v>0.2414</v>
      </c>
      <c r="AS7" s="17">
        <f>AM7</f>
        <v>0.2414</v>
      </c>
      <c r="AT7" s="20">
        <f>AM21</f>
        <v>4.99E-2</v>
      </c>
      <c r="AU7" s="20">
        <f>AM30</f>
        <v>1.9099999999999999E-2</v>
      </c>
      <c r="AV7" s="20">
        <f>AM106/AM3</f>
        <v>2.0029805869236972E-2</v>
      </c>
    </row>
    <row r="8" spans="1:48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8" ht="19" customHeight="1" x14ac:dyDescent="0.25">
      <c r="A9" s="14" t="s">
        <v>95</v>
      </c>
      <c r="B9" s="15">
        <f>B8/B3</f>
        <v>0</v>
      </c>
      <c r="C9" s="15">
        <f t="shared" ref="C9:AM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si="1"/>
        <v>0</v>
      </c>
      <c r="AK9" s="15">
        <f t="shared" si="1"/>
        <v>0</v>
      </c>
      <c r="AL9" s="15">
        <f t="shared" si="1"/>
        <v>0</v>
      </c>
      <c r="AM9" s="15">
        <f t="shared" si="1"/>
        <v>0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</v>
      </c>
      <c r="AT10" s="20">
        <f>AM13</f>
        <v>0.20798672968105103</v>
      </c>
      <c r="AU10" s="20">
        <f>AM80</f>
        <v>0</v>
      </c>
      <c r="AV10" s="20">
        <f>AM89</f>
        <v>2.7576154650255445E-2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1485200000</v>
      </c>
      <c r="C12" s="1">
        <v>2007600000</v>
      </c>
      <c r="D12" s="1">
        <v>2599400000</v>
      </c>
      <c r="E12" s="1">
        <v>3267900000</v>
      </c>
      <c r="F12" s="1">
        <v>4069700000</v>
      </c>
      <c r="G12" s="1">
        <v>5152200000</v>
      </c>
      <c r="H12" s="1">
        <v>6684300000</v>
      </c>
      <c r="I12" s="1">
        <v>8320800000</v>
      </c>
      <c r="J12" s="1">
        <v>10333200000</v>
      </c>
      <c r="K12" s="1">
        <v>12858000000</v>
      </c>
      <c r="L12" s="1">
        <v>14951000000</v>
      </c>
      <c r="M12" s="1">
        <v>16788000000</v>
      </c>
      <c r="N12" s="1">
        <v>19358000000</v>
      </c>
      <c r="O12" s="1">
        <v>22363000000</v>
      </c>
      <c r="P12" s="1">
        <v>27040000000</v>
      </c>
      <c r="Q12" s="1">
        <v>31550000000</v>
      </c>
      <c r="R12" s="1">
        <v>36173000000</v>
      </c>
      <c r="S12" s="1">
        <v>41043000000</v>
      </c>
      <c r="T12" s="1">
        <v>44909000000</v>
      </c>
      <c r="U12" s="1">
        <v>51105000000</v>
      </c>
      <c r="V12" s="1">
        <v>56733000000</v>
      </c>
      <c r="W12" s="1">
        <v>64001000000</v>
      </c>
      <c r="X12" s="1">
        <v>70288000000</v>
      </c>
      <c r="Y12" s="1">
        <v>76651000000</v>
      </c>
      <c r="Z12" s="1">
        <v>79607000000</v>
      </c>
      <c r="AA12" s="1">
        <v>81020000000</v>
      </c>
      <c r="AB12" s="1">
        <v>85265000000</v>
      </c>
      <c r="AC12" s="1">
        <v>88873000000</v>
      </c>
      <c r="AD12" s="1">
        <v>91353000000</v>
      </c>
      <c r="AE12" s="1">
        <v>93418000000</v>
      </c>
      <c r="AF12" s="1">
        <v>97041000000</v>
      </c>
      <c r="AG12" s="1">
        <v>101853000000</v>
      </c>
      <c r="AH12" s="1">
        <v>106510000000</v>
      </c>
      <c r="AI12" s="1">
        <v>107147000000</v>
      </c>
      <c r="AJ12" s="1">
        <v>108791000000</v>
      </c>
      <c r="AK12" s="1">
        <v>116288000000</v>
      </c>
      <c r="AL12" s="1">
        <v>117812000000</v>
      </c>
      <c r="AM12" s="1">
        <v>127140000000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0.17546222458503161</v>
      </c>
      <c r="C13" s="15">
        <f t="shared" ref="C13:AM13" si="2">C12/C3</f>
        <v>0.16857697055193088</v>
      </c>
      <c r="D13" s="15">
        <f t="shared" si="2"/>
        <v>0.16287681790554723</v>
      </c>
      <c r="E13" s="15">
        <f t="shared" si="2"/>
        <v>0.15825947987796019</v>
      </c>
      <c r="F13" s="15">
        <f t="shared" si="2"/>
        <v>0.15767491776666268</v>
      </c>
      <c r="G13" s="15">
        <f t="shared" si="2"/>
        <v>0.15803518845700826</v>
      </c>
      <c r="H13" s="15">
        <f t="shared" si="2"/>
        <v>0.15230740836103712</v>
      </c>
      <c r="I13" s="15">
        <f t="shared" si="2"/>
        <v>0.14996809879640544</v>
      </c>
      <c r="J13" s="15">
        <f t="shared" si="2"/>
        <v>0.15343769210894415</v>
      </c>
      <c r="K13" s="15">
        <f t="shared" si="2"/>
        <v>0.15415048194504388</v>
      </c>
      <c r="L13" s="15">
        <f t="shared" si="2"/>
        <v>0.15779586064232867</v>
      </c>
      <c r="M13" s="15">
        <f t="shared" si="2"/>
        <v>0.15815951613814935</v>
      </c>
      <c r="N13" s="15">
        <f t="shared" si="2"/>
        <v>0.16226456215056287</v>
      </c>
      <c r="O13" s="15">
        <f t="shared" si="2"/>
        <v>0.16064450318947188</v>
      </c>
      <c r="P13" s="15">
        <f t="shared" si="2"/>
        <v>0.16210156526326516</v>
      </c>
      <c r="Q13" s="15">
        <f t="shared" si="2"/>
        <v>0.16322201815877285</v>
      </c>
      <c r="R13" s="15">
        <f t="shared" si="2"/>
        <v>0.16456335413899151</v>
      </c>
      <c r="S13" s="15">
        <f t="shared" si="2"/>
        <v>0.16648615759050805</v>
      </c>
      <c r="T13" s="15">
        <f t="shared" si="2"/>
        <v>0.17360764802981279</v>
      </c>
      <c r="U13" s="15">
        <f t="shared" si="2"/>
        <v>0.17745469445013526</v>
      </c>
      <c r="V13" s="15">
        <f t="shared" si="2"/>
        <v>0.1797316048584843</v>
      </c>
      <c r="W13" s="15">
        <f t="shared" si="2"/>
        <v>0.18356804818585976</v>
      </c>
      <c r="X13" s="15">
        <f t="shared" si="2"/>
        <v>0.18555487210895488</v>
      </c>
      <c r="Y13" s="15">
        <f t="shared" si="2"/>
        <v>0.18897849396090305</v>
      </c>
      <c r="Z13" s="15">
        <f t="shared" si="2"/>
        <v>0.19501290989530001</v>
      </c>
      <c r="AA13" s="15">
        <f t="shared" si="2"/>
        <v>0.19205924394747884</v>
      </c>
      <c r="AB13" s="15">
        <f t="shared" si="2"/>
        <v>0.1907707797292762</v>
      </c>
      <c r="AC13" s="15">
        <f t="shared" si="2"/>
        <v>0.18942923766204425</v>
      </c>
      <c r="AD13" s="15">
        <f t="shared" si="2"/>
        <v>0.1917996027663586</v>
      </c>
      <c r="AE13" s="15">
        <f t="shared" si="2"/>
        <v>0.19235623935706916</v>
      </c>
      <c r="AF13" s="15">
        <f t="shared" si="2"/>
        <v>0.20127558957127745</v>
      </c>
      <c r="AG13" s="15">
        <f t="shared" si="2"/>
        <v>0.20962885363047545</v>
      </c>
      <c r="AH13" s="15">
        <f t="shared" si="2"/>
        <v>0.21287396845763806</v>
      </c>
      <c r="AI13" s="15">
        <f t="shared" si="2"/>
        <v>0.20829307646698614</v>
      </c>
      <c r="AJ13" s="15">
        <f t="shared" si="2"/>
        <v>0.20763067691673473</v>
      </c>
      <c r="AK13" s="15">
        <f t="shared" si="2"/>
        <v>0.20797244393732642</v>
      </c>
      <c r="AL13" s="15">
        <f t="shared" si="2"/>
        <v>0.20569389301515137</v>
      </c>
      <c r="AM13" s="15">
        <f t="shared" si="2"/>
        <v>0.20798672968105103</v>
      </c>
      <c r="AS13" s="17">
        <f>AM28/AM72</f>
        <v>0.15229551588802107</v>
      </c>
      <c r="AT13" s="20">
        <f>AM28/AM54</f>
        <v>4.7975617870917656E-2</v>
      </c>
      <c r="AU13" s="20">
        <f>AM22/(AM72+AM56+AM61)</f>
        <v>0.15063119395941482</v>
      </c>
      <c r="AV13" s="21">
        <f>AM67/AM72</f>
        <v>2.079277117859518</v>
      </c>
    </row>
    <row r="14" spans="1:48" ht="19" x14ac:dyDescent="0.25">
      <c r="A14" s="5" t="s">
        <v>9</v>
      </c>
      <c r="B14" s="1">
        <v>89700000</v>
      </c>
      <c r="C14" s="1">
        <v>123600000</v>
      </c>
      <c r="D14" s="1">
        <v>166000000</v>
      </c>
      <c r="E14" s="1">
        <v>213600000</v>
      </c>
      <c r="F14" s="1">
        <v>269400000</v>
      </c>
      <c r="G14" s="1">
        <v>346600000</v>
      </c>
      <c r="H14" s="1">
        <v>475400000</v>
      </c>
      <c r="I14" s="1">
        <v>649100000</v>
      </c>
      <c r="J14" s="1">
        <v>848700000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</row>
    <row r="15" spans="1:48" ht="20" x14ac:dyDescent="0.25">
      <c r="A15" s="5" t="s">
        <v>10</v>
      </c>
      <c r="B15" s="1">
        <v>1574900000</v>
      </c>
      <c r="C15" s="1">
        <v>2131200000</v>
      </c>
      <c r="D15" s="1">
        <v>2765400000</v>
      </c>
      <c r="E15" s="1">
        <v>3481500000</v>
      </c>
      <c r="F15" s="1">
        <v>4339100000</v>
      </c>
      <c r="G15" s="1">
        <v>5498800000</v>
      </c>
      <c r="H15" s="1">
        <v>7159700000</v>
      </c>
      <c r="I15" s="1">
        <v>8969900000</v>
      </c>
      <c r="J15" s="1">
        <v>11181900000</v>
      </c>
      <c r="K15" s="1">
        <v>12858000000</v>
      </c>
      <c r="L15" s="1">
        <v>14951000000</v>
      </c>
      <c r="M15" s="1">
        <v>16788000000</v>
      </c>
      <c r="N15" s="1">
        <v>19358000000</v>
      </c>
      <c r="O15" s="1">
        <v>22363000000</v>
      </c>
      <c r="P15" s="1">
        <v>27040000000</v>
      </c>
      <c r="Q15" s="1">
        <v>31550000000</v>
      </c>
      <c r="R15" s="1">
        <v>36173000000</v>
      </c>
      <c r="S15" s="1">
        <v>41043000000</v>
      </c>
      <c r="T15" s="1">
        <v>44909000000</v>
      </c>
      <c r="U15" s="1">
        <v>51105000000</v>
      </c>
      <c r="V15" s="1">
        <v>56733000000</v>
      </c>
      <c r="W15" s="1">
        <v>64001000000</v>
      </c>
      <c r="X15" s="1">
        <v>70288000000</v>
      </c>
      <c r="Y15" s="1">
        <v>76651000000</v>
      </c>
      <c r="Z15" s="1">
        <v>79607000000</v>
      </c>
      <c r="AA15" s="1">
        <v>81020000000</v>
      </c>
      <c r="AB15" s="1">
        <v>85265000000</v>
      </c>
      <c r="AC15" s="1">
        <v>88873000000</v>
      </c>
      <c r="AD15" s="1">
        <v>91353000000</v>
      </c>
      <c r="AE15" s="1">
        <v>93418000000</v>
      </c>
      <c r="AF15" s="1">
        <v>97041000000</v>
      </c>
      <c r="AG15" s="1">
        <v>101853000000</v>
      </c>
      <c r="AH15" s="1">
        <v>106510000000</v>
      </c>
      <c r="AI15" s="1">
        <v>107147000000</v>
      </c>
      <c r="AJ15" s="1">
        <v>108791000000</v>
      </c>
      <c r="AK15" s="1">
        <v>116288000000</v>
      </c>
      <c r="AL15" s="1">
        <v>117812000000</v>
      </c>
      <c r="AM15" s="1">
        <v>127140000000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7846500000</v>
      </c>
      <c r="C16" s="1">
        <v>11060800000</v>
      </c>
      <c r="D16" s="1">
        <v>14881200000</v>
      </c>
      <c r="E16" s="1">
        <v>19324700000</v>
      </c>
      <c r="F16" s="1">
        <v>24139700000</v>
      </c>
      <c r="G16" s="1">
        <v>30652000000</v>
      </c>
      <c r="H16" s="1">
        <v>41470400000</v>
      </c>
      <c r="I16" s="1">
        <v>52495400000</v>
      </c>
      <c r="J16" s="1">
        <v>63777100000</v>
      </c>
      <c r="K16" s="1">
        <v>78444000000</v>
      </c>
      <c r="L16" s="1">
        <v>89515000000</v>
      </c>
      <c r="M16" s="1">
        <v>100451000000</v>
      </c>
      <c r="N16" s="1">
        <v>112796000000</v>
      </c>
      <c r="O16" s="1">
        <v>131088000000</v>
      </c>
      <c r="P16" s="1">
        <v>156704000000</v>
      </c>
      <c r="Q16" s="1">
        <v>181805000000</v>
      </c>
      <c r="R16" s="1">
        <v>207735000000</v>
      </c>
      <c r="S16" s="1">
        <v>232881000000</v>
      </c>
      <c r="T16" s="1">
        <v>243656000000</v>
      </c>
      <c r="U16" s="1">
        <v>270898000000</v>
      </c>
      <c r="V16" s="1">
        <v>297124000000</v>
      </c>
      <c r="W16" s="1">
        <v>328153000000</v>
      </c>
      <c r="X16" s="1">
        <v>356803000000</v>
      </c>
      <c r="Y16" s="1">
        <v>382809000000</v>
      </c>
      <c r="Z16" s="1">
        <v>384264000000</v>
      </c>
      <c r="AA16" s="1">
        <v>396307000000</v>
      </c>
      <c r="AB16" s="1">
        <v>420392000000</v>
      </c>
      <c r="AC16" s="1">
        <v>441361000000</v>
      </c>
      <c r="AD16" s="1">
        <v>449422000000</v>
      </c>
      <c r="AE16" s="1">
        <v>458504000000</v>
      </c>
      <c r="AF16" s="1">
        <v>458025000000</v>
      </c>
      <c r="AG16" s="1">
        <v>463109000000</v>
      </c>
      <c r="AH16" s="1">
        <v>479906000000</v>
      </c>
      <c r="AI16" s="1">
        <v>492448000000</v>
      </c>
      <c r="AJ16" s="1">
        <v>503396000000</v>
      </c>
      <c r="AK16" s="1">
        <v>536603000000</v>
      </c>
      <c r="AL16" s="1">
        <v>546812000000</v>
      </c>
      <c r="AM16" s="1">
        <v>590861000000</v>
      </c>
      <c r="AS16" s="29">
        <f>(AM35+AL35+AK35+AJ35+AI35)/5</f>
        <v>-1.3963048244222264E-2</v>
      </c>
      <c r="AT16" s="30">
        <f>AU101/AM3</f>
        <v>0.67565058857594362</v>
      </c>
      <c r="AU16" s="30">
        <f>AU101/AM28</f>
        <v>35.361110671232879</v>
      </c>
      <c r="AV16" s="31">
        <f>AU101/AM106</f>
        <v>33.732258464554064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>
        <v>706000000</v>
      </c>
      <c r="L17" s="1">
        <v>888000000</v>
      </c>
      <c r="M17" s="1">
        <v>845000000</v>
      </c>
      <c r="N17" s="1">
        <v>784000000</v>
      </c>
      <c r="O17" s="1">
        <v>797000000</v>
      </c>
      <c r="P17" s="1">
        <v>1022000000</v>
      </c>
      <c r="Q17" s="1">
        <v>1374000000</v>
      </c>
      <c r="R17" s="1">
        <v>1326000000</v>
      </c>
      <c r="S17" s="1">
        <v>1063000000</v>
      </c>
      <c r="T17" s="1">
        <v>996000000</v>
      </c>
      <c r="U17" s="1">
        <v>1187000000</v>
      </c>
      <c r="V17" s="1">
        <v>1420000000</v>
      </c>
      <c r="W17" s="1">
        <v>1809000000</v>
      </c>
      <c r="X17" s="1">
        <v>2103000000</v>
      </c>
      <c r="Y17" s="1">
        <v>2184000000</v>
      </c>
      <c r="Z17" s="1">
        <v>2065000000</v>
      </c>
      <c r="AA17" s="1">
        <v>2205000000</v>
      </c>
      <c r="AB17" s="1">
        <v>2322000000</v>
      </c>
      <c r="AC17" s="1">
        <v>2251000000</v>
      </c>
      <c r="AD17" s="1">
        <v>2335000000</v>
      </c>
      <c r="AE17" s="1">
        <v>2461000000</v>
      </c>
      <c r="AF17" s="1">
        <v>2548000000</v>
      </c>
      <c r="AG17" s="1">
        <v>2367000000</v>
      </c>
      <c r="AH17" s="1">
        <v>2330000000</v>
      </c>
      <c r="AI17" s="1">
        <v>2346000000</v>
      </c>
      <c r="AJ17" s="1">
        <v>2599000000</v>
      </c>
      <c r="AK17" s="1">
        <v>2315000000</v>
      </c>
      <c r="AL17" s="1">
        <v>1994000000</v>
      </c>
      <c r="AM17" s="1">
        <v>2128000000</v>
      </c>
    </row>
    <row r="18" spans="1:45" ht="20" x14ac:dyDescent="0.25">
      <c r="A18" s="5" t="s">
        <v>13</v>
      </c>
      <c r="B18" s="1">
        <v>89700000</v>
      </c>
      <c r="C18" s="1">
        <v>123600000</v>
      </c>
      <c r="D18" s="1">
        <v>166000000</v>
      </c>
      <c r="E18" s="1">
        <v>213600000</v>
      </c>
      <c r="F18" s="1">
        <v>269400000</v>
      </c>
      <c r="G18" s="1">
        <v>346600000</v>
      </c>
      <c r="H18" s="1">
        <v>475400000</v>
      </c>
      <c r="I18" s="1">
        <v>649100000</v>
      </c>
      <c r="J18" s="1">
        <v>848700000</v>
      </c>
      <c r="K18" s="1">
        <v>1070000000</v>
      </c>
      <c r="L18" s="1">
        <v>1304000000</v>
      </c>
      <c r="M18" s="1">
        <v>1463000000</v>
      </c>
      <c r="N18" s="1">
        <v>1634000000</v>
      </c>
      <c r="O18" s="1">
        <v>1872000000</v>
      </c>
      <c r="P18" s="1">
        <v>2375000000</v>
      </c>
      <c r="Q18" s="1">
        <v>2868000000</v>
      </c>
      <c r="R18" s="1">
        <v>3290000000</v>
      </c>
      <c r="S18" s="1">
        <v>3432000000</v>
      </c>
      <c r="T18" s="1">
        <v>3852000000</v>
      </c>
      <c r="U18" s="1">
        <v>4405000000</v>
      </c>
      <c r="V18" s="1">
        <v>4717000000</v>
      </c>
      <c r="W18" s="1">
        <v>5459000000</v>
      </c>
      <c r="X18" s="1">
        <v>6317000000</v>
      </c>
      <c r="Y18" s="1">
        <v>6739000000</v>
      </c>
      <c r="Z18" s="1">
        <v>7157000000</v>
      </c>
      <c r="AA18" s="1">
        <v>7641000000</v>
      </c>
      <c r="AB18" s="1">
        <v>8130000000</v>
      </c>
      <c r="AC18" s="1">
        <v>8501000000</v>
      </c>
      <c r="AD18" s="1">
        <v>8870000000</v>
      </c>
      <c r="AE18" s="1">
        <v>9173000000</v>
      </c>
      <c r="AF18" s="1">
        <v>9454000000</v>
      </c>
      <c r="AG18" s="1">
        <v>10080000000</v>
      </c>
      <c r="AH18" s="1">
        <v>10529000000</v>
      </c>
      <c r="AI18" s="1">
        <v>10678000000</v>
      </c>
      <c r="AJ18" s="1">
        <v>10987000000</v>
      </c>
      <c r="AK18" s="1">
        <v>11152000000</v>
      </c>
      <c r="AL18" s="1">
        <v>10658000000</v>
      </c>
      <c r="AM18" s="1">
        <v>10945000000</v>
      </c>
      <c r="AS18" s="18" t="s">
        <v>125</v>
      </c>
    </row>
    <row r="19" spans="1:45" ht="19" x14ac:dyDescent="0.25">
      <c r="A19" s="6" t="s">
        <v>14</v>
      </c>
      <c r="B19" s="10">
        <v>693300000</v>
      </c>
      <c r="C19" s="10">
        <v>969600000</v>
      </c>
      <c r="D19" s="10">
        <v>1234600000</v>
      </c>
      <c r="E19" s="10">
        <v>1539000000</v>
      </c>
      <c r="F19" s="10">
        <v>1976900000</v>
      </c>
      <c r="G19" s="10">
        <v>2389300000</v>
      </c>
      <c r="H19" s="10">
        <v>3028600000</v>
      </c>
      <c r="I19" s="10">
        <v>3815400000</v>
      </c>
      <c r="J19" s="10">
        <v>4540300000</v>
      </c>
      <c r="K19" s="10">
        <v>6038000000</v>
      </c>
      <c r="L19" s="10">
        <v>6538000000</v>
      </c>
      <c r="M19" s="10">
        <v>7158000000</v>
      </c>
      <c r="N19" s="10">
        <v>8059000000</v>
      </c>
      <c r="O19" s="10">
        <v>9839000000</v>
      </c>
      <c r="P19" s="10">
        <v>12310000000</v>
      </c>
      <c r="Q19" s="10">
        <v>14229000000</v>
      </c>
      <c r="R19" s="10">
        <v>15184000000</v>
      </c>
      <c r="S19" s="10">
        <v>17021000000</v>
      </c>
      <c r="T19" s="10">
        <v>19020000000</v>
      </c>
      <c r="U19" s="10">
        <v>21448000000</v>
      </c>
      <c r="V19" s="10">
        <v>23171000000</v>
      </c>
      <c r="W19" s="10">
        <v>24917000000</v>
      </c>
      <c r="X19" s="10">
        <v>28059000000</v>
      </c>
      <c r="Y19" s="10">
        <v>29468000000</v>
      </c>
      <c r="Z19" s="10">
        <v>30696000000</v>
      </c>
      <c r="AA19" s="10">
        <v>33814000000</v>
      </c>
      <c r="AB19" s="10">
        <v>34095000000</v>
      </c>
      <c r="AC19" s="10">
        <v>35732000000</v>
      </c>
      <c r="AD19" s="10">
        <v>35332000000</v>
      </c>
      <c r="AE19" s="10">
        <v>35982000000</v>
      </c>
      <c r="AF19" s="10">
        <v>33254000000</v>
      </c>
      <c r="AG19" s="10">
        <v>32294000000</v>
      </c>
      <c r="AH19" s="10">
        <v>27321000000</v>
      </c>
      <c r="AI19" s="10">
        <v>23975000000</v>
      </c>
      <c r="AJ19" s="10">
        <v>33382000000</v>
      </c>
      <c r="AK19" s="10">
        <v>33835000000</v>
      </c>
      <c r="AL19" s="10">
        <v>31081000000</v>
      </c>
      <c r="AM19" s="10">
        <v>30477000000</v>
      </c>
      <c r="AS19" s="32">
        <f>AM40-AM56-AM61</f>
        <v>-50038000000</v>
      </c>
    </row>
    <row r="20" spans="1:45" ht="19" customHeight="1" x14ac:dyDescent="0.25">
      <c r="A20" s="14" t="s">
        <v>101</v>
      </c>
      <c r="B20" s="1"/>
      <c r="C20" s="15">
        <f>(C19/B19)-1</f>
        <v>0.39852877542189535</v>
      </c>
      <c r="D20" s="15">
        <f>(D19/C19)-1</f>
        <v>0.27330858085808574</v>
      </c>
      <c r="E20" s="15">
        <f>(E19/D19)-1</f>
        <v>0.24655758950267304</v>
      </c>
      <c r="F20" s="15">
        <f t="shared" ref="F20:AK20" si="3">(F19/E19)-1</f>
        <v>0.28453541260558812</v>
      </c>
      <c r="G20" s="15">
        <f t="shared" si="3"/>
        <v>0.20860943902068896</v>
      </c>
      <c r="H20" s="15">
        <f t="shared" si="3"/>
        <v>0.26756790691834431</v>
      </c>
      <c r="I20" s="15">
        <f t="shared" si="3"/>
        <v>0.25979000198111346</v>
      </c>
      <c r="J20" s="15">
        <f t="shared" si="3"/>
        <v>0.18999318551134881</v>
      </c>
      <c r="K20" s="15">
        <f t="shared" si="3"/>
        <v>0.32986807039182442</v>
      </c>
      <c r="L20" s="15">
        <f t="shared" si="3"/>
        <v>8.2808877111626433E-2</v>
      </c>
      <c r="M20" s="15">
        <f t="shared" si="3"/>
        <v>9.4830223309880779E-2</v>
      </c>
      <c r="N20" s="15">
        <f t="shared" si="3"/>
        <v>0.12587314892428059</v>
      </c>
      <c r="O20" s="15">
        <f t="shared" si="3"/>
        <v>0.22087107581585808</v>
      </c>
      <c r="P20" s="15">
        <f t="shared" si="3"/>
        <v>0.25114340888301667</v>
      </c>
      <c r="Q20" s="15">
        <f t="shared" si="3"/>
        <v>0.15588952071486606</v>
      </c>
      <c r="R20" s="15">
        <f t="shared" si="3"/>
        <v>6.7116452315693298E-2</v>
      </c>
      <c r="S20" s="15">
        <f t="shared" si="3"/>
        <v>0.12098261327713389</v>
      </c>
      <c r="T20" s="15">
        <f t="shared" si="3"/>
        <v>0.11744315845132491</v>
      </c>
      <c r="U20" s="15">
        <f t="shared" si="3"/>
        <v>0.12765509989484758</v>
      </c>
      <c r="V20" s="15">
        <f t="shared" si="3"/>
        <v>8.03338306602015E-2</v>
      </c>
      <c r="W20" s="15">
        <f t="shared" si="3"/>
        <v>7.5352811704285427E-2</v>
      </c>
      <c r="X20" s="15">
        <f t="shared" si="3"/>
        <v>0.12609864750973232</v>
      </c>
      <c r="Y20" s="15">
        <f t="shared" si="3"/>
        <v>5.0215617092554954E-2</v>
      </c>
      <c r="Z20" s="15">
        <f t="shared" si="3"/>
        <v>4.1672322519342941E-2</v>
      </c>
      <c r="AA20" s="15">
        <f t="shared" si="3"/>
        <v>0.1015767526713578</v>
      </c>
      <c r="AB20" s="15">
        <f t="shared" si="3"/>
        <v>8.3101673862897574E-3</v>
      </c>
      <c r="AC20" s="15">
        <f t="shared" si="3"/>
        <v>4.8012905118052451E-2</v>
      </c>
      <c r="AD20" s="15">
        <f t="shared" si="3"/>
        <v>-1.119444755401322E-2</v>
      </c>
      <c r="AE20" s="15">
        <f t="shared" si="3"/>
        <v>1.8396920638514613E-2</v>
      </c>
      <c r="AF20" s="15">
        <f t="shared" si="3"/>
        <v>-7.5815685620588047E-2</v>
      </c>
      <c r="AG20" s="15">
        <f t="shared" si="3"/>
        <v>-2.8868707523906911E-2</v>
      </c>
      <c r="AH20" s="15">
        <f t="shared" si="3"/>
        <v>-0.15399145352077781</v>
      </c>
      <c r="AI20" s="15">
        <f t="shared" si="3"/>
        <v>-0.12246989495260052</v>
      </c>
      <c r="AJ20" s="15">
        <f t="shared" si="3"/>
        <v>0.39236704900938468</v>
      </c>
      <c r="AK20" s="15">
        <f t="shared" si="3"/>
        <v>1.3570187526211752E-2</v>
      </c>
      <c r="AL20" s="15">
        <f t="shared" ref="AL20" si="4">(AL19/AK19)-1</f>
        <v>-8.139500517215903E-2</v>
      </c>
      <c r="AM20" s="15">
        <f t="shared" ref="AM20" si="5">(AM19/AL19)-1</f>
        <v>-1.94330941732892E-2</v>
      </c>
    </row>
    <row r="21" spans="1:45" ht="19" x14ac:dyDescent="0.25">
      <c r="A21" s="5" t="s">
        <v>15</v>
      </c>
      <c r="B21" s="2">
        <v>8.1900000000000001E-2</v>
      </c>
      <c r="C21" s="2">
        <v>8.14E-2</v>
      </c>
      <c r="D21" s="2">
        <v>7.7399999999999997E-2</v>
      </c>
      <c r="E21" s="2">
        <v>7.4499999999999997E-2</v>
      </c>
      <c r="F21" s="2">
        <v>7.6600000000000001E-2</v>
      </c>
      <c r="G21" s="2">
        <v>7.3300000000000004E-2</v>
      </c>
      <c r="H21" s="2">
        <v>6.9000000000000006E-2</v>
      </c>
      <c r="I21" s="2">
        <v>6.88E-2</v>
      </c>
      <c r="J21" s="2">
        <v>6.7400000000000002E-2</v>
      </c>
      <c r="K21" s="2">
        <v>7.2400000000000006E-2</v>
      </c>
      <c r="L21" s="2">
        <v>6.9000000000000006E-2</v>
      </c>
      <c r="M21" s="2">
        <v>6.7400000000000002E-2</v>
      </c>
      <c r="N21" s="2">
        <v>6.7599999999999993E-2</v>
      </c>
      <c r="O21" s="2">
        <v>7.0699999999999999E-2</v>
      </c>
      <c r="P21" s="2">
        <v>7.3800000000000004E-2</v>
      </c>
      <c r="Q21" s="2">
        <v>7.3599999999999999E-2</v>
      </c>
      <c r="R21" s="2">
        <v>6.9099999999999995E-2</v>
      </c>
      <c r="S21" s="2">
        <v>6.9000000000000006E-2</v>
      </c>
      <c r="T21" s="2">
        <v>7.3499999999999996E-2</v>
      </c>
      <c r="U21" s="2">
        <v>7.4499999999999997E-2</v>
      </c>
      <c r="V21" s="2">
        <v>7.3400000000000007E-2</v>
      </c>
      <c r="W21" s="2">
        <v>7.1499999999999994E-2</v>
      </c>
      <c r="X21" s="2">
        <v>7.4099999999999999E-2</v>
      </c>
      <c r="Y21" s="2">
        <v>7.2700000000000001E-2</v>
      </c>
      <c r="Z21" s="2">
        <v>7.5200000000000003E-2</v>
      </c>
      <c r="AA21" s="2">
        <v>8.0199999999999994E-2</v>
      </c>
      <c r="AB21" s="2">
        <v>7.6300000000000007E-2</v>
      </c>
      <c r="AC21" s="2">
        <v>7.6200000000000004E-2</v>
      </c>
      <c r="AD21" s="2">
        <v>7.4200000000000002E-2</v>
      </c>
      <c r="AE21" s="2">
        <v>7.4099999999999999E-2</v>
      </c>
      <c r="AF21" s="2">
        <v>6.9000000000000006E-2</v>
      </c>
      <c r="AG21" s="2">
        <v>6.6500000000000004E-2</v>
      </c>
      <c r="AH21" s="2">
        <v>5.4600000000000003E-2</v>
      </c>
      <c r="AI21" s="2">
        <v>4.6600000000000003E-2</v>
      </c>
      <c r="AJ21" s="2">
        <v>6.3700000000000007E-2</v>
      </c>
      <c r="AK21" s="2">
        <v>6.0499999999999998E-2</v>
      </c>
      <c r="AL21" s="2">
        <v>5.4300000000000001E-2</v>
      </c>
      <c r="AM21" s="2">
        <v>4.99E-2</v>
      </c>
    </row>
    <row r="22" spans="1:45" ht="19" x14ac:dyDescent="0.25">
      <c r="A22" s="6" t="s">
        <v>16</v>
      </c>
      <c r="B22" s="10">
        <v>618000000</v>
      </c>
      <c r="C22" s="10">
        <v>848300000</v>
      </c>
      <c r="D22" s="10">
        <v>1078100000</v>
      </c>
      <c r="E22" s="10">
        <v>1324300000</v>
      </c>
      <c r="F22" s="10">
        <v>1671000000</v>
      </c>
      <c r="G22" s="10">
        <v>1949600000</v>
      </c>
      <c r="H22" s="10">
        <v>2416500000</v>
      </c>
      <c r="I22" s="10">
        <v>2988400000</v>
      </c>
      <c r="J22" s="10">
        <v>3567500000</v>
      </c>
      <c r="K22" s="10">
        <v>4050000000</v>
      </c>
      <c r="L22" s="10">
        <v>4112000000</v>
      </c>
      <c r="M22" s="10">
        <v>4408000000</v>
      </c>
      <c r="N22" s="10">
        <v>5162000000</v>
      </c>
      <c r="O22" s="10">
        <v>6546000000</v>
      </c>
      <c r="P22" s="10">
        <v>8309000000</v>
      </c>
      <c r="Q22" s="10">
        <v>9524000000</v>
      </c>
      <c r="R22" s="10">
        <v>12077000000</v>
      </c>
      <c r="S22" s="10">
        <v>13644000000</v>
      </c>
      <c r="T22" s="10">
        <v>15025000000</v>
      </c>
      <c r="U22" s="10">
        <v>17091000000</v>
      </c>
      <c r="V22" s="10">
        <v>18530000000</v>
      </c>
      <c r="W22" s="10">
        <v>20497000000</v>
      </c>
      <c r="X22" s="10">
        <v>21996000000</v>
      </c>
      <c r="Y22" s="10">
        <v>22798000000</v>
      </c>
      <c r="Z22" s="10">
        <v>23950000000</v>
      </c>
      <c r="AA22" s="10">
        <v>25542000000</v>
      </c>
      <c r="AB22" s="10">
        <v>26558000000</v>
      </c>
      <c r="AC22" s="10">
        <v>27801000000</v>
      </c>
      <c r="AD22" s="10">
        <v>26872000000</v>
      </c>
      <c r="AE22" s="10">
        <v>27147000000</v>
      </c>
      <c r="AF22" s="10">
        <v>24105000000</v>
      </c>
      <c r="AG22" s="10">
        <v>22764000000</v>
      </c>
      <c r="AH22" s="10">
        <v>20437000000</v>
      </c>
      <c r="AI22" s="10">
        <v>21957000000</v>
      </c>
      <c r="AJ22" s="10">
        <v>20568000000</v>
      </c>
      <c r="AK22" s="10">
        <v>22548000000</v>
      </c>
      <c r="AL22" s="10">
        <v>25942000000</v>
      </c>
      <c r="AM22" s="10">
        <v>20428000000</v>
      </c>
    </row>
    <row r="23" spans="1:45" ht="19" x14ac:dyDescent="0.25">
      <c r="A23" s="5" t="s">
        <v>17</v>
      </c>
      <c r="B23" s="2">
        <v>7.2999999999999995E-2</v>
      </c>
      <c r="C23" s="2">
        <v>7.1199999999999999E-2</v>
      </c>
      <c r="D23" s="2">
        <v>6.7599999999999993E-2</v>
      </c>
      <c r="E23" s="2">
        <v>6.4100000000000004E-2</v>
      </c>
      <c r="F23" s="2">
        <v>6.4699999999999994E-2</v>
      </c>
      <c r="G23" s="2">
        <v>5.9799999999999999E-2</v>
      </c>
      <c r="H23" s="2">
        <v>5.5100000000000003E-2</v>
      </c>
      <c r="I23" s="2">
        <v>5.3900000000000003E-2</v>
      </c>
      <c r="J23" s="2">
        <v>5.2999999999999999E-2</v>
      </c>
      <c r="K23" s="2">
        <v>4.8599999999999997E-2</v>
      </c>
      <c r="L23" s="2">
        <v>4.3400000000000001E-2</v>
      </c>
      <c r="M23" s="2">
        <v>4.1500000000000002E-2</v>
      </c>
      <c r="N23" s="2">
        <v>4.3299999999999998E-2</v>
      </c>
      <c r="O23" s="2">
        <v>4.7E-2</v>
      </c>
      <c r="P23" s="2">
        <v>4.9799999999999997E-2</v>
      </c>
      <c r="Q23" s="2">
        <v>4.9299999999999997E-2</v>
      </c>
      <c r="R23" s="2">
        <v>5.4899999999999997E-2</v>
      </c>
      <c r="S23" s="2">
        <v>5.5300000000000002E-2</v>
      </c>
      <c r="T23" s="2">
        <v>5.8099999999999999E-2</v>
      </c>
      <c r="U23" s="2">
        <v>5.9299999999999999E-2</v>
      </c>
      <c r="V23" s="2">
        <v>5.8700000000000002E-2</v>
      </c>
      <c r="W23" s="2">
        <v>5.8799999999999998E-2</v>
      </c>
      <c r="X23" s="2">
        <v>5.8099999999999999E-2</v>
      </c>
      <c r="Y23" s="2">
        <v>5.62E-2</v>
      </c>
      <c r="Z23" s="2">
        <v>5.8700000000000002E-2</v>
      </c>
      <c r="AA23" s="2">
        <v>6.0499999999999998E-2</v>
      </c>
      <c r="AB23" s="2">
        <v>5.9400000000000001E-2</v>
      </c>
      <c r="AC23" s="2">
        <v>5.9299999999999999E-2</v>
      </c>
      <c r="AD23" s="2">
        <v>5.6399999999999999E-2</v>
      </c>
      <c r="AE23" s="2">
        <v>5.5899999999999998E-2</v>
      </c>
      <c r="AF23" s="2">
        <v>0.05</v>
      </c>
      <c r="AG23" s="2">
        <v>4.6899999999999997E-2</v>
      </c>
      <c r="AH23" s="2">
        <v>4.0800000000000003E-2</v>
      </c>
      <c r="AI23" s="2">
        <v>4.2700000000000002E-2</v>
      </c>
      <c r="AJ23" s="2">
        <v>3.9300000000000002E-2</v>
      </c>
      <c r="AK23" s="2">
        <v>4.0300000000000002E-2</v>
      </c>
      <c r="AL23" s="2">
        <v>4.53E-2</v>
      </c>
      <c r="AM23" s="2">
        <v>3.3399999999999999E-2</v>
      </c>
    </row>
    <row r="24" spans="1:45" ht="19" x14ac:dyDescent="0.25">
      <c r="A24" s="5" t="s">
        <v>18</v>
      </c>
      <c r="B24" s="1">
        <v>-14400000</v>
      </c>
      <c r="C24" s="1">
        <v>-2300000</v>
      </c>
      <c r="D24" s="1">
        <v>-9500000</v>
      </c>
      <c r="E24" s="1">
        <v>1100000</v>
      </c>
      <c r="F24" s="1">
        <v>36500000</v>
      </c>
      <c r="G24" s="1">
        <v>93100000</v>
      </c>
      <c r="H24" s="1">
        <v>136700000</v>
      </c>
      <c r="I24" s="1">
        <v>177900000</v>
      </c>
      <c r="J24" s="1">
        <v>124100000</v>
      </c>
      <c r="K24" s="1">
        <v>212000000</v>
      </c>
      <c r="L24" s="1">
        <v>234000000</v>
      </c>
      <c r="M24" s="1">
        <v>442000000</v>
      </c>
      <c r="N24" s="1">
        <v>557000000</v>
      </c>
      <c r="O24" s="1">
        <v>777000000</v>
      </c>
      <c r="P24" s="1">
        <v>774000000</v>
      </c>
      <c r="Q24" s="1">
        <v>592000000</v>
      </c>
      <c r="R24" s="1">
        <v>-1326000000</v>
      </c>
      <c r="S24" s="1">
        <v>-925000000</v>
      </c>
      <c r="T24" s="1">
        <v>-832000000</v>
      </c>
      <c r="U24" s="1">
        <v>-986000000</v>
      </c>
      <c r="V24" s="1">
        <v>-1172000000</v>
      </c>
      <c r="W24" s="1">
        <v>-1529000000</v>
      </c>
      <c r="X24" s="1">
        <v>-1798000000</v>
      </c>
      <c r="Y24" s="1">
        <v>-1900000000</v>
      </c>
      <c r="Z24" s="1">
        <v>-1884000000</v>
      </c>
      <c r="AA24" s="1">
        <v>-2004000000</v>
      </c>
      <c r="AB24" s="1">
        <v>-2160000000</v>
      </c>
      <c r="AC24" s="1">
        <v>-2064000000</v>
      </c>
      <c r="AD24" s="1">
        <v>-2216000000</v>
      </c>
      <c r="AE24" s="1">
        <v>-2348000000</v>
      </c>
      <c r="AF24" s="1">
        <v>-2467000000</v>
      </c>
      <c r="AG24" s="1">
        <v>-2267000000</v>
      </c>
      <c r="AH24" s="1">
        <v>-5314000000</v>
      </c>
      <c r="AI24" s="1">
        <v>-10497000000</v>
      </c>
      <c r="AJ24" s="1">
        <v>-452000000</v>
      </c>
      <c r="AK24" s="1">
        <v>-1984000000</v>
      </c>
      <c r="AL24" s="1">
        <v>-7246000000</v>
      </c>
      <c r="AM24" s="1">
        <v>-3412000000</v>
      </c>
    </row>
    <row r="25" spans="1:45" ht="19" x14ac:dyDescent="0.25">
      <c r="A25" s="6" t="s">
        <v>19</v>
      </c>
      <c r="B25" s="10">
        <v>603600000</v>
      </c>
      <c r="C25" s="10">
        <v>846000000</v>
      </c>
      <c r="D25" s="10">
        <v>1068600000</v>
      </c>
      <c r="E25" s="10">
        <v>1325400000</v>
      </c>
      <c r="F25" s="10">
        <v>1707500000</v>
      </c>
      <c r="G25" s="10">
        <v>2042700000</v>
      </c>
      <c r="H25" s="10">
        <v>2553200000</v>
      </c>
      <c r="I25" s="10">
        <v>3166300000</v>
      </c>
      <c r="J25" s="10">
        <v>3691600000</v>
      </c>
      <c r="K25" s="10">
        <v>4262000000</v>
      </c>
      <c r="L25" s="10">
        <v>4346000000</v>
      </c>
      <c r="M25" s="10">
        <v>4850000000</v>
      </c>
      <c r="N25" s="10">
        <v>5719000000</v>
      </c>
      <c r="O25" s="10">
        <v>7323000000</v>
      </c>
      <c r="P25" s="10">
        <v>9083000000</v>
      </c>
      <c r="Q25" s="10">
        <v>10116000000</v>
      </c>
      <c r="R25" s="10">
        <v>10751000000</v>
      </c>
      <c r="S25" s="10">
        <v>12719000000</v>
      </c>
      <c r="T25" s="10">
        <v>14193000000</v>
      </c>
      <c r="U25" s="10">
        <v>16105000000</v>
      </c>
      <c r="V25" s="10">
        <v>17358000000</v>
      </c>
      <c r="W25" s="10">
        <v>18968000000</v>
      </c>
      <c r="X25" s="10">
        <v>20198000000</v>
      </c>
      <c r="Y25" s="10">
        <v>20898000000</v>
      </c>
      <c r="Z25" s="10">
        <v>22066000000</v>
      </c>
      <c r="AA25" s="10">
        <v>23538000000</v>
      </c>
      <c r="AB25" s="10">
        <v>24398000000</v>
      </c>
      <c r="AC25" s="10">
        <v>25737000000</v>
      </c>
      <c r="AD25" s="10">
        <v>24656000000</v>
      </c>
      <c r="AE25" s="10">
        <v>24799000000</v>
      </c>
      <c r="AF25" s="10">
        <v>21638000000</v>
      </c>
      <c r="AG25" s="10">
        <v>20497000000</v>
      </c>
      <c r="AH25" s="10">
        <v>15123000000</v>
      </c>
      <c r="AI25" s="10">
        <v>11460000000</v>
      </c>
      <c r="AJ25" s="10">
        <v>20116000000</v>
      </c>
      <c r="AK25" s="10">
        <v>20564000000</v>
      </c>
      <c r="AL25" s="10">
        <v>18696000000</v>
      </c>
      <c r="AM25" s="10">
        <v>17016000000</v>
      </c>
    </row>
    <row r="26" spans="1:45" ht="19" x14ac:dyDescent="0.25">
      <c r="A26" s="5" t="s">
        <v>20</v>
      </c>
      <c r="B26" s="2">
        <v>7.1300000000000002E-2</v>
      </c>
      <c r="C26" s="2">
        <v>7.0999999999999994E-2</v>
      </c>
      <c r="D26" s="2">
        <v>6.7000000000000004E-2</v>
      </c>
      <c r="E26" s="2">
        <v>6.4199999999999993E-2</v>
      </c>
      <c r="F26" s="2">
        <v>6.6199999999999995E-2</v>
      </c>
      <c r="G26" s="2">
        <v>6.2700000000000006E-2</v>
      </c>
      <c r="H26" s="2">
        <v>5.8200000000000002E-2</v>
      </c>
      <c r="I26" s="2">
        <v>5.7099999999999998E-2</v>
      </c>
      <c r="J26" s="2">
        <v>5.4800000000000001E-2</v>
      </c>
      <c r="K26" s="2">
        <v>5.11E-2</v>
      </c>
      <c r="L26" s="2">
        <v>4.5900000000000003E-2</v>
      </c>
      <c r="M26" s="2">
        <v>4.5699999999999998E-2</v>
      </c>
      <c r="N26" s="2">
        <v>4.7899999999999998E-2</v>
      </c>
      <c r="O26" s="2">
        <v>5.2600000000000001E-2</v>
      </c>
      <c r="P26" s="2">
        <v>5.45E-2</v>
      </c>
      <c r="Q26" s="2">
        <v>5.2299999999999999E-2</v>
      </c>
      <c r="R26" s="2">
        <v>4.8899999999999999E-2</v>
      </c>
      <c r="S26" s="2">
        <v>5.16E-2</v>
      </c>
      <c r="T26" s="2">
        <v>5.4899999999999997E-2</v>
      </c>
      <c r="U26" s="2">
        <v>5.5899999999999998E-2</v>
      </c>
      <c r="V26" s="2">
        <v>5.5E-2</v>
      </c>
      <c r="W26" s="2">
        <v>5.4399999999999997E-2</v>
      </c>
      <c r="X26" s="2">
        <v>5.33E-2</v>
      </c>
      <c r="Y26" s="2">
        <v>5.1499999999999997E-2</v>
      </c>
      <c r="Z26" s="2">
        <v>5.4100000000000002E-2</v>
      </c>
      <c r="AA26" s="2">
        <v>5.5800000000000002E-2</v>
      </c>
      <c r="AB26" s="2">
        <v>5.4600000000000003E-2</v>
      </c>
      <c r="AC26" s="2">
        <v>5.4899999999999997E-2</v>
      </c>
      <c r="AD26" s="2">
        <v>5.1799999999999999E-2</v>
      </c>
      <c r="AE26" s="2">
        <v>5.11E-2</v>
      </c>
      <c r="AF26" s="2">
        <v>4.4900000000000002E-2</v>
      </c>
      <c r="AG26" s="2">
        <v>4.2200000000000001E-2</v>
      </c>
      <c r="AH26" s="2">
        <v>3.0200000000000001E-2</v>
      </c>
      <c r="AI26" s="2">
        <v>2.23E-2</v>
      </c>
      <c r="AJ26" s="2">
        <v>3.8399999999999997E-2</v>
      </c>
      <c r="AK26" s="2">
        <v>3.6799999999999999E-2</v>
      </c>
      <c r="AL26" s="2">
        <v>3.2599999999999997E-2</v>
      </c>
      <c r="AM26" s="2">
        <v>2.7799999999999998E-2</v>
      </c>
    </row>
    <row r="27" spans="1:45" ht="19" x14ac:dyDescent="0.25">
      <c r="A27" s="5" t="s">
        <v>21</v>
      </c>
      <c r="B27" s="1">
        <v>276100000</v>
      </c>
      <c r="C27" s="1">
        <v>395900000</v>
      </c>
      <c r="D27" s="1">
        <v>441000000</v>
      </c>
      <c r="E27" s="1">
        <v>488200000</v>
      </c>
      <c r="F27" s="1">
        <v>631600000</v>
      </c>
      <c r="G27" s="1">
        <v>751700000</v>
      </c>
      <c r="H27" s="1">
        <v>944700000</v>
      </c>
      <c r="I27" s="1">
        <v>1171500000</v>
      </c>
      <c r="J27" s="1">
        <v>1358300000</v>
      </c>
      <c r="K27" s="1">
        <v>1581000000</v>
      </c>
      <c r="L27" s="1">
        <v>1606000000</v>
      </c>
      <c r="M27" s="1">
        <v>1794000000</v>
      </c>
      <c r="N27" s="1">
        <v>2115000000</v>
      </c>
      <c r="O27" s="1">
        <v>2740000000</v>
      </c>
      <c r="P27" s="1">
        <v>3338000000</v>
      </c>
      <c r="Q27" s="1">
        <v>3692000000</v>
      </c>
      <c r="R27" s="1">
        <v>3897000000</v>
      </c>
      <c r="S27" s="1">
        <v>4487000000</v>
      </c>
      <c r="T27" s="1">
        <v>5118000000</v>
      </c>
      <c r="U27" s="1">
        <v>5589000000</v>
      </c>
      <c r="V27" s="1">
        <v>5803000000</v>
      </c>
      <c r="W27" s="1">
        <v>6365000000</v>
      </c>
      <c r="X27" s="1">
        <v>6908000000</v>
      </c>
      <c r="Y27" s="1">
        <v>7145000000</v>
      </c>
      <c r="Z27" s="1">
        <v>7139000000</v>
      </c>
      <c r="AA27" s="1">
        <v>7579000000</v>
      </c>
      <c r="AB27" s="1">
        <v>7944000000</v>
      </c>
      <c r="AC27" s="1">
        <v>7981000000</v>
      </c>
      <c r="AD27" s="1">
        <v>8105000000</v>
      </c>
      <c r="AE27" s="1">
        <v>7985000000</v>
      </c>
      <c r="AF27" s="1">
        <v>6558000000</v>
      </c>
      <c r="AG27" s="1">
        <v>6204000000</v>
      </c>
      <c r="AH27" s="1">
        <v>4600000000</v>
      </c>
      <c r="AI27" s="1">
        <v>4281000000</v>
      </c>
      <c r="AJ27" s="1">
        <v>4915000000</v>
      </c>
      <c r="AK27" s="1">
        <v>6858000000</v>
      </c>
      <c r="AL27" s="1">
        <v>4756000000</v>
      </c>
      <c r="AM27" s="1">
        <v>5724000000</v>
      </c>
    </row>
    <row r="28" spans="1:45" ht="20" thickBot="1" x14ac:dyDescent="0.3">
      <c r="A28" s="7" t="s">
        <v>22</v>
      </c>
      <c r="B28" s="11">
        <v>327500000</v>
      </c>
      <c r="C28" s="11">
        <v>450100000</v>
      </c>
      <c r="D28" s="11">
        <v>627600000</v>
      </c>
      <c r="E28" s="11">
        <v>837200000</v>
      </c>
      <c r="F28" s="11">
        <v>1075900000</v>
      </c>
      <c r="G28" s="11">
        <v>1291000000</v>
      </c>
      <c r="H28" s="11">
        <v>1608500000</v>
      </c>
      <c r="I28" s="11">
        <v>1994800000</v>
      </c>
      <c r="J28" s="11">
        <v>2333300000</v>
      </c>
      <c r="K28" s="11">
        <v>2681000000</v>
      </c>
      <c r="L28" s="11">
        <v>2740000000</v>
      </c>
      <c r="M28" s="11">
        <v>3056000000</v>
      </c>
      <c r="N28" s="11">
        <v>3526000000</v>
      </c>
      <c r="O28" s="11">
        <v>4430000000</v>
      </c>
      <c r="P28" s="11">
        <v>5575000000</v>
      </c>
      <c r="Q28" s="11">
        <v>6295000000</v>
      </c>
      <c r="R28" s="11">
        <v>6671000000</v>
      </c>
      <c r="S28" s="11">
        <v>8039000000</v>
      </c>
      <c r="T28" s="11">
        <v>9054000000</v>
      </c>
      <c r="U28" s="11">
        <v>10267000000</v>
      </c>
      <c r="V28" s="11">
        <v>11231000000</v>
      </c>
      <c r="W28" s="11">
        <v>11284000000</v>
      </c>
      <c r="X28" s="11">
        <v>12731000000</v>
      </c>
      <c r="Y28" s="11">
        <v>13400000000</v>
      </c>
      <c r="Z28" s="11">
        <v>14335000000</v>
      </c>
      <c r="AA28" s="11">
        <v>16389000000</v>
      </c>
      <c r="AB28" s="11">
        <v>15699000000</v>
      </c>
      <c r="AC28" s="11">
        <v>16999000000</v>
      </c>
      <c r="AD28" s="11">
        <v>16022000000</v>
      </c>
      <c r="AE28" s="11">
        <v>16363000000</v>
      </c>
      <c r="AF28" s="11">
        <v>14694000000</v>
      </c>
      <c r="AG28" s="11">
        <v>13643000000</v>
      </c>
      <c r="AH28" s="11">
        <v>9862000000</v>
      </c>
      <c r="AI28" s="11">
        <v>6670000000</v>
      </c>
      <c r="AJ28" s="11">
        <v>14881000000</v>
      </c>
      <c r="AK28" s="11">
        <v>13510000000</v>
      </c>
      <c r="AL28" s="11">
        <v>13673000000</v>
      </c>
      <c r="AM28" s="11">
        <v>11680000000</v>
      </c>
    </row>
    <row r="29" spans="1:45" ht="20" customHeight="1" thickTop="1" x14ac:dyDescent="0.25">
      <c r="A29" s="14" t="s">
        <v>102</v>
      </c>
      <c r="B29" s="1"/>
      <c r="C29" s="15">
        <f>(C28/B28)-1</f>
        <v>0.37435114503816802</v>
      </c>
      <c r="D29" s="15">
        <f>(D28/C28)-1</f>
        <v>0.39435680959786712</v>
      </c>
      <c r="E29" s="15">
        <f>(E28/D28)-1</f>
        <v>0.3339706819630337</v>
      </c>
      <c r="F29" s="15">
        <f t="shared" ref="F29:AK29" si="6">(F28/E28)-1</f>
        <v>0.28511705685618738</v>
      </c>
      <c r="G29" s="15">
        <f t="shared" si="6"/>
        <v>0.19992564364717902</v>
      </c>
      <c r="H29" s="15">
        <f t="shared" si="6"/>
        <v>0.2459333849728893</v>
      </c>
      <c r="I29" s="15">
        <f t="shared" si="6"/>
        <v>0.24016164128069639</v>
      </c>
      <c r="J29" s="15">
        <f t="shared" si="6"/>
        <v>0.16969119711249259</v>
      </c>
      <c r="K29" s="15">
        <f t="shared" si="6"/>
        <v>0.14901641452020753</v>
      </c>
      <c r="L29" s="15">
        <f t="shared" si="6"/>
        <v>2.2006713912719134E-2</v>
      </c>
      <c r="M29" s="15">
        <f t="shared" si="6"/>
        <v>0.1153284671532846</v>
      </c>
      <c r="N29" s="15">
        <f t="shared" si="6"/>
        <v>0.15379581151832467</v>
      </c>
      <c r="O29" s="15">
        <f t="shared" si="6"/>
        <v>0.25638116846284742</v>
      </c>
      <c r="P29" s="15">
        <f t="shared" si="6"/>
        <v>0.25846501128668176</v>
      </c>
      <c r="Q29" s="15">
        <f t="shared" si="6"/>
        <v>0.12914798206278033</v>
      </c>
      <c r="R29" s="15">
        <f t="shared" si="6"/>
        <v>5.9729944400317647E-2</v>
      </c>
      <c r="S29" s="15">
        <f t="shared" si="6"/>
        <v>0.20506670664068349</v>
      </c>
      <c r="T29" s="15">
        <f t="shared" si="6"/>
        <v>0.12625948501057338</v>
      </c>
      <c r="U29" s="15">
        <f t="shared" si="6"/>
        <v>0.13397393417274128</v>
      </c>
      <c r="V29" s="15">
        <f t="shared" si="6"/>
        <v>9.3893055420278593E-2</v>
      </c>
      <c r="W29" s="15">
        <f t="shared" si="6"/>
        <v>4.719081114771706E-3</v>
      </c>
      <c r="X29" s="15">
        <f t="shared" si="6"/>
        <v>0.1282346685572493</v>
      </c>
      <c r="Y29" s="15">
        <f t="shared" si="6"/>
        <v>5.2548896394627231E-2</v>
      </c>
      <c r="Z29" s="15">
        <f t="shared" si="6"/>
        <v>6.9776119402985115E-2</v>
      </c>
      <c r="AA29" s="15">
        <f t="shared" si="6"/>
        <v>0.14328566445762125</v>
      </c>
      <c r="AB29" s="15">
        <f t="shared" si="6"/>
        <v>-4.2101409481969609E-2</v>
      </c>
      <c r="AC29" s="15">
        <f t="shared" si="6"/>
        <v>8.28078221542774E-2</v>
      </c>
      <c r="AD29" s="15">
        <f t="shared" si="6"/>
        <v>-5.7473969057003305E-2</v>
      </c>
      <c r="AE29" s="15">
        <f t="shared" si="6"/>
        <v>2.1283235551117219E-2</v>
      </c>
      <c r="AF29" s="15">
        <f t="shared" si="6"/>
        <v>-0.10199841104931862</v>
      </c>
      <c r="AG29" s="15">
        <f t="shared" si="6"/>
        <v>-7.1525792840615221E-2</v>
      </c>
      <c r="AH29" s="15">
        <f t="shared" si="6"/>
        <v>-0.27713845928314884</v>
      </c>
      <c r="AI29" s="15">
        <f t="shared" si="6"/>
        <v>-0.32366659906712636</v>
      </c>
      <c r="AJ29" s="15">
        <f t="shared" si="6"/>
        <v>1.2310344827586208</v>
      </c>
      <c r="AK29" s="15">
        <f t="shared" si="6"/>
        <v>-9.2130905181103451E-2</v>
      </c>
      <c r="AL29" s="15">
        <f t="shared" ref="AL29" si="7">(AL28/AK28)-1</f>
        <v>1.2065136935603293E-2</v>
      </c>
      <c r="AM29" s="15">
        <f t="shared" ref="AM29" si="8">(AM28/AL28)-1</f>
        <v>-0.1457617201784539</v>
      </c>
    </row>
    <row r="30" spans="1:45" ht="19" x14ac:dyDescent="0.25">
      <c r="A30" s="5" t="s">
        <v>23</v>
      </c>
      <c r="B30" s="2">
        <v>3.8699999999999998E-2</v>
      </c>
      <c r="C30" s="2">
        <v>3.78E-2</v>
      </c>
      <c r="D30" s="2">
        <v>3.9300000000000002E-2</v>
      </c>
      <c r="E30" s="2">
        <v>4.0500000000000001E-2</v>
      </c>
      <c r="F30" s="2">
        <v>4.1700000000000001E-2</v>
      </c>
      <c r="G30" s="2">
        <v>3.9600000000000003E-2</v>
      </c>
      <c r="H30" s="2">
        <v>3.6700000000000003E-2</v>
      </c>
      <c r="I30" s="2">
        <v>3.5999999999999997E-2</v>
      </c>
      <c r="J30" s="2">
        <v>3.4599999999999999E-2</v>
      </c>
      <c r="K30" s="2">
        <v>3.2099999999999997E-2</v>
      </c>
      <c r="L30" s="2">
        <v>2.8899999999999999E-2</v>
      </c>
      <c r="M30" s="2">
        <v>2.8799999999999999E-2</v>
      </c>
      <c r="N30" s="2">
        <v>2.9600000000000001E-2</v>
      </c>
      <c r="O30" s="2">
        <v>3.1800000000000002E-2</v>
      </c>
      <c r="P30" s="2">
        <v>3.3399999999999999E-2</v>
      </c>
      <c r="Q30" s="2">
        <v>3.2599999999999997E-2</v>
      </c>
      <c r="R30" s="2">
        <v>3.0300000000000001E-2</v>
      </c>
      <c r="S30" s="2">
        <v>3.2599999999999997E-2</v>
      </c>
      <c r="T30" s="2">
        <v>3.5000000000000003E-2</v>
      </c>
      <c r="U30" s="2">
        <v>3.5700000000000003E-2</v>
      </c>
      <c r="V30" s="2">
        <v>3.56E-2</v>
      </c>
      <c r="W30" s="2">
        <v>3.2399999999999998E-2</v>
      </c>
      <c r="X30" s="2">
        <v>3.3599999999999998E-2</v>
      </c>
      <c r="Y30" s="2">
        <v>3.3000000000000002E-2</v>
      </c>
      <c r="Z30" s="2">
        <v>3.5099999999999999E-2</v>
      </c>
      <c r="AA30" s="2">
        <v>3.8899999999999997E-2</v>
      </c>
      <c r="AB30" s="2">
        <v>3.5099999999999999E-2</v>
      </c>
      <c r="AC30" s="2">
        <v>3.6200000000000003E-2</v>
      </c>
      <c r="AD30" s="2">
        <v>3.3599999999999998E-2</v>
      </c>
      <c r="AE30" s="2">
        <v>3.3700000000000001E-2</v>
      </c>
      <c r="AF30" s="2">
        <v>3.0499999999999999E-2</v>
      </c>
      <c r="AG30" s="2">
        <v>2.81E-2</v>
      </c>
      <c r="AH30" s="2">
        <v>1.9699999999999999E-2</v>
      </c>
      <c r="AI30" s="2">
        <v>1.2999999999999999E-2</v>
      </c>
      <c r="AJ30" s="2">
        <v>2.8400000000000002E-2</v>
      </c>
      <c r="AK30" s="2">
        <v>2.4199999999999999E-2</v>
      </c>
      <c r="AL30" s="2">
        <v>2.3900000000000001E-2</v>
      </c>
      <c r="AM30" s="2">
        <v>1.9099999999999999E-2</v>
      </c>
    </row>
    <row r="31" spans="1:45" ht="19" x14ac:dyDescent="0.25">
      <c r="A31" s="5" t="s">
        <v>24</v>
      </c>
      <c r="B31" s="12">
        <v>0.08</v>
      </c>
      <c r="C31" s="12">
        <v>0.1</v>
      </c>
      <c r="D31" s="12">
        <v>0.14000000000000001</v>
      </c>
      <c r="E31" s="12">
        <v>0.19</v>
      </c>
      <c r="F31" s="12">
        <v>0.24</v>
      </c>
      <c r="G31" s="12">
        <v>0.28999999999999998</v>
      </c>
      <c r="H31" s="12">
        <v>0.35</v>
      </c>
      <c r="I31" s="12">
        <v>0.44</v>
      </c>
      <c r="J31" s="12">
        <v>0.51</v>
      </c>
      <c r="K31" s="12">
        <v>0.57999999999999996</v>
      </c>
      <c r="L31" s="12">
        <v>0.59</v>
      </c>
      <c r="M31" s="12">
        <v>0.67</v>
      </c>
      <c r="N31" s="12">
        <v>0.78</v>
      </c>
      <c r="O31" s="12">
        <v>0.99</v>
      </c>
      <c r="P31" s="12">
        <v>1.21</v>
      </c>
      <c r="Q31" s="12">
        <v>1.41</v>
      </c>
      <c r="R31" s="12">
        <v>1.49</v>
      </c>
      <c r="S31" s="12">
        <v>1.81</v>
      </c>
      <c r="T31" s="12">
        <v>2.08</v>
      </c>
      <c r="U31" s="12">
        <v>2.41</v>
      </c>
      <c r="V31" s="12">
        <v>2.68</v>
      </c>
      <c r="W31" s="12">
        <v>2.71</v>
      </c>
      <c r="X31" s="12">
        <v>3.13</v>
      </c>
      <c r="Y31" s="12">
        <v>3.4</v>
      </c>
      <c r="Z31" s="12">
        <v>3.71</v>
      </c>
      <c r="AA31" s="12">
        <v>4.4800000000000004</v>
      </c>
      <c r="AB31" s="12">
        <v>4.54</v>
      </c>
      <c r="AC31" s="12">
        <v>5.04</v>
      </c>
      <c r="AD31" s="12">
        <v>4.9000000000000004</v>
      </c>
      <c r="AE31" s="12">
        <v>5.07</v>
      </c>
      <c r="AF31" s="12">
        <v>4.58</v>
      </c>
      <c r="AG31" s="12">
        <v>4.4000000000000004</v>
      </c>
      <c r="AH31" s="12">
        <v>3.29</v>
      </c>
      <c r="AI31" s="12">
        <v>2.2799999999999998</v>
      </c>
      <c r="AJ31" s="12">
        <v>5.22</v>
      </c>
      <c r="AK31" s="12">
        <v>4.7699999999999996</v>
      </c>
      <c r="AL31" s="12">
        <v>4.9000000000000004</v>
      </c>
      <c r="AM31" s="12">
        <v>4.18</v>
      </c>
    </row>
    <row r="32" spans="1:45" ht="19" x14ac:dyDescent="0.25">
      <c r="A32" s="5" t="s">
        <v>25</v>
      </c>
      <c r="B32" s="12">
        <v>0.08</v>
      </c>
      <c r="C32" s="12">
        <v>0.1</v>
      </c>
      <c r="D32" s="12">
        <v>0.14000000000000001</v>
      </c>
      <c r="E32" s="12">
        <v>0.19</v>
      </c>
      <c r="F32" s="12">
        <v>0.24</v>
      </c>
      <c r="G32" s="12">
        <v>0.28999999999999998</v>
      </c>
      <c r="H32" s="12">
        <v>0.35</v>
      </c>
      <c r="I32" s="12">
        <v>0.44</v>
      </c>
      <c r="J32" s="12">
        <v>0.51</v>
      </c>
      <c r="K32" s="12">
        <v>0.57999999999999996</v>
      </c>
      <c r="L32" s="12">
        <v>0.59</v>
      </c>
      <c r="M32" s="12">
        <v>0.67</v>
      </c>
      <c r="N32" s="12">
        <v>0.78</v>
      </c>
      <c r="O32" s="12">
        <v>0.99</v>
      </c>
      <c r="P32" s="12">
        <v>1.2</v>
      </c>
      <c r="Q32" s="12">
        <v>1.4</v>
      </c>
      <c r="R32" s="12">
        <v>1.49</v>
      </c>
      <c r="S32" s="12">
        <v>1.81</v>
      </c>
      <c r="T32" s="12">
        <v>2.0699999999999998</v>
      </c>
      <c r="U32" s="12">
        <v>2.41</v>
      </c>
      <c r="V32" s="12">
        <v>2.68</v>
      </c>
      <c r="W32" s="12">
        <v>2.71</v>
      </c>
      <c r="X32" s="12">
        <v>3.13</v>
      </c>
      <c r="Y32" s="12">
        <v>3.39</v>
      </c>
      <c r="Z32" s="12">
        <v>3.7</v>
      </c>
      <c r="AA32" s="12">
        <v>4.47</v>
      </c>
      <c r="AB32" s="12">
        <v>4.5199999999999996</v>
      </c>
      <c r="AC32" s="12">
        <v>5.0199999999999996</v>
      </c>
      <c r="AD32" s="12">
        <v>4.88</v>
      </c>
      <c r="AE32" s="12">
        <v>5.05</v>
      </c>
      <c r="AF32" s="12">
        <v>4.57</v>
      </c>
      <c r="AG32" s="12">
        <v>4.38</v>
      </c>
      <c r="AH32" s="12">
        <v>3.28</v>
      </c>
      <c r="AI32" s="12">
        <v>2.2599999999999998</v>
      </c>
      <c r="AJ32" s="12">
        <v>5.19</v>
      </c>
      <c r="AK32" s="12">
        <v>4.75</v>
      </c>
      <c r="AL32" s="12">
        <v>4.87</v>
      </c>
      <c r="AM32" s="12">
        <v>4.16</v>
      </c>
    </row>
    <row r="33" spans="1:39" ht="19" x14ac:dyDescent="0.25">
      <c r="A33" s="5" t="s">
        <v>26</v>
      </c>
      <c r="B33" s="1">
        <v>4087500000</v>
      </c>
      <c r="C33" s="1">
        <v>4498000000</v>
      </c>
      <c r="D33" s="1">
        <v>4482857143</v>
      </c>
      <c r="E33" s="1">
        <v>4406315789</v>
      </c>
      <c r="F33" s="1">
        <v>4482916667</v>
      </c>
      <c r="G33" s="1">
        <v>4451724138</v>
      </c>
      <c r="H33" s="1">
        <v>4595714286</v>
      </c>
      <c r="I33" s="1">
        <v>4533636364</v>
      </c>
      <c r="J33" s="1">
        <v>4575098039</v>
      </c>
      <c r="K33" s="1">
        <v>4582905983</v>
      </c>
      <c r="L33" s="1">
        <v>4605042017</v>
      </c>
      <c r="M33" s="1">
        <v>4595488722</v>
      </c>
      <c r="N33" s="1">
        <v>4516000000</v>
      </c>
      <c r="O33" s="1">
        <v>4464000000</v>
      </c>
      <c r="P33" s="1">
        <v>4451000000</v>
      </c>
      <c r="Q33" s="1">
        <v>4465000000</v>
      </c>
      <c r="R33" s="1">
        <v>4465000000</v>
      </c>
      <c r="S33" s="1">
        <v>4430000000</v>
      </c>
      <c r="T33" s="1">
        <v>4363000000</v>
      </c>
      <c r="U33" s="1">
        <v>4259000000</v>
      </c>
      <c r="V33" s="1">
        <v>4183000000</v>
      </c>
      <c r="W33" s="1">
        <v>4164000000</v>
      </c>
      <c r="X33" s="1">
        <v>4066000000</v>
      </c>
      <c r="Y33" s="1">
        <v>3939000000</v>
      </c>
      <c r="Z33" s="1">
        <v>3866000000</v>
      </c>
      <c r="AA33" s="1">
        <v>3656000000</v>
      </c>
      <c r="AB33" s="1">
        <v>3460000000</v>
      </c>
      <c r="AC33" s="1">
        <v>3374000000</v>
      </c>
      <c r="AD33" s="1">
        <v>3269000000</v>
      </c>
      <c r="AE33" s="1">
        <v>3230000000</v>
      </c>
      <c r="AF33" s="1">
        <v>3207000000</v>
      </c>
      <c r="AG33" s="1">
        <v>3101000000</v>
      </c>
      <c r="AH33" s="1">
        <v>2995000000</v>
      </c>
      <c r="AI33" s="1">
        <v>2929000000</v>
      </c>
      <c r="AJ33" s="1">
        <v>2850000000</v>
      </c>
      <c r="AK33" s="1">
        <v>2831000000</v>
      </c>
      <c r="AL33" s="1">
        <v>2792000000</v>
      </c>
      <c r="AM33" s="1">
        <v>2792000000</v>
      </c>
    </row>
    <row r="34" spans="1:39" ht="19" x14ac:dyDescent="0.25">
      <c r="A34" s="5" t="s">
        <v>27</v>
      </c>
      <c r="B34" s="1">
        <v>4087500000</v>
      </c>
      <c r="C34" s="1">
        <v>4498000000</v>
      </c>
      <c r="D34" s="1">
        <v>4482857143</v>
      </c>
      <c r="E34" s="1">
        <v>4406315789</v>
      </c>
      <c r="F34" s="1">
        <v>4482916667</v>
      </c>
      <c r="G34" s="1">
        <v>4451724138</v>
      </c>
      <c r="H34" s="1">
        <v>4595714286</v>
      </c>
      <c r="I34" s="1">
        <v>4533636364</v>
      </c>
      <c r="J34" s="1">
        <v>4575098039</v>
      </c>
      <c r="K34" s="1">
        <v>4582905983</v>
      </c>
      <c r="L34" s="1">
        <v>4605042017</v>
      </c>
      <c r="M34" s="1">
        <v>4595488722</v>
      </c>
      <c r="N34" s="1">
        <v>4534000000</v>
      </c>
      <c r="O34" s="1">
        <v>4485000000</v>
      </c>
      <c r="P34" s="1">
        <v>4474000000</v>
      </c>
      <c r="Q34" s="1">
        <v>4484000000</v>
      </c>
      <c r="R34" s="1">
        <v>4481000000</v>
      </c>
      <c r="S34" s="1">
        <v>4446000000</v>
      </c>
      <c r="T34" s="1">
        <v>4373000000</v>
      </c>
      <c r="U34" s="1">
        <v>4266000000</v>
      </c>
      <c r="V34" s="1">
        <v>4188000000</v>
      </c>
      <c r="W34" s="1">
        <v>4168000000</v>
      </c>
      <c r="X34" s="1">
        <v>4072000000</v>
      </c>
      <c r="Y34" s="1">
        <v>3951000000</v>
      </c>
      <c r="Z34" s="1">
        <v>3877000000</v>
      </c>
      <c r="AA34" s="1">
        <v>3670000000</v>
      </c>
      <c r="AB34" s="1">
        <v>3474000000</v>
      </c>
      <c r="AC34" s="1">
        <v>3389000000</v>
      </c>
      <c r="AD34" s="1">
        <v>3283000000</v>
      </c>
      <c r="AE34" s="1">
        <v>3243000000</v>
      </c>
      <c r="AF34" s="1">
        <v>3217000000</v>
      </c>
      <c r="AG34" s="1">
        <v>3112000000</v>
      </c>
      <c r="AH34" s="1">
        <v>3010000000</v>
      </c>
      <c r="AI34" s="1">
        <v>2945000000</v>
      </c>
      <c r="AJ34" s="1">
        <v>2868000000</v>
      </c>
      <c r="AK34" s="1">
        <v>2847000000</v>
      </c>
      <c r="AL34" s="1">
        <v>2805000000</v>
      </c>
      <c r="AM34" s="1">
        <v>2805000000</v>
      </c>
    </row>
    <row r="35" spans="1:39" ht="20" customHeight="1" x14ac:dyDescent="0.25">
      <c r="A35" s="14" t="s">
        <v>103</v>
      </c>
      <c r="B35" s="1"/>
      <c r="C35" s="22">
        <f>(C34-B34)/B34</f>
        <v>0.10042813455657493</v>
      </c>
      <c r="D35" s="22">
        <f t="shared" ref="D35:AK35" si="9">(D34-C34)/C34</f>
        <v>-3.3665755891507335E-3</v>
      </c>
      <c r="E35" s="22">
        <f t="shared" si="9"/>
        <v>-1.7074234480016756E-2</v>
      </c>
      <c r="F35" s="22">
        <f t="shared" si="9"/>
        <v>1.7384336862833957E-2</v>
      </c>
      <c r="G35" s="22">
        <f t="shared" si="9"/>
        <v>-6.9580880745825384E-3</v>
      </c>
      <c r="H35" s="22">
        <f t="shared" si="9"/>
        <v>3.2344804740010148E-2</v>
      </c>
      <c r="I35" s="22">
        <f t="shared" si="9"/>
        <v>-1.3507785327105516E-2</v>
      </c>
      <c r="J35" s="22">
        <f t="shared" si="9"/>
        <v>9.145346399908133E-3</v>
      </c>
      <c r="K35" s="22">
        <f t="shared" si="9"/>
        <v>1.7066178546212352E-3</v>
      </c>
      <c r="L35" s="22">
        <f t="shared" si="9"/>
        <v>4.8301305071743166E-3</v>
      </c>
      <c r="M35" s="22">
        <f t="shared" si="9"/>
        <v>-2.0745293885990617E-3</v>
      </c>
      <c r="N35" s="22">
        <f t="shared" si="9"/>
        <v>-1.3380235644064322E-2</v>
      </c>
      <c r="O35" s="22">
        <f t="shared" si="9"/>
        <v>-1.0807234230260256E-2</v>
      </c>
      <c r="P35" s="22">
        <f t="shared" si="9"/>
        <v>-2.4526198439241919E-3</v>
      </c>
      <c r="Q35" s="22">
        <f t="shared" si="9"/>
        <v>2.2351363433169421E-3</v>
      </c>
      <c r="R35" s="22">
        <f t="shared" si="9"/>
        <v>-6.6904549509366632E-4</v>
      </c>
      <c r="S35" s="22">
        <f t="shared" si="9"/>
        <v>-7.8107565275608122E-3</v>
      </c>
      <c r="T35" s="22">
        <f t="shared" si="9"/>
        <v>-1.6419253261358523E-2</v>
      </c>
      <c r="U35" s="22">
        <f t="shared" si="9"/>
        <v>-2.4468328378687398E-2</v>
      </c>
      <c r="V35" s="22">
        <f t="shared" si="9"/>
        <v>-1.8284106891701828E-2</v>
      </c>
      <c r="W35" s="22">
        <f t="shared" si="9"/>
        <v>-4.7755491881566383E-3</v>
      </c>
      <c r="X35" s="22">
        <f t="shared" si="9"/>
        <v>-2.3032629558541268E-2</v>
      </c>
      <c r="Y35" s="22">
        <f t="shared" si="9"/>
        <v>-2.9715127701375247E-2</v>
      </c>
      <c r="Z35" s="22">
        <f t="shared" si="9"/>
        <v>-1.8729435585927615E-2</v>
      </c>
      <c r="AA35" s="22">
        <f t="shared" si="9"/>
        <v>-5.3391797781790047E-2</v>
      </c>
      <c r="AB35" s="22">
        <f t="shared" si="9"/>
        <v>-5.3405994550408717E-2</v>
      </c>
      <c r="AC35" s="22">
        <f t="shared" si="9"/>
        <v>-2.4467472654001152E-2</v>
      </c>
      <c r="AD35" s="22">
        <f t="shared" si="9"/>
        <v>-3.1277663027441727E-2</v>
      </c>
      <c r="AE35" s="22">
        <f t="shared" si="9"/>
        <v>-1.2183978068839476E-2</v>
      </c>
      <c r="AF35" s="22">
        <f t="shared" si="9"/>
        <v>-8.0172679617637986E-3</v>
      </c>
      <c r="AG35" s="22">
        <f t="shared" si="9"/>
        <v>-3.2639104755983833E-2</v>
      </c>
      <c r="AH35" s="22">
        <f t="shared" si="9"/>
        <v>-3.2776349614395885E-2</v>
      </c>
      <c r="AI35" s="22">
        <f t="shared" si="9"/>
        <v>-2.1594684385382059E-2</v>
      </c>
      <c r="AJ35" s="22">
        <f t="shared" si="9"/>
        <v>-2.6146010186757215E-2</v>
      </c>
      <c r="AK35" s="22">
        <f t="shared" si="9"/>
        <v>-7.3221757322175732E-3</v>
      </c>
      <c r="AL35" s="22">
        <f t="shared" ref="AL35" si="10">(AL34-AK34)/AK34</f>
        <v>-1.4752370916754479E-2</v>
      </c>
      <c r="AM35" s="22">
        <f t="shared" ref="AM35" si="11">(AM34-AL34)/AL34</f>
        <v>0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>
        <v>2758000000</v>
      </c>
      <c r="T38" s="1">
        <v>5199000000</v>
      </c>
      <c r="U38" s="1">
        <v>5488000000</v>
      </c>
      <c r="V38" s="1">
        <v>6414000000</v>
      </c>
      <c r="W38" s="1">
        <v>7373000000</v>
      </c>
      <c r="X38" s="1">
        <v>5569000000</v>
      </c>
      <c r="Y38" s="1">
        <v>7275000000</v>
      </c>
      <c r="Z38" s="1">
        <v>7907000000</v>
      </c>
      <c r="AA38" s="1">
        <v>7395000000</v>
      </c>
      <c r="AB38" s="1">
        <v>6550000000</v>
      </c>
      <c r="AC38" s="1">
        <v>7781000000</v>
      </c>
      <c r="AD38" s="1">
        <v>7281000000</v>
      </c>
      <c r="AE38" s="1">
        <v>9135000000</v>
      </c>
      <c r="AF38" s="1">
        <v>8705000000</v>
      </c>
      <c r="AG38" s="1">
        <v>6867000000</v>
      </c>
      <c r="AH38" s="1">
        <v>6756000000</v>
      </c>
      <c r="AI38" s="1">
        <v>7722000000</v>
      </c>
      <c r="AJ38" s="1">
        <v>9465000000</v>
      </c>
      <c r="AK38" s="1">
        <v>17741000000</v>
      </c>
      <c r="AL38" s="1">
        <v>14760000000</v>
      </c>
      <c r="AM38" s="1">
        <v>8885000000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>
        <v>2758000000</v>
      </c>
      <c r="T40" s="1">
        <v>5199000000</v>
      </c>
      <c r="U40" s="1">
        <v>5488000000</v>
      </c>
      <c r="V40" s="1">
        <v>6414000000</v>
      </c>
      <c r="W40" s="1">
        <v>7373000000</v>
      </c>
      <c r="X40" s="1">
        <v>5569000000</v>
      </c>
      <c r="Y40" s="1">
        <v>7275000000</v>
      </c>
      <c r="Z40" s="1">
        <v>7907000000</v>
      </c>
      <c r="AA40" s="1">
        <v>7395000000</v>
      </c>
      <c r="AB40" s="1">
        <v>6550000000</v>
      </c>
      <c r="AC40" s="1">
        <v>7781000000</v>
      </c>
      <c r="AD40" s="1">
        <v>7281000000</v>
      </c>
      <c r="AE40" s="1">
        <v>9135000000</v>
      </c>
      <c r="AF40" s="1">
        <v>8705000000</v>
      </c>
      <c r="AG40" s="1">
        <v>6867000000</v>
      </c>
      <c r="AH40" s="1">
        <v>6756000000</v>
      </c>
      <c r="AI40" s="1">
        <v>7722000000</v>
      </c>
      <c r="AJ40" s="1">
        <v>9465000000</v>
      </c>
      <c r="AK40" s="1">
        <v>17741000000</v>
      </c>
      <c r="AL40" s="1">
        <v>14760000000</v>
      </c>
      <c r="AM40" s="1">
        <v>8885000000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>
        <v>2108000000</v>
      </c>
      <c r="T41" s="1">
        <v>1254000000</v>
      </c>
      <c r="U41" s="1">
        <v>1715000000</v>
      </c>
      <c r="V41" s="1">
        <v>2662000000</v>
      </c>
      <c r="W41" s="1">
        <v>2840000000</v>
      </c>
      <c r="X41" s="1">
        <v>3654000000</v>
      </c>
      <c r="Y41" s="1">
        <v>3905000000</v>
      </c>
      <c r="Z41" s="1">
        <v>4144000000</v>
      </c>
      <c r="AA41" s="1">
        <v>5089000000</v>
      </c>
      <c r="AB41" s="1">
        <v>5937000000</v>
      </c>
      <c r="AC41" s="1">
        <v>6768000000</v>
      </c>
      <c r="AD41" s="1">
        <v>6677000000</v>
      </c>
      <c r="AE41" s="1">
        <v>6778000000</v>
      </c>
      <c r="AF41" s="1">
        <v>5624000000</v>
      </c>
      <c r="AG41" s="1">
        <v>5835000000</v>
      </c>
      <c r="AH41" s="1">
        <v>5614000000</v>
      </c>
      <c r="AI41" s="1">
        <v>6283000000</v>
      </c>
      <c r="AJ41" s="1">
        <v>6284000000</v>
      </c>
      <c r="AK41" s="1">
        <v>6516000000</v>
      </c>
      <c r="AL41" s="1">
        <v>8280000000</v>
      </c>
      <c r="AM41" s="1">
        <v>7933000000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>
        <v>24891000000</v>
      </c>
      <c r="T42" s="1">
        <v>26612000000</v>
      </c>
      <c r="U42" s="1">
        <v>29447000000</v>
      </c>
      <c r="V42" s="1">
        <v>32191000000</v>
      </c>
      <c r="W42" s="1">
        <v>33685000000</v>
      </c>
      <c r="X42" s="1">
        <v>35180000000</v>
      </c>
      <c r="Y42" s="1">
        <v>34511000000</v>
      </c>
      <c r="Z42" s="1">
        <v>33160000000</v>
      </c>
      <c r="AA42" s="1">
        <v>36318000000</v>
      </c>
      <c r="AB42" s="1">
        <v>40714000000</v>
      </c>
      <c r="AC42" s="1">
        <v>43803000000</v>
      </c>
      <c r="AD42" s="1">
        <v>44858000000</v>
      </c>
      <c r="AE42" s="1">
        <v>45141000000</v>
      </c>
      <c r="AF42" s="1">
        <v>44469000000</v>
      </c>
      <c r="AG42" s="1">
        <v>43046000000</v>
      </c>
      <c r="AH42" s="1">
        <v>43783000000</v>
      </c>
      <c r="AI42" s="1">
        <v>44269000000</v>
      </c>
      <c r="AJ42" s="1">
        <v>44435000000</v>
      </c>
      <c r="AK42" s="1">
        <v>44949000000</v>
      </c>
      <c r="AL42" s="1">
        <v>56511000000</v>
      </c>
      <c r="AM42" s="1">
        <v>56576000000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>
        <v>726000000</v>
      </c>
      <c r="T43" s="1">
        <v>1356000000</v>
      </c>
      <c r="U43" s="1">
        <v>1841000000</v>
      </c>
      <c r="V43" s="1">
        <v>2557000000</v>
      </c>
      <c r="W43" s="1">
        <v>2690000000</v>
      </c>
      <c r="X43" s="1">
        <v>3182000000</v>
      </c>
      <c r="Y43" s="1">
        <v>3258000000</v>
      </c>
      <c r="Z43" s="1">
        <v>3120000000</v>
      </c>
      <c r="AA43" s="1">
        <v>3091000000</v>
      </c>
      <c r="AB43" s="1">
        <v>1774000000</v>
      </c>
      <c r="AC43" s="1">
        <v>1588000000</v>
      </c>
      <c r="AD43" s="1">
        <v>2369000000</v>
      </c>
      <c r="AE43" s="1">
        <v>2224000000</v>
      </c>
      <c r="AF43" s="1">
        <v>1441000000</v>
      </c>
      <c r="AG43" s="1">
        <v>1941000000</v>
      </c>
      <c r="AH43" s="1">
        <v>3511000000</v>
      </c>
      <c r="AI43" s="1">
        <v>3623000000</v>
      </c>
      <c r="AJ43" s="1">
        <v>1622000000</v>
      </c>
      <c r="AK43" s="1">
        <v>20861000000</v>
      </c>
      <c r="AL43" s="1">
        <v>1519000000</v>
      </c>
      <c r="AM43" s="1">
        <v>2521000000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>
        <v>30483000000</v>
      </c>
      <c r="T44" s="10">
        <v>34421000000</v>
      </c>
      <c r="U44" s="10">
        <v>38491000000</v>
      </c>
      <c r="V44" s="10">
        <v>43824000000</v>
      </c>
      <c r="W44" s="10">
        <v>46588000000</v>
      </c>
      <c r="X44" s="10">
        <v>47585000000</v>
      </c>
      <c r="Y44" s="10">
        <v>48949000000</v>
      </c>
      <c r="Z44" s="10">
        <v>48331000000</v>
      </c>
      <c r="AA44" s="10">
        <v>51893000000</v>
      </c>
      <c r="AB44" s="10">
        <v>54975000000</v>
      </c>
      <c r="AC44" s="10">
        <v>59940000000</v>
      </c>
      <c r="AD44" s="10">
        <v>61185000000</v>
      </c>
      <c r="AE44" s="10">
        <v>63278000000</v>
      </c>
      <c r="AF44" s="10">
        <v>60239000000</v>
      </c>
      <c r="AG44" s="10">
        <v>57689000000</v>
      </c>
      <c r="AH44" s="10">
        <v>59664000000</v>
      </c>
      <c r="AI44" s="10">
        <v>61897000000</v>
      </c>
      <c r="AJ44" s="10">
        <v>61806000000</v>
      </c>
      <c r="AK44" s="10">
        <v>90067000000</v>
      </c>
      <c r="AL44" s="10">
        <v>81070000000</v>
      </c>
      <c r="AM44" s="10">
        <v>75915000000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>
        <v>51904000000</v>
      </c>
      <c r="T45" s="1">
        <v>58530000000</v>
      </c>
      <c r="U45" s="1">
        <v>68567000000</v>
      </c>
      <c r="V45" s="1">
        <v>79290000000</v>
      </c>
      <c r="W45" s="1">
        <v>88440000000</v>
      </c>
      <c r="X45" s="1">
        <v>97017000000</v>
      </c>
      <c r="Y45" s="1">
        <v>95653000000</v>
      </c>
      <c r="Z45" s="1">
        <v>102307000000</v>
      </c>
      <c r="AA45" s="1">
        <v>107878000000</v>
      </c>
      <c r="AB45" s="1">
        <v>112324000000</v>
      </c>
      <c r="AC45" s="1">
        <v>116681000000</v>
      </c>
      <c r="AD45" s="1">
        <v>117907000000</v>
      </c>
      <c r="AE45" s="1">
        <v>116655000000</v>
      </c>
      <c r="AF45" s="1">
        <v>116516000000</v>
      </c>
      <c r="AG45" s="1">
        <v>114178000000</v>
      </c>
      <c r="AH45" s="1">
        <v>114818000000</v>
      </c>
      <c r="AI45" s="1">
        <v>111395000000</v>
      </c>
      <c r="AJ45" s="1">
        <v>127049000000</v>
      </c>
      <c r="AK45" s="1">
        <v>109848000000</v>
      </c>
      <c r="AL45" s="1">
        <v>112624000000</v>
      </c>
      <c r="AM45" s="1">
        <v>119234000000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>
        <v>9521000000</v>
      </c>
      <c r="T46" s="1">
        <v>9882000000</v>
      </c>
      <c r="U46" s="1">
        <v>10803000000</v>
      </c>
      <c r="V46" s="1">
        <v>12188000000</v>
      </c>
      <c r="W46" s="1">
        <v>13759000000</v>
      </c>
      <c r="X46" s="1">
        <v>16071000000</v>
      </c>
      <c r="Y46" s="1">
        <v>15260000000</v>
      </c>
      <c r="Z46" s="1">
        <v>16126000000</v>
      </c>
      <c r="AA46" s="1">
        <v>16763000000</v>
      </c>
      <c r="AB46" s="1">
        <v>20651000000</v>
      </c>
      <c r="AC46" s="1">
        <v>20497000000</v>
      </c>
      <c r="AD46" s="1">
        <v>19510000000</v>
      </c>
      <c r="AE46" s="1">
        <v>18102000000</v>
      </c>
      <c r="AF46" s="1">
        <v>16695000000</v>
      </c>
      <c r="AG46" s="1">
        <v>17037000000</v>
      </c>
      <c r="AH46" s="1">
        <v>18242000000</v>
      </c>
      <c r="AI46" s="1">
        <v>31181000000</v>
      </c>
      <c r="AJ46" s="1">
        <v>31073000000</v>
      </c>
      <c r="AK46" s="1">
        <v>28983000000</v>
      </c>
      <c r="AL46" s="1">
        <v>29014000000</v>
      </c>
      <c r="AM46" s="1">
        <v>28174000000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>
        <v>9521000000</v>
      </c>
      <c r="T47" s="1">
        <v>9882000000</v>
      </c>
      <c r="U47" s="1">
        <v>10803000000</v>
      </c>
      <c r="V47" s="1">
        <v>12188000000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>
        <v>19042000000</v>
      </c>
      <c r="T48" s="1">
        <v>19764000000</v>
      </c>
      <c r="U48" s="1">
        <v>21606000000</v>
      </c>
      <c r="V48" s="1">
        <v>24376000000</v>
      </c>
      <c r="W48" s="1">
        <v>13759000000</v>
      </c>
      <c r="X48" s="1">
        <v>16071000000</v>
      </c>
      <c r="Y48" s="1">
        <v>15260000000</v>
      </c>
      <c r="Z48" s="1">
        <v>16126000000</v>
      </c>
      <c r="AA48" s="1">
        <v>16763000000</v>
      </c>
      <c r="AB48" s="1">
        <v>20651000000</v>
      </c>
      <c r="AC48" s="1">
        <v>20497000000</v>
      </c>
      <c r="AD48" s="1">
        <v>19510000000</v>
      </c>
      <c r="AE48" s="1">
        <v>18102000000</v>
      </c>
      <c r="AF48" s="1">
        <v>16695000000</v>
      </c>
      <c r="AG48" s="1">
        <v>17037000000</v>
      </c>
      <c r="AH48" s="1">
        <v>18242000000</v>
      </c>
      <c r="AI48" s="1">
        <v>31181000000</v>
      </c>
      <c r="AJ48" s="1">
        <v>31073000000</v>
      </c>
      <c r="AK48" s="1">
        <v>28983000000</v>
      </c>
      <c r="AL48" s="1">
        <v>29014000000</v>
      </c>
      <c r="AM48" s="1">
        <v>28174000000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>
        <v>-6744000000</v>
      </c>
      <c r="T51" s="1">
        <v>-7803000000</v>
      </c>
      <c r="U51" s="1">
        <v>-8441000000</v>
      </c>
      <c r="V51" s="1">
        <v>-9303000000</v>
      </c>
      <c r="W51" s="1">
        <v>2406000000</v>
      </c>
      <c r="X51" s="1">
        <v>2841000000</v>
      </c>
      <c r="Y51" s="1">
        <v>3567000000</v>
      </c>
      <c r="Z51" s="1">
        <v>3942000000</v>
      </c>
      <c r="AA51" s="1">
        <v>4129000000</v>
      </c>
      <c r="AB51" s="1">
        <v>5456000000</v>
      </c>
      <c r="AC51" s="1">
        <v>5987000000</v>
      </c>
      <c r="AD51" s="1">
        <v>6149000000</v>
      </c>
      <c r="AE51" s="1">
        <v>5671000000</v>
      </c>
      <c r="AF51" s="1">
        <v>6131000000</v>
      </c>
      <c r="AG51" s="1">
        <v>9921000000</v>
      </c>
      <c r="AH51" s="1">
        <v>11798000000</v>
      </c>
      <c r="AI51" s="1">
        <v>14822000000</v>
      </c>
      <c r="AJ51" s="1">
        <v>16567000000</v>
      </c>
      <c r="AK51" s="1">
        <v>23598000000</v>
      </c>
      <c r="AL51" s="1">
        <v>22152000000</v>
      </c>
      <c r="AM51" s="1">
        <v>20134000000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>
        <v>64202000000</v>
      </c>
      <c r="T52" s="1">
        <v>70491000000</v>
      </c>
      <c r="U52" s="1">
        <v>81732000000</v>
      </c>
      <c r="V52" s="1">
        <v>94363000000</v>
      </c>
      <c r="W52" s="1">
        <v>104605000000</v>
      </c>
      <c r="X52" s="1">
        <v>115929000000</v>
      </c>
      <c r="Y52" s="1">
        <v>114480000000</v>
      </c>
      <c r="Z52" s="1">
        <v>122375000000</v>
      </c>
      <c r="AA52" s="1">
        <v>128770000000</v>
      </c>
      <c r="AB52" s="1">
        <v>138431000000</v>
      </c>
      <c r="AC52" s="1">
        <v>143165000000</v>
      </c>
      <c r="AD52" s="1">
        <v>143566000000</v>
      </c>
      <c r="AE52" s="1">
        <v>140428000000</v>
      </c>
      <c r="AF52" s="1">
        <v>139342000000</v>
      </c>
      <c r="AG52" s="1">
        <v>141136000000</v>
      </c>
      <c r="AH52" s="1">
        <v>144858000000</v>
      </c>
      <c r="AI52" s="1">
        <v>157398000000</v>
      </c>
      <c r="AJ52" s="1">
        <v>174689000000</v>
      </c>
      <c r="AK52" s="1">
        <v>162429000000</v>
      </c>
      <c r="AL52" s="1">
        <v>163790000000</v>
      </c>
      <c r="AM52" s="1">
        <v>167542000000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 t="s">
        <v>92</v>
      </c>
      <c r="L54" s="11" t="s">
        <v>92</v>
      </c>
      <c r="M54" s="11" t="s">
        <v>92</v>
      </c>
      <c r="N54" s="11" t="s">
        <v>92</v>
      </c>
      <c r="O54" s="11" t="s">
        <v>92</v>
      </c>
      <c r="P54" s="11" t="s">
        <v>92</v>
      </c>
      <c r="Q54" s="11" t="s">
        <v>92</v>
      </c>
      <c r="R54" s="11" t="s">
        <v>92</v>
      </c>
      <c r="S54" s="11">
        <v>94685000000</v>
      </c>
      <c r="T54" s="11">
        <v>104912000000</v>
      </c>
      <c r="U54" s="11">
        <v>120223000000</v>
      </c>
      <c r="V54" s="11">
        <v>138187000000</v>
      </c>
      <c r="W54" s="11">
        <v>151193000000</v>
      </c>
      <c r="X54" s="11">
        <v>163514000000</v>
      </c>
      <c r="Y54" s="11">
        <v>163429000000</v>
      </c>
      <c r="Z54" s="11">
        <v>170706000000</v>
      </c>
      <c r="AA54" s="11">
        <v>180663000000</v>
      </c>
      <c r="AB54" s="11">
        <v>193406000000</v>
      </c>
      <c r="AC54" s="11">
        <v>203105000000</v>
      </c>
      <c r="AD54" s="11">
        <v>204751000000</v>
      </c>
      <c r="AE54" s="11">
        <v>203706000000</v>
      </c>
      <c r="AF54" s="11">
        <v>199581000000</v>
      </c>
      <c r="AG54" s="11">
        <v>198825000000</v>
      </c>
      <c r="AH54" s="11">
        <v>204522000000</v>
      </c>
      <c r="AI54" s="11">
        <v>219295000000</v>
      </c>
      <c r="AJ54" s="11">
        <v>236495000000</v>
      </c>
      <c r="AK54" s="11">
        <v>252496000000</v>
      </c>
      <c r="AL54" s="11">
        <v>244860000000</v>
      </c>
      <c r="AM54" s="11">
        <v>243457000000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>
        <v>17140000000</v>
      </c>
      <c r="T55" s="1">
        <v>19332000000</v>
      </c>
      <c r="U55" s="1">
        <v>21671000000</v>
      </c>
      <c r="V55" s="1">
        <v>25373000000</v>
      </c>
      <c r="W55" s="1">
        <v>28090000000</v>
      </c>
      <c r="X55" s="1">
        <v>30370000000</v>
      </c>
      <c r="Y55" s="1">
        <v>28849000000</v>
      </c>
      <c r="Z55" s="1">
        <v>30451000000</v>
      </c>
      <c r="AA55" s="1">
        <v>33557000000</v>
      </c>
      <c r="AB55" s="1">
        <v>36608000000</v>
      </c>
      <c r="AC55" s="1">
        <v>38080000000</v>
      </c>
      <c r="AD55" s="1">
        <v>37415000000</v>
      </c>
      <c r="AE55" s="1">
        <v>38410000000</v>
      </c>
      <c r="AF55" s="1">
        <v>38487000000</v>
      </c>
      <c r="AG55" s="1">
        <v>41433000000</v>
      </c>
      <c r="AH55" s="1">
        <v>46092000000</v>
      </c>
      <c r="AI55" s="1">
        <v>47060000000</v>
      </c>
      <c r="AJ55" s="1">
        <v>46973000000</v>
      </c>
      <c r="AK55" s="1">
        <v>49141000000</v>
      </c>
      <c r="AL55" s="1">
        <v>55261000000</v>
      </c>
      <c r="AM55" s="1">
        <v>54002000000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5793000000</v>
      </c>
      <c r="T56" s="1">
        <v>6367000000</v>
      </c>
      <c r="U56" s="1">
        <v>7781000000</v>
      </c>
      <c r="V56" s="1">
        <v>8648000000</v>
      </c>
      <c r="W56" s="1">
        <v>8283000000</v>
      </c>
      <c r="X56" s="1">
        <v>11269000000</v>
      </c>
      <c r="Y56" s="1">
        <v>7669000000</v>
      </c>
      <c r="Z56" s="1">
        <v>4919000000</v>
      </c>
      <c r="AA56" s="1">
        <v>6022000000</v>
      </c>
      <c r="AB56" s="1">
        <v>6348000000</v>
      </c>
      <c r="AC56" s="1">
        <v>12719000000</v>
      </c>
      <c r="AD56" s="1">
        <v>12082000000</v>
      </c>
      <c r="AE56" s="1">
        <v>6689000000</v>
      </c>
      <c r="AF56" s="1">
        <v>6004000000</v>
      </c>
      <c r="AG56" s="1">
        <v>3920000000</v>
      </c>
      <c r="AH56" s="1">
        <v>9662000000</v>
      </c>
      <c r="AI56" s="1">
        <v>7830000000</v>
      </c>
      <c r="AJ56" s="1">
        <v>8241000000</v>
      </c>
      <c r="AK56" s="1">
        <v>5296000000</v>
      </c>
      <c r="AL56" s="1">
        <v>5207000000</v>
      </c>
      <c r="AM56" s="1">
        <v>6603000000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>
        <v>739000000</v>
      </c>
      <c r="T57" s="1">
        <v>1377000000</v>
      </c>
      <c r="U57" s="1">
        <v>1281000000</v>
      </c>
      <c r="V57" s="1">
        <v>1340000000</v>
      </c>
      <c r="W57" s="1">
        <v>706000000</v>
      </c>
      <c r="X57" s="1">
        <v>1016000000</v>
      </c>
      <c r="Y57" s="1">
        <v>677000000</v>
      </c>
      <c r="Z57" s="1">
        <v>1365000000</v>
      </c>
      <c r="AA57" s="1">
        <v>157000000</v>
      </c>
      <c r="AB57" s="1">
        <v>1164000000</v>
      </c>
      <c r="AC57" s="1">
        <v>5062000000</v>
      </c>
      <c r="AD57" s="1">
        <v>3520000000</v>
      </c>
      <c r="AE57" s="1">
        <v>3613000000</v>
      </c>
      <c r="AF57" s="1">
        <v>3065000000</v>
      </c>
      <c r="AG57" s="1">
        <v>3737000000</v>
      </c>
      <c r="AH57" s="1">
        <v>3718000000</v>
      </c>
      <c r="AI57" s="1">
        <v>3407000000</v>
      </c>
      <c r="AJ57" s="1">
        <v>3319000000</v>
      </c>
      <c r="AK57" s="1">
        <v>3570000000</v>
      </c>
      <c r="AL57" s="1">
        <v>4098000000</v>
      </c>
      <c r="AM57" s="1">
        <v>727000000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>
        <v>2017000000</v>
      </c>
      <c r="AI58" s="1">
        <v>1932000000</v>
      </c>
      <c r="AJ58" s="1">
        <v>1990000000</v>
      </c>
      <c r="AK58" s="1">
        <v>2310000000</v>
      </c>
      <c r="AL58" s="1">
        <v>2559000000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>
        <v>8945000000</v>
      </c>
      <c r="T59" s="1">
        <v>10342000000</v>
      </c>
      <c r="U59" s="1">
        <v>12155000000</v>
      </c>
      <c r="V59" s="1">
        <v>13465000000</v>
      </c>
      <c r="W59" s="1">
        <v>14675000000</v>
      </c>
      <c r="X59" s="1">
        <v>15799000000</v>
      </c>
      <c r="Y59" s="1">
        <v>18195000000</v>
      </c>
      <c r="Z59" s="1">
        <v>18826000000</v>
      </c>
      <c r="AA59" s="1">
        <v>18748000000</v>
      </c>
      <c r="AB59" s="1">
        <v>18180000000</v>
      </c>
      <c r="AC59" s="1">
        <v>15957000000</v>
      </c>
      <c r="AD59" s="1">
        <v>16328000000</v>
      </c>
      <c r="AE59" s="1">
        <v>16560000000</v>
      </c>
      <c r="AF59" s="1">
        <v>17063000000</v>
      </c>
      <c r="AG59" s="1">
        <v>17838000000</v>
      </c>
      <c r="AH59" s="1">
        <v>17032000000</v>
      </c>
      <c r="AI59" s="1">
        <v>17248000000</v>
      </c>
      <c r="AJ59" s="1">
        <v>17267000000</v>
      </c>
      <c r="AK59" s="1">
        <v>32328000000</v>
      </c>
      <c r="AL59" s="1">
        <v>20254000000</v>
      </c>
      <c r="AM59" s="1">
        <v>31126000000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>
        <v>32617000000</v>
      </c>
      <c r="T60" s="10">
        <v>37418000000</v>
      </c>
      <c r="U60" s="10">
        <v>42888000000</v>
      </c>
      <c r="V60" s="10">
        <v>48826000000</v>
      </c>
      <c r="W60" s="10">
        <v>51754000000</v>
      </c>
      <c r="X60" s="10">
        <v>58454000000</v>
      </c>
      <c r="Y60" s="10">
        <v>55390000000</v>
      </c>
      <c r="Z60" s="10">
        <v>55561000000</v>
      </c>
      <c r="AA60" s="10">
        <v>58484000000</v>
      </c>
      <c r="AB60" s="10">
        <v>62300000000</v>
      </c>
      <c r="AC60" s="10">
        <v>71818000000</v>
      </c>
      <c r="AD60" s="10">
        <v>69345000000</v>
      </c>
      <c r="AE60" s="10">
        <v>65272000000</v>
      </c>
      <c r="AF60" s="10">
        <v>64619000000</v>
      </c>
      <c r="AG60" s="10">
        <v>66928000000</v>
      </c>
      <c r="AH60" s="10">
        <v>78521000000</v>
      </c>
      <c r="AI60" s="10">
        <v>77477000000</v>
      </c>
      <c r="AJ60" s="10">
        <v>77790000000</v>
      </c>
      <c r="AK60" s="10">
        <v>92645000000</v>
      </c>
      <c r="AL60" s="10">
        <v>87379000000</v>
      </c>
      <c r="AM60" s="10">
        <v>92458000000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>
        <v>19608000000</v>
      </c>
      <c r="T61" s="1">
        <v>20099000000</v>
      </c>
      <c r="U61" s="1">
        <v>23669000000</v>
      </c>
      <c r="V61" s="1">
        <v>30171000000</v>
      </c>
      <c r="W61" s="1">
        <v>30735000000</v>
      </c>
      <c r="X61" s="1">
        <v>33402000000</v>
      </c>
      <c r="Y61" s="1">
        <v>34549000000</v>
      </c>
      <c r="Z61" s="1">
        <v>36401000000</v>
      </c>
      <c r="AA61" s="1">
        <v>43842000000</v>
      </c>
      <c r="AB61" s="1">
        <v>47079000000</v>
      </c>
      <c r="AC61" s="1">
        <v>41417000000</v>
      </c>
      <c r="AD61" s="1">
        <v>44559000000</v>
      </c>
      <c r="AE61" s="1">
        <v>43692000000</v>
      </c>
      <c r="AF61" s="1">
        <v>44030000000</v>
      </c>
      <c r="AG61" s="1">
        <v>42018000000</v>
      </c>
      <c r="AH61" s="1">
        <v>36825000000</v>
      </c>
      <c r="AI61" s="1">
        <v>50203000000</v>
      </c>
      <c r="AJ61" s="1">
        <v>64192000000</v>
      </c>
      <c r="AK61" s="1">
        <v>57950000000</v>
      </c>
      <c r="AL61" s="1">
        <v>52116000000</v>
      </c>
      <c r="AM61" s="1">
        <v>52320000000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>
        <v>1761000000</v>
      </c>
      <c r="T63" s="1">
        <v>2288000000</v>
      </c>
      <c r="U63" s="1">
        <v>2947000000</v>
      </c>
      <c r="V63" s="1">
        <v>4552000000</v>
      </c>
      <c r="W63" s="1">
        <v>4971000000</v>
      </c>
      <c r="X63" s="1">
        <v>5111000000</v>
      </c>
      <c r="Y63" s="1">
        <v>6014000000</v>
      </c>
      <c r="Z63" s="1">
        <v>5508000000</v>
      </c>
      <c r="AA63" s="1">
        <v>6682000000</v>
      </c>
      <c r="AB63" s="1">
        <v>7862000000</v>
      </c>
      <c r="AC63" s="1">
        <v>7613000000</v>
      </c>
      <c r="AD63" s="1">
        <v>8017000000</v>
      </c>
      <c r="AE63" s="1">
        <v>8805000000</v>
      </c>
      <c r="AF63" s="1">
        <v>7321000000</v>
      </c>
      <c r="AG63" s="1">
        <v>9344000000</v>
      </c>
      <c r="AH63" s="1">
        <v>8354000000</v>
      </c>
      <c r="AI63" s="1">
        <v>11981000000</v>
      </c>
      <c r="AJ63" s="1">
        <v>12961000000</v>
      </c>
      <c r="AK63" s="1">
        <v>14370000000</v>
      </c>
      <c r="AL63" s="1">
        <v>13474000000</v>
      </c>
      <c r="AM63" s="1">
        <v>14688000000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>
        <v>1362000000</v>
      </c>
      <c r="T64" s="1">
        <v>1484000000</v>
      </c>
      <c r="U64" s="1">
        <v>1323000000</v>
      </c>
      <c r="V64" s="1">
        <v>1467000000</v>
      </c>
      <c r="W64" s="1">
        <v>2160000000</v>
      </c>
      <c r="X64" s="1">
        <v>1939000000</v>
      </c>
      <c r="Y64" s="1">
        <v>2191000000</v>
      </c>
      <c r="Z64" s="1">
        <v>307000000</v>
      </c>
      <c r="AA64" s="1">
        <v>408000000</v>
      </c>
      <c r="AB64" s="1">
        <v>404000000</v>
      </c>
      <c r="AC64" s="1">
        <v>519000000</v>
      </c>
      <c r="AD64" s="1">
        <v>1491000000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>
        <v>22731000000</v>
      </c>
      <c r="T65" s="1">
        <v>23871000000</v>
      </c>
      <c r="U65" s="1">
        <v>27939000000</v>
      </c>
      <c r="V65" s="1">
        <v>36190000000</v>
      </c>
      <c r="W65" s="1">
        <v>37866000000</v>
      </c>
      <c r="X65" s="1">
        <v>40452000000</v>
      </c>
      <c r="Y65" s="1">
        <v>42754000000</v>
      </c>
      <c r="Z65" s="1">
        <v>42216000000</v>
      </c>
      <c r="AA65" s="1">
        <v>50932000000</v>
      </c>
      <c r="AB65" s="1">
        <v>55345000000</v>
      </c>
      <c r="AC65" s="1">
        <v>49549000000</v>
      </c>
      <c r="AD65" s="1">
        <v>54067000000</v>
      </c>
      <c r="AE65" s="1">
        <v>52497000000</v>
      </c>
      <c r="AF65" s="1">
        <v>51351000000</v>
      </c>
      <c r="AG65" s="1">
        <v>51362000000</v>
      </c>
      <c r="AH65" s="1">
        <v>45179000000</v>
      </c>
      <c r="AI65" s="1">
        <v>62184000000</v>
      </c>
      <c r="AJ65" s="1">
        <v>77153000000</v>
      </c>
      <c r="AK65" s="1">
        <v>72320000000</v>
      </c>
      <c r="AL65" s="1">
        <v>65590000000</v>
      </c>
      <c r="AM65" s="1">
        <v>67008000000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>
        <v>55348000000</v>
      </c>
      <c r="T67" s="10">
        <v>61289000000</v>
      </c>
      <c r="U67" s="10">
        <v>70827000000</v>
      </c>
      <c r="V67" s="10">
        <v>85016000000</v>
      </c>
      <c r="W67" s="10">
        <v>89620000000</v>
      </c>
      <c r="X67" s="10">
        <v>98906000000</v>
      </c>
      <c r="Y67" s="10">
        <v>98144000000</v>
      </c>
      <c r="Z67" s="10">
        <v>97777000000</v>
      </c>
      <c r="AA67" s="10">
        <v>109416000000</v>
      </c>
      <c r="AB67" s="10">
        <v>117645000000</v>
      </c>
      <c r="AC67" s="10">
        <v>121367000000</v>
      </c>
      <c r="AD67" s="10">
        <v>123412000000</v>
      </c>
      <c r="AE67" s="10">
        <v>117769000000</v>
      </c>
      <c r="AF67" s="10">
        <v>115970000000</v>
      </c>
      <c r="AG67" s="10">
        <v>118290000000</v>
      </c>
      <c r="AH67" s="10">
        <v>123700000000</v>
      </c>
      <c r="AI67" s="10">
        <v>139661000000</v>
      </c>
      <c r="AJ67" s="10">
        <v>154943000000</v>
      </c>
      <c r="AK67" s="10">
        <v>164965000000</v>
      </c>
      <c r="AL67" s="10">
        <v>152969000000</v>
      </c>
      <c r="AM67" s="10">
        <v>159466000000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>
        <v>440000000</v>
      </c>
      <c r="T68" s="1">
        <v>431000000</v>
      </c>
      <c r="U68" s="1">
        <v>423000000</v>
      </c>
      <c r="V68" s="1">
        <v>417000000</v>
      </c>
      <c r="W68" s="1">
        <v>413000000</v>
      </c>
      <c r="X68" s="1">
        <v>397000000</v>
      </c>
      <c r="Y68" s="1">
        <v>393000000</v>
      </c>
      <c r="Z68" s="1">
        <v>378000000</v>
      </c>
      <c r="AA68" s="1">
        <v>352000000</v>
      </c>
      <c r="AB68" s="1">
        <v>342000000</v>
      </c>
      <c r="AC68" s="1">
        <v>332000000</v>
      </c>
      <c r="AD68" s="1">
        <v>323000000</v>
      </c>
      <c r="AE68" s="1">
        <v>323000000</v>
      </c>
      <c r="AF68" s="1">
        <v>317000000</v>
      </c>
      <c r="AG68" s="1">
        <v>305000000</v>
      </c>
      <c r="AH68" s="1">
        <v>295000000</v>
      </c>
      <c r="AI68" s="1">
        <v>288000000</v>
      </c>
      <c r="AJ68" s="1">
        <v>284000000</v>
      </c>
      <c r="AK68" s="1">
        <v>282000000</v>
      </c>
      <c r="AL68" s="1">
        <v>276000000</v>
      </c>
      <c r="AM68" s="1">
        <v>269000000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>
        <v>37924000000</v>
      </c>
      <c r="T69" s="1">
        <v>40206000000</v>
      </c>
      <c r="U69" s="1">
        <v>43854000000</v>
      </c>
      <c r="V69" s="1">
        <v>49105000000</v>
      </c>
      <c r="W69" s="1">
        <v>55818000000</v>
      </c>
      <c r="X69" s="1">
        <v>57319000000</v>
      </c>
      <c r="Y69" s="1">
        <v>63660000000</v>
      </c>
      <c r="Z69" s="1">
        <v>66638000000</v>
      </c>
      <c r="AA69" s="1">
        <v>63967000000</v>
      </c>
      <c r="AB69" s="1">
        <v>68691000000</v>
      </c>
      <c r="AC69" s="1">
        <v>72978000000</v>
      </c>
      <c r="AD69" s="1">
        <v>76566000000</v>
      </c>
      <c r="AE69" s="1">
        <v>85777000000</v>
      </c>
      <c r="AF69" s="1">
        <v>90021000000</v>
      </c>
      <c r="AG69" s="1">
        <v>89354000000</v>
      </c>
      <c r="AH69" s="1">
        <v>85107000000</v>
      </c>
      <c r="AI69" s="1">
        <v>80785000000</v>
      </c>
      <c r="AJ69" s="1">
        <v>83943000000</v>
      </c>
      <c r="AK69" s="1">
        <v>88763000000</v>
      </c>
      <c r="AL69" s="1">
        <v>86904000000</v>
      </c>
      <c r="AM69" s="1">
        <v>83135000000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>
        <v>-509000000</v>
      </c>
      <c r="T70" s="1">
        <v>851000000</v>
      </c>
      <c r="U70" s="1">
        <v>2694000000</v>
      </c>
      <c r="V70" s="1">
        <v>1053000000</v>
      </c>
      <c r="W70" s="1">
        <v>2508000000</v>
      </c>
      <c r="X70" s="1">
        <v>3864000000</v>
      </c>
      <c r="Y70" s="1">
        <v>-2688000000</v>
      </c>
      <c r="Z70" s="1">
        <v>-70000000</v>
      </c>
      <c r="AA70" s="1">
        <v>646000000</v>
      </c>
      <c r="AB70" s="1">
        <v>-1410000000</v>
      </c>
      <c r="AC70" s="1">
        <v>-587000000</v>
      </c>
      <c r="AD70" s="1">
        <v>-2996000000</v>
      </c>
      <c r="AE70" s="1">
        <v>-7168000000</v>
      </c>
      <c r="AF70" s="1">
        <v>-11597000000</v>
      </c>
      <c r="AG70" s="1">
        <v>-14232000000</v>
      </c>
      <c r="AH70" s="1">
        <v>-10181000000</v>
      </c>
      <c r="AI70" s="1">
        <v>-11542000000</v>
      </c>
      <c r="AJ70" s="1">
        <v>-12805000000</v>
      </c>
      <c r="AK70" s="1">
        <v>-11766000000</v>
      </c>
      <c r="AL70" s="1">
        <v>-8766000000</v>
      </c>
      <c r="AM70" s="1">
        <v>-11680000000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>
        <v>1482000000</v>
      </c>
      <c r="T71" s="1">
        <v>2135000000</v>
      </c>
      <c r="U71" s="1">
        <v>2425000000</v>
      </c>
      <c r="V71" s="1">
        <v>2596000000</v>
      </c>
      <c r="W71" s="1">
        <v>2834000000</v>
      </c>
      <c r="X71" s="1">
        <v>3028000000</v>
      </c>
      <c r="Y71" s="1">
        <v>3920000000</v>
      </c>
      <c r="Z71" s="1">
        <v>3803000000</v>
      </c>
      <c r="AA71" s="1">
        <v>3577000000</v>
      </c>
      <c r="AB71" s="1">
        <v>3692000000</v>
      </c>
      <c r="AC71" s="1">
        <v>3620000000</v>
      </c>
      <c r="AD71" s="1">
        <v>2362000000</v>
      </c>
      <c r="AE71" s="1">
        <v>2462000000</v>
      </c>
      <c r="AF71" s="1">
        <v>1805000000</v>
      </c>
      <c r="AG71" s="1">
        <v>2371000000</v>
      </c>
      <c r="AH71" s="1">
        <v>2648000000</v>
      </c>
      <c r="AI71" s="1">
        <v>2965000000</v>
      </c>
      <c r="AJ71" s="1">
        <v>3247000000</v>
      </c>
      <c r="AK71" s="1">
        <v>3646000000</v>
      </c>
      <c r="AL71" s="1">
        <v>4839000000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>
        <v>39337000000</v>
      </c>
      <c r="T72" s="10">
        <v>43623000000</v>
      </c>
      <c r="U72" s="10">
        <v>49396000000</v>
      </c>
      <c r="V72" s="10">
        <v>53171000000</v>
      </c>
      <c r="W72" s="10">
        <v>61573000000</v>
      </c>
      <c r="X72" s="10">
        <v>64608000000</v>
      </c>
      <c r="Y72" s="10">
        <v>65285000000</v>
      </c>
      <c r="Z72" s="10">
        <v>70749000000</v>
      </c>
      <c r="AA72" s="10">
        <v>68542000000</v>
      </c>
      <c r="AB72" s="10">
        <v>71315000000</v>
      </c>
      <c r="AC72" s="10">
        <v>76343000000</v>
      </c>
      <c r="AD72" s="10">
        <v>76255000000</v>
      </c>
      <c r="AE72" s="10">
        <v>81394000000</v>
      </c>
      <c r="AF72" s="10">
        <v>80546000000</v>
      </c>
      <c r="AG72" s="10">
        <v>77798000000</v>
      </c>
      <c r="AH72" s="10">
        <v>77869000000</v>
      </c>
      <c r="AI72" s="10">
        <v>72496000000</v>
      </c>
      <c r="AJ72" s="10">
        <v>74669000000</v>
      </c>
      <c r="AK72" s="10">
        <v>80925000000</v>
      </c>
      <c r="AL72" s="10">
        <v>83253000000</v>
      </c>
      <c r="AM72" s="10">
        <v>76693000000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 t="s">
        <v>92</v>
      </c>
      <c r="L73" s="11" t="s">
        <v>92</v>
      </c>
      <c r="M73" s="11" t="s">
        <v>92</v>
      </c>
      <c r="N73" s="11" t="s">
        <v>92</v>
      </c>
      <c r="O73" s="11" t="s">
        <v>92</v>
      </c>
      <c r="P73" s="11" t="s">
        <v>92</v>
      </c>
      <c r="Q73" s="11" t="s">
        <v>92</v>
      </c>
      <c r="R73" s="11" t="s">
        <v>92</v>
      </c>
      <c r="S73" s="11">
        <v>94685000000</v>
      </c>
      <c r="T73" s="11">
        <v>104912000000</v>
      </c>
      <c r="U73" s="11">
        <v>120223000000</v>
      </c>
      <c r="V73" s="11">
        <v>138187000000</v>
      </c>
      <c r="W73" s="11">
        <v>151193000000</v>
      </c>
      <c r="X73" s="11">
        <v>163514000000</v>
      </c>
      <c r="Y73" s="11">
        <v>163429000000</v>
      </c>
      <c r="Z73" s="11">
        <v>168526000000</v>
      </c>
      <c r="AA73" s="11">
        <v>177958000000</v>
      </c>
      <c r="AB73" s="11">
        <v>188960000000</v>
      </c>
      <c r="AC73" s="11">
        <v>197710000000</v>
      </c>
      <c r="AD73" s="11">
        <v>199667000000</v>
      </c>
      <c r="AE73" s="11">
        <v>199163000000</v>
      </c>
      <c r="AF73" s="11">
        <v>196516000000</v>
      </c>
      <c r="AG73" s="11">
        <v>196088000000</v>
      </c>
      <c r="AH73" s="11">
        <v>201569000000</v>
      </c>
      <c r="AI73" s="11">
        <v>212157000000</v>
      </c>
      <c r="AJ73" s="11">
        <v>229612000000</v>
      </c>
      <c r="AK73" s="11">
        <v>245890000000</v>
      </c>
      <c r="AL73" s="11">
        <v>236222000000</v>
      </c>
      <c r="AM73" s="11">
        <v>236159000000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1075900000</v>
      </c>
      <c r="G76" s="1">
        <v>1291000000</v>
      </c>
      <c r="H76" s="1">
        <v>1608500000</v>
      </c>
      <c r="I76" s="1">
        <v>1994800000</v>
      </c>
      <c r="J76" s="1">
        <v>2333300000</v>
      </c>
      <c r="K76" s="1">
        <v>2681000000</v>
      </c>
      <c r="L76" s="1">
        <v>2740000000</v>
      </c>
      <c r="M76" s="1">
        <v>3056000000</v>
      </c>
      <c r="N76" s="1">
        <v>3526000000</v>
      </c>
      <c r="O76" s="1">
        <v>4430000000</v>
      </c>
      <c r="P76" s="1">
        <v>5575000000</v>
      </c>
      <c r="Q76" s="1">
        <v>6295000000</v>
      </c>
      <c r="R76" s="1">
        <v>6671000000</v>
      </c>
      <c r="S76" s="1">
        <v>8039000000</v>
      </c>
      <c r="T76" s="1">
        <v>9054000000</v>
      </c>
      <c r="U76" s="1">
        <v>10267000000</v>
      </c>
      <c r="V76" s="1">
        <v>11231000000</v>
      </c>
      <c r="W76" s="1">
        <v>11284000000</v>
      </c>
      <c r="X76" s="1">
        <v>12731000000</v>
      </c>
      <c r="Y76" s="1">
        <v>13400000000</v>
      </c>
      <c r="Z76" s="1">
        <v>14335000000</v>
      </c>
      <c r="AA76" s="1">
        <v>16389000000</v>
      </c>
      <c r="AB76" s="1">
        <v>15699000000</v>
      </c>
      <c r="AC76" s="1">
        <v>16999000000</v>
      </c>
      <c r="AD76" s="1">
        <v>16022000000</v>
      </c>
      <c r="AE76" s="1">
        <v>16363000000</v>
      </c>
      <c r="AF76" s="1">
        <v>14694000000</v>
      </c>
      <c r="AG76" s="1">
        <v>13643000000</v>
      </c>
      <c r="AH76" s="1">
        <v>9862000000</v>
      </c>
      <c r="AI76" s="1">
        <v>6670000000</v>
      </c>
      <c r="AJ76" s="1">
        <v>14881000000</v>
      </c>
      <c r="AK76" s="1">
        <v>13510000000</v>
      </c>
      <c r="AL76" s="1">
        <v>13940000000</v>
      </c>
      <c r="AM76" s="1">
        <v>11292000000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269400000</v>
      </c>
      <c r="G77" s="1">
        <v>346600000</v>
      </c>
      <c r="H77" s="1">
        <v>475400000</v>
      </c>
      <c r="I77" s="1">
        <v>649100000</v>
      </c>
      <c r="J77" s="1">
        <v>848700000</v>
      </c>
      <c r="K77" s="1">
        <v>1070000000</v>
      </c>
      <c r="L77" s="1">
        <v>1304000000</v>
      </c>
      <c r="M77" s="1">
        <v>1463000000</v>
      </c>
      <c r="N77" s="1">
        <v>1634000000</v>
      </c>
      <c r="O77" s="1">
        <v>1872000000</v>
      </c>
      <c r="P77" s="1">
        <v>2375000000</v>
      </c>
      <c r="Q77" s="1">
        <v>2868000000</v>
      </c>
      <c r="R77" s="1">
        <v>3290000000</v>
      </c>
      <c r="S77" s="1">
        <v>3432000000</v>
      </c>
      <c r="T77" s="1">
        <v>3852000000</v>
      </c>
      <c r="U77" s="1">
        <v>4405000000</v>
      </c>
      <c r="V77" s="1">
        <v>4717000000</v>
      </c>
      <c r="W77" s="1">
        <v>5459000000</v>
      </c>
      <c r="X77" s="1">
        <v>6317000000</v>
      </c>
      <c r="Y77" s="1">
        <v>6739000000</v>
      </c>
      <c r="Z77" s="1">
        <v>7157000000</v>
      </c>
      <c r="AA77" s="1">
        <v>7641000000</v>
      </c>
      <c r="AB77" s="1">
        <v>8130000000</v>
      </c>
      <c r="AC77" s="1">
        <v>8501000000</v>
      </c>
      <c r="AD77" s="1">
        <v>8870000000</v>
      </c>
      <c r="AE77" s="1">
        <v>9173000000</v>
      </c>
      <c r="AF77" s="1">
        <v>9454000000</v>
      </c>
      <c r="AG77" s="1">
        <v>10080000000</v>
      </c>
      <c r="AH77" s="1">
        <v>10529000000</v>
      </c>
      <c r="AI77" s="1">
        <v>10678000000</v>
      </c>
      <c r="AJ77" s="1">
        <v>10987000000</v>
      </c>
      <c r="AK77" s="1">
        <v>11152000000</v>
      </c>
      <c r="AL77" s="1">
        <v>10658000000</v>
      </c>
      <c r="AM77" s="1">
        <v>10945000000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22700000</v>
      </c>
      <c r="G78" s="1">
        <v>14700000</v>
      </c>
      <c r="H78" s="1">
        <v>38500000</v>
      </c>
      <c r="I78" s="1">
        <v>34600000</v>
      </c>
      <c r="J78" s="1">
        <v>21200000</v>
      </c>
      <c r="K78" s="1" t="s">
        <v>92</v>
      </c>
      <c r="L78" s="1" t="s">
        <v>92</v>
      </c>
      <c r="M78" s="1">
        <v>-180000000</v>
      </c>
      <c r="N78" s="1">
        <v>20000000</v>
      </c>
      <c r="O78" s="1">
        <v>-640000000</v>
      </c>
      <c r="P78" s="1">
        <v>-138000000</v>
      </c>
      <c r="Q78" s="1">
        <v>342000000</v>
      </c>
      <c r="R78" s="1">
        <v>185000000</v>
      </c>
      <c r="S78" s="1">
        <v>520000000</v>
      </c>
      <c r="T78" s="1">
        <v>177000000</v>
      </c>
      <c r="U78" s="1">
        <v>263000000</v>
      </c>
      <c r="V78" s="1">
        <v>-129000000</v>
      </c>
      <c r="W78" s="1">
        <v>89000000</v>
      </c>
      <c r="X78" s="1">
        <v>-8000000</v>
      </c>
      <c r="Y78" s="1">
        <v>581000000</v>
      </c>
      <c r="Z78" s="1">
        <v>-504000000</v>
      </c>
      <c r="AA78" s="1">
        <v>651000000</v>
      </c>
      <c r="AB78" s="1">
        <v>1050000000</v>
      </c>
      <c r="AC78" s="1">
        <v>-133000000</v>
      </c>
      <c r="AD78" s="1">
        <v>-279000000</v>
      </c>
      <c r="AE78" s="1">
        <v>-503000000</v>
      </c>
      <c r="AF78" s="1">
        <v>-672000000</v>
      </c>
      <c r="AG78" s="1">
        <v>761000000</v>
      </c>
      <c r="AH78" s="1">
        <v>-304000000</v>
      </c>
      <c r="AI78" s="1">
        <v>-499000000</v>
      </c>
      <c r="AJ78" s="1">
        <v>320000000</v>
      </c>
      <c r="AK78" s="1">
        <v>1911000000</v>
      </c>
      <c r="AL78" s="1">
        <v>-755000000</v>
      </c>
      <c r="AM78" s="1">
        <v>449000000</v>
      </c>
    </row>
    <row r="79" spans="1:39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ht="19" x14ac:dyDescent="0.25">
      <c r="A80" s="14" t="s">
        <v>104</v>
      </c>
      <c r="B80" s="15">
        <f t="shared" ref="B80:AM80" si="12">B79/B3</f>
        <v>0</v>
      </c>
      <c r="C80" s="15">
        <f t="shared" si="12"/>
        <v>0</v>
      </c>
      <c r="D80" s="15">
        <f t="shared" si="12"/>
        <v>0</v>
      </c>
      <c r="E80" s="15">
        <f t="shared" si="12"/>
        <v>0</v>
      </c>
      <c r="F80" s="15">
        <f t="shared" si="12"/>
        <v>0</v>
      </c>
      <c r="G80" s="15">
        <f t="shared" si="12"/>
        <v>0</v>
      </c>
      <c r="H80" s="15">
        <f t="shared" si="12"/>
        <v>0</v>
      </c>
      <c r="I80" s="15">
        <f t="shared" si="12"/>
        <v>0</v>
      </c>
      <c r="J80" s="15">
        <f t="shared" si="12"/>
        <v>0</v>
      </c>
      <c r="K80" s="15">
        <f t="shared" si="12"/>
        <v>0</v>
      </c>
      <c r="L80" s="15">
        <f t="shared" si="12"/>
        <v>0</v>
      </c>
      <c r="M80" s="15">
        <f t="shared" si="12"/>
        <v>0</v>
      </c>
      <c r="N80" s="15">
        <f t="shared" si="12"/>
        <v>0</v>
      </c>
      <c r="O80" s="15">
        <f t="shared" si="12"/>
        <v>0</v>
      </c>
      <c r="P80" s="15">
        <f t="shared" si="12"/>
        <v>0</v>
      </c>
      <c r="Q80" s="15">
        <f t="shared" si="12"/>
        <v>0</v>
      </c>
      <c r="R80" s="15">
        <f t="shared" si="12"/>
        <v>0</v>
      </c>
      <c r="S80" s="15">
        <f t="shared" si="12"/>
        <v>0</v>
      </c>
      <c r="T80" s="15">
        <f t="shared" si="12"/>
        <v>0</v>
      </c>
      <c r="U80" s="15">
        <f t="shared" si="12"/>
        <v>0</v>
      </c>
      <c r="V80" s="15">
        <f t="shared" si="12"/>
        <v>0</v>
      </c>
      <c r="W80" s="15">
        <f t="shared" si="12"/>
        <v>0</v>
      </c>
      <c r="X80" s="15">
        <f t="shared" si="12"/>
        <v>0</v>
      </c>
      <c r="Y80" s="15">
        <f t="shared" si="12"/>
        <v>0</v>
      </c>
      <c r="Z80" s="15">
        <f t="shared" si="12"/>
        <v>0</v>
      </c>
      <c r="AA80" s="15">
        <f t="shared" si="12"/>
        <v>0</v>
      </c>
      <c r="AB80" s="15">
        <f t="shared" si="12"/>
        <v>0</v>
      </c>
      <c r="AC80" s="15">
        <f t="shared" si="12"/>
        <v>0</v>
      </c>
      <c r="AD80" s="15">
        <f t="shared" si="12"/>
        <v>0</v>
      </c>
      <c r="AE80" s="15">
        <f t="shared" si="12"/>
        <v>0</v>
      </c>
      <c r="AF80" s="15">
        <f t="shared" si="12"/>
        <v>0</v>
      </c>
      <c r="AG80" s="15">
        <f t="shared" si="12"/>
        <v>0</v>
      </c>
      <c r="AH80" s="15">
        <f t="shared" si="12"/>
        <v>0</v>
      </c>
      <c r="AI80" s="15">
        <f t="shared" si="12"/>
        <v>0</v>
      </c>
      <c r="AJ80" s="15">
        <f t="shared" si="12"/>
        <v>0</v>
      </c>
      <c r="AK80" s="15">
        <f t="shared" si="12"/>
        <v>0</v>
      </c>
      <c r="AL80" s="15">
        <f t="shared" si="12"/>
        <v>0</v>
      </c>
      <c r="AM80" s="15">
        <f t="shared" si="12"/>
        <v>0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-506200000</v>
      </c>
      <c r="G81" s="1">
        <v>-359800000</v>
      </c>
      <c r="H81" s="1">
        <v>-757000000</v>
      </c>
      <c r="I81" s="1">
        <v>-1413500000</v>
      </c>
      <c r="J81" s="1">
        <v>-933000000</v>
      </c>
      <c r="K81" s="1">
        <v>-727000000</v>
      </c>
      <c r="L81" s="1">
        <v>-1434000000</v>
      </c>
      <c r="M81" s="1">
        <v>1679000000</v>
      </c>
      <c r="N81" s="1">
        <v>1934000000</v>
      </c>
      <c r="O81" s="1">
        <v>1840000000</v>
      </c>
      <c r="P81" s="1">
        <v>521000000</v>
      </c>
      <c r="Q81" s="1">
        <v>-145000000</v>
      </c>
      <c r="R81" s="1">
        <v>48000000</v>
      </c>
      <c r="S81" s="1">
        <v>216000000</v>
      </c>
      <c r="T81" s="1">
        <v>2858000000</v>
      </c>
      <c r="U81" s="1">
        <v>-269000000</v>
      </c>
      <c r="V81" s="1">
        <v>1194000000</v>
      </c>
      <c r="W81" s="1">
        <v>1444000000</v>
      </c>
      <c r="X81" s="1">
        <v>560000000</v>
      </c>
      <c r="Y81" s="1">
        <v>1305000000</v>
      </c>
      <c r="Z81" s="1">
        <v>4368000000</v>
      </c>
      <c r="AA81" s="1">
        <v>-1695000000</v>
      </c>
      <c r="AB81" s="1">
        <v>-1777000000</v>
      </c>
      <c r="AC81" s="1">
        <v>-1060000000</v>
      </c>
      <c r="AD81" s="1">
        <v>-2823000000</v>
      </c>
      <c r="AE81" s="1">
        <v>2295000000</v>
      </c>
      <c r="AF81" s="1">
        <v>2117000000</v>
      </c>
      <c r="AG81" s="1">
        <v>6190000000</v>
      </c>
      <c r="AH81" s="1">
        <v>3243000000</v>
      </c>
      <c r="AI81" s="1">
        <v>295000000</v>
      </c>
      <c r="AJ81" s="1">
        <v>-327000000</v>
      </c>
      <c r="AK81" s="1">
        <v>7972000000</v>
      </c>
      <c r="AL81" s="1">
        <v>-6597000000</v>
      </c>
      <c r="AM81" s="1">
        <v>2813000000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>
        <v>-84000000</v>
      </c>
      <c r="L82" s="1">
        <v>-61000000</v>
      </c>
      <c r="M82" s="1">
        <v>-58000000</v>
      </c>
      <c r="N82" s="1">
        <v>-78000000</v>
      </c>
      <c r="O82" s="1">
        <v>-148000000</v>
      </c>
      <c r="P82" s="1">
        <v>-255000000</v>
      </c>
      <c r="Q82" s="1">
        <v>-422000000</v>
      </c>
      <c r="R82" s="1">
        <v>-210000000</v>
      </c>
      <c r="S82" s="1">
        <v>-101000000</v>
      </c>
      <c r="T82" s="1">
        <v>373000000</v>
      </c>
      <c r="U82" s="1">
        <v>-304000000</v>
      </c>
      <c r="V82" s="1">
        <v>-456000000</v>
      </c>
      <c r="W82" s="1">
        <v>-214000000</v>
      </c>
      <c r="X82" s="1">
        <v>-564000000</v>
      </c>
      <c r="Y82" s="1">
        <v>-101000000</v>
      </c>
      <c r="Z82" s="1">
        <v>-297000000</v>
      </c>
      <c r="AA82" s="1">
        <v>-733000000</v>
      </c>
      <c r="AB82" s="1">
        <v>-796000000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-1076700000</v>
      </c>
      <c r="G83" s="1">
        <v>-1087500000</v>
      </c>
      <c r="H83" s="1">
        <v>-1459600000</v>
      </c>
      <c r="I83" s="1">
        <v>-1884000000</v>
      </c>
      <c r="J83" s="1">
        <v>-1324000000</v>
      </c>
      <c r="K83" s="1">
        <v>-3053000000</v>
      </c>
      <c r="L83" s="1">
        <v>-1850000000</v>
      </c>
      <c r="M83" s="1">
        <v>99000000</v>
      </c>
      <c r="N83" s="1">
        <v>-365000000</v>
      </c>
      <c r="O83" s="1">
        <v>-379000000</v>
      </c>
      <c r="P83" s="1">
        <v>-2088000000</v>
      </c>
      <c r="Q83" s="1">
        <v>-1795000000</v>
      </c>
      <c r="R83" s="1">
        <v>-1235000000</v>
      </c>
      <c r="S83" s="1">
        <v>-2236000000</v>
      </c>
      <c r="T83" s="1">
        <v>-1973000000</v>
      </c>
      <c r="U83" s="1">
        <v>-2635000000</v>
      </c>
      <c r="V83" s="1">
        <v>-1733000000</v>
      </c>
      <c r="W83" s="1">
        <v>-1274000000</v>
      </c>
      <c r="X83" s="1">
        <v>-775000000</v>
      </c>
      <c r="Y83" s="1">
        <v>-220000000</v>
      </c>
      <c r="Z83" s="1">
        <v>2265000000</v>
      </c>
      <c r="AA83" s="1">
        <v>-3086000000</v>
      </c>
      <c r="AB83" s="1">
        <v>-3727000000</v>
      </c>
      <c r="AC83" s="1">
        <v>-2759000000</v>
      </c>
      <c r="AD83" s="1">
        <v>-1667000000</v>
      </c>
      <c r="AE83" s="1">
        <v>-1229000000</v>
      </c>
      <c r="AF83" s="1">
        <v>-703000000</v>
      </c>
      <c r="AG83" s="1">
        <v>1021000000</v>
      </c>
      <c r="AH83" s="1">
        <v>-140000000</v>
      </c>
      <c r="AI83" s="1">
        <v>-1311000000</v>
      </c>
      <c r="AJ83" s="1">
        <v>-300000000</v>
      </c>
      <c r="AK83" s="1">
        <v>-2395000000</v>
      </c>
      <c r="AL83" s="1">
        <v>-11764000000</v>
      </c>
      <c r="AM83" s="1">
        <v>-528000000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>
        <v>1914000000</v>
      </c>
      <c r="L84" s="1">
        <v>448000000</v>
      </c>
      <c r="M84" s="1">
        <v>1208000000</v>
      </c>
      <c r="N84" s="1">
        <v>1048000000</v>
      </c>
      <c r="O84" s="1">
        <v>1108000000</v>
      </c>
      <c r="P84" s="1">
        <v>1849000000</v>
      </c>
      <c r="Q84" s="1">
        <v>2061000000</v>
      </c>
      <c r="R84" s="1">
        <v>368000000</v>
      </c>
      <c r="S84" s="1">
        <v>1447000000</v>
      </c>
      <c r="T84" s="1">
        <v>2658000000</v>
      </c>
      <c r="U84" s="1">
        <v>1694000000</v>
      </c>
      <c r="V84" s="1">
        <v>2390000000</v>
      </c>
      <c r="W84" s="1">
        <v>2344000000</v>
      </c>
      <c r="X84" s="1">
        <v>865000000</v>
      </c>
      <c r="Y84" s="1">
        <v>-410000000</v>
      </c>
      <c r="Z84" s="1">
        <v>1052000000</v>
      </c>
      <c r="AA84" s="1">
        <v>2557000000</v>
      </c>
      <c r="AB84" s="1">
        <v>2687000000</v>
      </c>
      <c r="AC84" s="1">
        <v>1061000000</v>
      </c>
      <c r="AD84" s="1">
        <v>531000000</v>
      </c>
      <c r="AE84" s="1">
        <v>2678000000</v>
      </c>
      <c r="AF84" s="1">
        <v>2008000000</v>
      </c>
      <c r="AG84" s="1">
        <v>3942000000</v>
      </c>
      <c r="AH84" s="1">
        <v>4086000000</v>
      </c>
      <c r="AI84" s="1">
        <v>1831000000</v>
      </c>
      <c r="AJ84" s="1">
        <v>-274000000</v>
      </c>
      <c r="AK84" s="1">
        <v>6966000000</v>
      </c>
      <c r="AL84" s="1">
        <v>5520000000</v>
      </c>
      <c r="AM84" s="1">
        <v>-1165000000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>
        <v>-227000000</v>
      </c>
      <c r="M85" s="1">
        <v>-88000000</v>
      </c>
      <c r="N85" s="1">
        <v>9000000</v>
      </c>
      <c r="O85" s="1">
        <v>78000000</v>
      </c>
      <c r="P85" s="1">
        <v>-139000000</v>
      </c>
      <c r="Q85" s="1">
        <v>244000000</v>
      </c>
      <c r="R85" s="1">
        <v>66000000</v>
      </c>
      <c r="S85" s="1">
        <v>325000000</v>
      </c>
      <c r="T85" s="1">
        <v>198000000</v>
      </c>
      <c r="U85" s="1">
        <v>-4397000000</v>
      </c>
      <c r="V85" s="1">
        <v>-5002000000</v>
      </c>
      <c r="W85" s="1">
        <v>-5166000000</v>
      </c>
      <c r="X85" s="1">
        <v>-10869000000</v>
      </c>
      <c r="Y85" s="1">
        <v>-6441000000</v>
      </c>
      <c r="Z85" s="1">
        <v>-7230000000</v>
      </c>
      <c r="AA85" s="1">
        <v>-6591000000</v>
      </c>
      <c r="AB85" s="1">
        <v>-7325000000</v>
      </c>
      <c r="AC85" s="1">
        <v>-11878000000</v>
      </c>
      <c r="AD85" s="1">
        <v>-8160000000</v>
      </c>
      <c r="AE85" s="1">
        <v>-1994000000</v>
      </c>
      <c r="AF85" s="1">
        <v>-4380000000</v>
      </c>
      <c r="AG85" s="1">
        <v>-9239000000</v>
      </c>
      <c r="AH85" s="1">
        <v>-18857000000</v>
      </c>
      <c r="AI85" s="1">
        <v>-15580000000</v>
      </c>
      <c r="AJ85" s="1">
        <v>-15984000000</v>
      </c>
      <c r="AK85" s="1">
        <v>-2578000000</v>
      </c>
      <c r="AL85" s="1" t="s">
        <v>92</v>
      </c>
      <c r="AM85" s="1" t="s">
        <v>92</v>
      </c>
      <c r="AT85" s="23" t="s">
        <v>128</v>
      </c>
      <c r="AU85" s="24">
        <f>AM17</f>
        <v>2128000000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5000000</v>
      </c>
      <c r="G86" s="1">
        <v>3400000</v>
      </c>
      <c r="H86" s="1">
        <v>-8700000</v>
      </c>
      <c r="I86" s="1">
        <v>13300000</v>
      </c>
      <c r="J86" s="1">
        <v>-74700000</v>
      </c>
      <c r="K86" s="1">
        <v>-118000000</v>
      </c>
      <c r="L86" s="1">
        <v>-227000000</v>
      </c>
      <c r="M86" s="1">
        <v>-88000000</v>
      </c>
      <c r="N86" s="1">
        <v>9000000</v>
      </c>
      <c r="O86" s="1">
        <v>78000000</v>
      </c>
      <c r="P86" s="1">
        <v>-139000000</v>
      </c>
      <c r="Q86" s="1">
        <v>244000000</v>
      </c>
      <c r="R86" s="1">
        <v>66000000</v>
      </c>
      <c r="S86" s="1">
        <v>325000000</v>
      </c>
      <c r="T86" s="1">
        <v>55000000</v>
      </c>
      <c r="U86" s="1">
        <v>378000000</v>
      </c>
      <c r="V86" s="1">
        <v>620000000</v>
      </c>
      <c r="W86" s="1">
        <v>1888000000</v>
      </c>
      <c r="X86" s="1">
        <v>754000000</v>
      </c>
      <c r="Y86" s="1">
        <v>1122000000</v>
      </c>
      <c r="Z86" s="1">
        <v>893000000</v>
      </c>
      <c r="AA86" s="1">
        <v>657000000</v>
      </c>
      <c r="AB86" s="1">
        <v>1153000000</v>
      </c>
      <c r="AC86" s="1">
        <v>1284000000</v>
      </c>
      <c r="AD86" s="1">
        <v>1467000000</v>
      </c>
      <c r="AE86" s="1">
        <v>1236000000</v>
      </c>
      <c r="AF86" s="1">
        <v>1796000000</v>
      </c>
      <c r="AG86" s="1">
        <v>856000000</v>
      </c>
      <c r="AH86" s="1">
        <v>5007000000</v>
      </c>
      <c r="AI86" s="1">
        <v>10609000000</v>
      </c>
      <c r="AJ86" s="1">
        <v>-606000000</v>
      </c>
      <c r="AK86" s="1">
        <v>1529000000</v>
      </c>
      <c r="AL86" s="1">
        <v>6935000000</v>
      </c>
      <c r="AM86" s="1">
        <v>3602000000</v>
      </c>
      <c r="AT86" s="23" t="s">
        <v>129</v>
      </c>
      <c r="AU86" s="24">
        <f>AM56</f>
        <v>6603000000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866800000</v>
      </c>
      <c r="G87" s="10">
        <v>1295900000</v>
      </c>
      <c r="H87" s="10">
        <v>1356700000</v>
      </c>
      <c r="I87" s="10">
        <v>1278300000</v>
      </c>
      <c r="J87" s="10">
        <v>2195500000</v>
      </c>
      <c r="K87" s="10">
        <v>2906000000</v>
      </c>
      <c r="L87" s="10">
        <v>2383000000</v>
      </c>
      <c r="M87" s="10">
        <v>5930000000</v>
      </c>
      <c r="N87" s="10">
        <v>7123000000</v>
      </c>
      <c r="O87" s="10">
        <v>7580000000</v>
      </c>
      <c r="P87" s="10">
        <v>8194000000</v>
      </c>
      <c r="Q87" s="10">
        <v>9604000000</v>
      </c>
      <c r="R87" s="10">
        <v>10260000000</v>
      </c>
      <c r="S87" s="10">
        <v>12532000000</v>
      </c>
      <c r="T87" s="10">
        <v>15996000000</v>
      </c>
      <c r="U87" s="10">
        <v>15044000000</v>
      </c>
      <c r="V87" s="10">
        <v>17633000000</v>
      </c>
      <c r="W87" s="10">
        <v>20164000000</v>
      </c>
      <c r="X87" s="10">
        <v>20354000000</v>
      </c>
      <c r="Y87" s="10">
        <v>23147000000</v>
      </c>
      <c r="Z87" s="10">
        <v>26249000000</v>
      </c>
      <c r="AA87" s="10">
        <v>23643000000</v>
      </c>
      <c r="AB87" s="10">
        <v>24255000000</v>
      </c>
      <c r="AC87" s="10">
        <v>25591000000</v>
      </c>
      <c r="AD87" s="10">
        <v>23257000000</v>
      </c>
      <c r="AE87" s="10">
        <v>28564000000</v>
      </c>
      <c r="AF87" s="10">
        <v>27389000000</v>
      </c>
      <c r="AG87" s="10">
        <v>31530000000</v>
      </c>
      <c r="AH87" s="10">
        <v>28337000000</v>
      </c>
      <c r="AI87" s="10">
        <v>27753000000</v>
      </c>
      <c r="AJ87" s="10">
        <v>25255000000</v>
      </c>
      <c r="AK87" s="10">
        <v>36074000000</v>
      </c>
      <c r="AL87" s="10">
        <v>24181000000</v>
      </c>
      <c r="AM87" s="10">
        <v>29101000000</v>
      </c>
      <c r="AT87" s="23" t="s">
        <v>130</v>
      </c>
      <c r="AU87" s="24">
        <f>AM61</f>
        <v>52320000000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-954600000</v>
      </c>
      <c r="G88" s="1">
        <v>-1624200000</v>
      </c>
      <c r="H88" s="1">
        <v>-2511000000</v>
      </c>
      <c r="I88" s="1">
        <v>-3782000000</v>
      </c>
      <c r="J88" s="1">
        <v>-4474200000</v>
      </c>
      <c r="K88" s="1">
        <v>-3734000000</v>
      </c>
      <c r="L88" s="1">
        <v>-3566000000</v>
      </c>
      <c r="M88" s="1">
        <v>-2643000000</v>
      </c>
      <c r="N88" s="1">
        <v>-2636000000</v>
      </c>
      <c r="O88" s="1">
        <v>-3734000000</v>
      </c>
      <c r="P88" s="1">
        <v>-6183000000</v>
      </c>
      <c r="Q88" s="1">
        <v>-8042000000</v>
      </c>
      <c r="R88" s="1">
        <v>-8383000000</v>
      </c>
      <c r="S88" s="1">
        <v>-9355000000</v>
      </c>
      <c r="T88" s="1">
        <v>-10308000000</v>
      </c>
      <c r="U88" s="1">
        <v>-12893000000</v>
      </c>
      <c r="V88" s="1">
        <v>-14563000000</v>
      </c>
      <c r="W88" s="1">
        <v>-15666000000</v>
      </c>
      <c r="X88" s="1">
        <v>-14937000000</v>
      </c>
      <c r="Y88" s="1">
        <v>-11499000000</v>
      </c>
      <c r="Z88" s="1">
        <v>-12184000000</v>
      </c>
      <c r="AA88" s="1">
        <v>-12699000000</v>
      </c>
      <c r="AB88" s="1">
        <v>-13510000000</v>
      </c>
      <c r="AC88" s="1">
        <v>-12898000000</v>
      </c>
      <c r="AD88" s="1">
        <v>-13115000000</v>
      </c>
      <c r="AE88" s="1">
        <v>-12174000000</v>
      </c>
      <c r="AF88" s="1">
        <v>-11477000000</v>
      </c>
      <c r="AG88" s="1">
        <v>-10619000000</v>
      </c>
      <c r="AH88" s="1">
        <v>-10051000000</v>
      </c>
      <c r="AI88" s="1">
        <v>-10344000000</v>
      </c>
      <c r="AJ88" s="1">
        <v>-10705000000</v>
      </c>
      <c r="AK88" s="1">
        <v>-10264000000</v>
      </c>
      <c r="AL88" s="1">
        <v>-13106000000</v>
      </c>
      <c r="AM88" s="1">
        <v>-16857000000</v>
      </c>
      <c r="AT88" s="33" t="s">
        <v>131</v>
      </c>
      <c r="AU88" s="34">
        <f>AU85/(AU86+AU87)</f>
        <v>3.6114929653955165E-2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3.6984661400117004E-2</v>
      </c>
      <c r="G89" s="15">
        <f t="shared" si="13"/>
        <v>4.9819640753828033E-2</v>
      </c>
      <c r="H89" s="15">
        <f t="shared" si="13"/>
        <v>5.7215251020236106E-2</v>
      </c>
      <c r="I89" s="15">
        <f t="shared" si="13"/>
        <v>6.8164040674935741E-2</v>
      </c>
      <c r="J89" s="15">
        <f t="shared" si="13"/>
        <v>6.6437398098733974E-2</v>
      </c>
      <c r="K89" s="15">
        <f t="shared" si="13"/>
        <v>4.4765741140363496E-2</v>
      </c>
      <c r="L89" s="15">
        <f t="shared" si="13"/>
        <v>3.7636281121700491E-2</v>
      </c>
      <c r="M89" s="15">
        <f t="shared" si="13"/>
        <v>2.4899666497088916E-2</v>
      </c>
      <c r="N89" s="15">
        <f t="shared" si="13"/>
        <v>2.2095742629862782E-2</v>
      </c>
      <c r="O89" s="15">
        <f t="shared" si="13"/>
        <v>2.6823171082121715E-2</v>
      </c>
      <c r="P89" s="15">
        <f t="shared" si="13"/>
        <v>3.7066345341078721E-2</v>
      </c>
      <c r="Q89" s="15">
        <f t="shared" si="13"/>
        <v>4.1604800951912879E-2</v>
      </c>
      <c r="R89" s="15">
        <f t="shared" si="13"/>
        <v>3.8137135370225464E-2</v>
      </c>
      <c r="S89" s="15">
        <f t="shared" si="13"/>
        <v>3.794746983064598E-2</v>
      </c>
      <c r="T89" s="15">
        <f t="shared" si="13"/>
        <v>3.9848307374720213E-2</v>
      </c>
      <c r="U89" s="15">
        <f t="shared" si="13"/>
        <v>4.4769071040907812E-2</v>
      </c>
      <c r="V89" s="15">
        <f t="shared" si="13"/>
        <v>4.6135958993074697E-2</v>
      </c>
      <c r="W89" s="15">
        <f t="shared" si="13"/>
        <v>4.4933314211960416E-2</v>
      </c>
      <c r="X89" s="15">
        <f t="shared" si="13"/>
        <v>3.9432522261146415E-2</v>
      </c>
      <c r="Y89" s="15">
        <f t="shared" si="13"/>
        <v>2.8350102439060471E-2</v>
      </c>
      <c r="Z89" s="15">
        <f t="shared" si="13"/>
        <v>2.9847090006712165E-2</v>
      </c>
      <c r="AA89" s="15">
        <f t="shared" si="13"/>
        <v>3.0103188581696295E-2</v>
      </c>
      <c r="AB89" s="15">
        <f t="shared" si="13"/>
        <v>3.0227094753328111E-2</v>
      </c>
      <c r="AC89" s="15">
        <f t="shared" si="13"/>
        <v>2.749157007600786E-2</v>
      </c>
      <c r="AD89" s="15">
        <f t="shared" si="13"/>
        <v>2.7535513779304379E-2</v>
      </c>
      <c r="AE89" s="15">
        <f t="shared" si="13"/>
        <v>2.5067383779710121E-2</v>
      </c>
      <c r="AF89" s="15">
        <f t="shared" si="13"/>
        <v>2.3804782942359944E-2</v>
      </c>
      <c r="AG89" s="15">
        <f t="shared" si="13"/>
        <v>2.1855505451012919E-2</v>
      </c>
      <c r="AH89" s="15">
        <f t="shared" si="13"/>
        <v>2.0088219481435736E-2</v>
      </c>
      <c r="AI89" s="15">
        <f t="shared" si="13"/>
        <v>2.0108669239218127E-2</v>
      </c>
      <c r="AJ89" s="15">
        <f t="shared" si="13"/>
        <v>2.0430792955241198E-2</v>
      </c>
      <c r="AK89" s="15">
        <f t="shared" si="13"/>
        <v>1.8356401043725219E-2</v>
      </c>
      <c r="AL89" s="15">
        <f t="shared" si="13"/>
        <v>2.2882424217028602E-2</v>
      </c>
      <c r="AM89" s="15">
        <f t="shared" si="13"/>
        <v>2.7576154650255445E-2</v>
      </c>
      <c r="AT89" s="23" t="s">
        <v>106</v>
      </c>
      <c r="AU89" s="24">
        <f>AM27</f>
        <v>5724000000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>
        <v>-786000000</v>
      </c>
      <c r="L90" s="1">
        <v>-57000000</v>
      </c>
      <c r="M90" s="1" t="s">
        <v>92</v>
      </c>
      <c r="N90" s="1">
        <v>-1865000000</v>
      </c>
      <c r="O90" s="1">
        <v>-855000000</v>
      </c>
      <c r="P90" s="1">
        <v>-10419000000</v>
      </c>
      <c r="Q90" s="1">
        <v>-627000000</v>
      </c>
      <c r="R90" s="1" t="s">
        <v>92</v>
      </c>
      <c r="S90" s="1">
        <v>-749000000</v>
      </c>
      <c r="T90" s="1">
        <v>1462000000</v>
      </c>
      <c r="U90" s="1">
        <v>-315000000</v>
      </c>
      <c r="V90" s="1">
        <v>-601000000</v>
      </c>
      <c r="W90" s="1">
        <v>542000000</v>
      </c>
      <c r="X90" s="1">
        <v>-1595000000</v>
      </c>
      <c r="Y90" s="1">
        <v>-738000000</v>
      </c>
      <c r="Z90" s="1" t="s">
        <v>92</v>
      </c>
      <c r="AA90" s="1">
        <v>-202000000</v>
      </c>
      <c r="AB90" s="1">
        <v>-3548000000</v>
      </c>
      <c r="AC90" s="1">
        <v>-316000000</v>
      </c>
      <c r="AD90" s="1">
        <v>-15000000</v>
      </c>
      <c r="AE90" s="1">
        <v>671000000</v>
      </c>
      <c r="AF90" s="1">
        <v>246000000</v>
      </c>
      <c r="AG90" s="1">
        <v>-1801000000</v>
      </c>
      <c r="AH90" s="1">
        <v>671000000</v>
      </c>
      <c r="AI90" s="1">
        <v>-13780000000</v>
      </c>
      <c r="AJ90" s="1">
        <v>777000000</v>
      </c>
      <c r="AK90" s="1">
        <v>-124000000</v>
      </c>
      <c r="AL90" s="1">
        <v>7576000000</v>
      </c>
      <c r="AM90" s="1">
        <v>-740000000</v>
      </c>
      <c r="AT90" s="23" t="s">
        <v>19</v>
      </c>
      <c r="AU90" s="24">
        <f>AM25</f>
        <v>17016000000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-197800000</v>
      </c>
      <c r="K91" s="1">
        <v>-434000000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>
        <v>-1901000000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T91" s="33" t="s">
        <v>132</v>
      </c>
      <c r="AU91" s="34">
        <f>AU89/AU90</f>
        <v>0.33638928067700985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>
        <v>1134000000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T92" s="35" t="s">
        <v>133</v>
      </c>
      <c r="AU92" s="36">
        <f>AU88*(1-AU91)</f>
        <v>2.3966254445960372E-2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60800000</v>
      </c>
      <c r="G93" s="1">
        <v>98100000</v>
      </c>
      <c r="H93" s="1">
        <v>361100000</v>
      </c>
      <c r="I93" s="1">
        <v>275700000</v>
      </c>
      <c r="J93" s="1">
        <v>186000000</v>
      </c>
      <c r="K93" s="1">
        <v>1162000000</v>
      </c>
      <c r="L93" s="1">
        <v>291000000</v>
      </c>
      <c r="M93" s="1">
        <v>575000000</v>
      </c>
      <c r="N93" s="1">
        <v>80000000</v>
      </c>
      <c r="O93" s="1">
        <v>171000000</v>
      </c>
      <c r="P93" s="1">
        <v>-244000000</v>
      </c>
      <c r="Q93" s="1">
        <v>-45000000</v>
      </c>
      <c r="R93" s="1">
        <v>103000000</v>
      </c>
      <c r="S93" s="1">
        <v>395000000</v>
      </c>
      <c r="T93" s="1">
        <v>534000000</v>
      </c>
      <c r="U93" s="1">
        <v>857000000</v>
      </c>
      <c r="V93" s="1">
        <v>981000000</v>
      </c>
      <c r="W93" s="1">
        <v>661000000</v>
      </c>
      <c r="X93" s="1">
        <v>862000000</v>
      </c>
      <c r="Y93" s="1">
        <v>1495000000</v>
      </c>
      <c r="Z93" s="1">
        <v>564000000</v>
      </c>
      <c r="AA93" s="1">
        <v>708000000</v>
      </c>
      <c r="AB93" s="1">
        <v>449000000</v>
      </c>
      <c r="AC93" s="1">
        <v>603000000</v>
      </c>
      <c r="AD93" s="1">
        <v>832000000</v>
      </c>
      <c r="AE93" s="1">
        <v>378000000</v>
      </c>
      <c r="AF93" s="1">
        <v>556000000</v>
      </c>
      <c r="AG93" s="1">
        <v>334000000</v>
      </c>
      <c r="AH93" s="1">
        <v>320000000</v>
      </c>
      <c r="AI93" s="1">
        <v>88000000</v>
      </c>
      <c r="AJ93" s="1">
        <v>800000000</v>
      </c>
      <c r="AK93" s="1">
        <v>317000000</v>
      </c>
      <c r="AL93" s="1">
        <v>-485000000</v>
      </c>
      <c r="AM93" s="1">
        <v>-125000000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-893800000</v>
      </c>
      <c r="G94" s="10">
        <v>-1526100000</v>
      </c>
      <c r="H94" s="10">
        <v>-2149900000</v>
      </c>
      <c r="I94" s="10">
        <v>-3506300000</v>
      </c>
      <c r="J94" s="10">
        <v>-4486000000</v>
      </c>
      <c r="K94" s="10">
        <v>-3792000000</v>
      </c>
      <c r="L94" s="10">
        <v>-3332000000</v>
      </c>
      <c r="M94" s="10">
        <v>-2068000000</v>
      </c>
      <c r="N94" s="10">
        <v>-4421000000</v>
      </c>
      <c r="O94" s="10">
        <v>-4418000000</v>
      </c>
      <c r="P94" s="10">
        <v>-16846000000</v>
      </c>
      <c r="Q94" s="10">
        <v>-8714000000</v>
      </c>
      <c r="R94" s="10">
        <v>-7146000000</v>
      </c>
      <c r="S94" s="10">
        <v>-9709000000</v>
      </c>
      <c r="T94" s="10">
        <v>-8312000000</v>
      </c>
      <c r="U94" s="10">
        <v>-12351000000</v>
      </c>
      <c r="V94" s="10">
        <v>-14183000000</v>
      </c>
      <c r="W94" s="10">
        <v>-14463000000</v>
      </c>
      <c r="X94" s="10">
        <v>-15670000000</v>
      </c>
      <c r="Y94" s="10">
        <v>-10742000000</v>
      </c>
      <c r="Z94" s="10">
        <v>-11620000000</v>
      </c>
      <c r="AA94" s="10">
        <v>-12193000000</v>
      </c>
      <c r="AB94" s="10">
        <v>-16609000000</v>
      </c>
      <c r="AC94" s="10">
        <v>-12611000000</v>
      </c>
      <c r="AD94" s="10">
        <v>-12298000000</v>
      </c>
      <c r="AE94" s="10">
        <v>-11125000000</v>
      </c>
      <c r="AF94" s="10">
        <v>-10675000000</v>
      </c>
      <c r="AG94" s="10">
        <v>-13987000000</v>
      </c>
      <c r="AH94" s="10">
        <v>-9060000000</v>
      </c>
      <c r="AI94" s="10">
        <v>-24036000000</v>
      </c>
      <c r="AJ94" s="10">
        <v>-9128000000</v>
      </c>
      <c r="AK94" s="10">
        <v>-10071000000</v>
      </c>
      <c r="AL94" s="10">
        <v>-6015000000</v>
      </c>
      <c r="AM94" s="10">
        <v>-17722000000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>
        <v>-107000000</v>
      </c>
      <c r="L95" s="1">
        <v>-207000000</v>
      </c>
      <c r="M95" s="1">
        <v>-615000000</v>
      </c>
      <c r="N95" s="1">
        <v>-648000000</v>
      </c>
      <c r="O95" s="1">
        <v>-1176000000</v>
      </c>
      <c r="P95" s="1">
        <v>-996000000</v>
      </c>
      <c r="Q95" s="1">
        <v>-1692000000</v>
      </c>
      <c r="R95" s="1">
        <v>-3686000000</v>
      </c>
      <c r="S95" s="1">
        <v>-1479000000</v>
      </c>
      <c r="T95" s="1">
        <v>-3846000000</v>
      </c>
      <c r="U95" s="1">
        <v>-2335000000</v>
      </c>
      <c r="V95" s="1">
        <v>-2969000000</v>
      </c>
      <c r="W95" s="1">
        <v>-6098000000</v>
      </c>
      <c r="X95" s="1">
        <v>-9066000000</v>
      </c>
      <c r="Y95" s="1">
        <v>-5739000000</v>
      </c>
      <c r="Z95" s="1">
        <v>-6379000000</v>
      </c>
      <c r="AA95" s="1">
        <v>-4443000000</v>
      </c>
      <c r="AB95" s="1">
        <v>-4939000000</v>
      </c>
      <c r="AC95" s="1">
        <v>-1478000000</v>
      </c>
      <c r="AD95" s="1">
        <v>-4968000000</v>
      </c>
      <c r="AE95" s="1">
        <v>-3904000000</v>
      </c>
      <c r="AF95" s="1">
        <v>-4432000000</v>
      </c>
      <c r="AG95" s="1">
        <v>-2055000000</v>
      </c>
      <c r="AH95" s="1">
        <v>-16120000000</v>
      </c>
      <c r="AI95" s="1">
        <v>-3784000000</v>
      </c>
      <c r="AJ95" s="1">
        <v>-1907000000</v>
      </c>
      <c r="AK95" s="1">
        <v>-5706000000</v>
      </c>
      <c r="AL95" s="1">
        <v>-13010000000</v>
      </c>
      <c r="AM95" s="1">
        <v>-2689000000</v>
      </c>
      <c r="AT95" s="38" t="s">
        <v>136</v>
      </c>
      <c r="AU95" s="39" cm="1">
        <f t="array" ref="AU95">_FV(A1,"Beta")</f>
        <v>0.49459999999999998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6200000</v>
      </c>
      <c r="G96" s="1">
        <v>19000000</v>
      </c>
      <c r="H96" s="1">
        <v>12500000</v>
      </c>
      <c r="I96" s="1">
        <v>16000000</v>
      </c>
      <c r="J96" s="1">
        <v>9700000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>
        <v>581000000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>
        <v>-25800000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>
        <v>-208000000</v>
      </c>
      <c r="N97" s="1">
        <v>-1569000000</v>
      </c>
      <c r="O97" s="1">
        <v>-1202000000</v>
      </c>
      <c r="P97" s="1">
        <v>-101000000</v>
      </c>
      <c r="Q97" s="1">
        <v>-193000000</v>
      </c>
      <c r="R97" s="1">
        <v>-1214000000</v>
      </c>
      <c r="S97" s="1">
        <v>-3232000000</v>
      </c>
      <c r="T97" s="1">
        <v>-5046000000</v>
      </c>
      <c r="U97" s="1">
        <v>-4549000000</v>
      </c>
      <c r="V97" s="1">
        <v>-3580000000</v>
      </c>
      <c r="W97" s="1">
        <v>-1718000000</v>
      </c>
      <c r="X97" s="1">
        <v>-7691000000</v>
      </c>
      <c r="Y97" s="1">
        <v>-3521000000</v>
      </c>
      <c r="Z97" s="1">
        <v>-7276000000</v>
      </c>
      <c r="AA97" s="1">
        <v>-14776000000</v>
      </c>
      <c r="AB97" s="1">
        <v>-6298000000</v>
      </c>
      <c r="AC97" s="1">
        <v>-7600000000</v>
      </c>
      <c r="AD97" s="1">
        <v>-6683000000</v>
      </c>
      <c r="AE97" s="1">
        <v>-1015000000</v>
      </c>
      <c r="AF97" s="1">
        <v>-4112000000</v>
      </c>
      <c r="AG97" s="1">
        <v>-8298000000</v>
      </c>
      <c r="AH97" s="1">
        <v>-8296000000</v>
      </c>
      <c r="AI97" s="1">
        <v>-7410000000</v>
      </c>
      <c r="AJ97" s="1">
        <v>-5717000000</v>
      </c>
      <c r="AK97" s="1">
        <v>-2625000000</v>
      </c>
      <c r="AL97" s="1">
        <v>-9787000000</v>
      </c>
      <c r="AM97" s="1">
        <v>-9920000000</v>
      </c>
      <c r="AT97" s="35" t="s">
        <v>138</v>
      </c>
      <c r="AU97" s="36">
        <f>(AU94)+((AU95)*(AU96-AU94))</f>
        <v>6.2242530000000004E-2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-124500000</v>
      </c>
      <c r="G98" s="1">
        <v>-158900000</v>
      </c>
      <c r="H98" s="1">
        <v>-195000000</v>
      </c>
      <c r="I98" s="1">
        <v>-241400000</v>
      </c>
      <c r="J98" s="1">
        <v>-298800000</v>
      </c>
      <c r="K98" s="1">
        <v>-391000000</v>
      </c>
      <c r="L98" s="1">
        <v>-458000000</v>
      </c>
      <c r="M98" s="1">
        <v>-481000000</v>
      </c>
      <c r="N98" s="1">
        <v>-611000000</v>
      </c>
      <c r="O98" s="1">
        <v>-693000000</v>
      </c>
      <c r="P98" s="1">
        <v>-890000000</v>
      </c>
      <c r="Q98" s="1">
        <v>-1070000000</v>
      </c>
      <c r="R98" s="1">
        <v>-1249000000</v>
      </c>
      <c r="S98" s="1">
        <v>-1328000000</v>
      </c>
      <c r="T98" s="1">
        <v>-1569000000</v>
      </c>
      <c r="U98" s="1">
        <v>-2214000000</v>
      </c>
      <c r="V98" s="1">
        <v>-2511000000</v>
      </c>
      <c r="W98" s="1">
        <v>-2802000000</v>
      </c>
      <c r="X98" s="1">
        <v>-3586000000</v>
      </c>
      <c r="Y98" s="1">
        <v>-3746000000</v>
      </c>
      <c r="Z98" s="1">
        <v>-4217000000</v>
      </c>
      <c r="AA98" s="1">
        <v>-4437000000</v>
      </c>
      <c r="AB98" s="1">
        <v>-5048000000</v>
      </c>
      <c r="AC98" s="1">
        <v>-5361000000</v>
      </c>
      <c r="AD98" s="1">
        <v>-6139000000</v>
      </c>
      <c r="AE98" s="1">
        <v>-6185000000</v>
      </c>
      <c r="AF98" s="1">
        <v>-6294000000</v>
      </c>
      <c r="AG98" s="1">
        <v>-6216000000</v>
      </c>
      <c r="AH98" s="1">
        <v>-6124000000</v>
      </c>
      <c r="AI98" s="1">
        <v>-6102000000</v>
      </c>
      <c r="AJ98" s="1">
        <v>-6048000000</v>
      </c>
      <c r="AK98" s="1">
        <v>-6116000000</v>
      </c>
      <c r="AL98" s="1">
        <v>-6152000000</v>
      </c>
      <c r="AM98" s="1">
        <v>-6114000000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145500000</v>
      </c>
      <c r="G99" s="1">
        <v>396200000</v>
      </c>
      <c r="H99" s="1">
        <v>993300000</v>
      </c>
      <c r="I99" s="1">
        <v>2435200000</v>
      </c>
      <c r="J99" s="1">
        <v>2587400000</v>
      </c>
      <c r="K99" s="1">
        <v>1409000000</v>
      </c>
      <c r="L99" s="1">
        <v>1652000000</v>
      </c>
      <c r="M99" s="1">
        <v>-1758000000</v>
      </c>
      <c r="N99" s="1">
        <v>690000000</v>
      </c>
      <c r="O99" s="1">
        <v>341000000</v>
      </c>
      <c r="P99" s="1">
        <v>10616000000</v>
      </c>
      <c r="Q99" s="1">
        <v>1932000000</v>
      </c>
      <c r="R99" s="1">
        <v>3171000000</v>
      </c>
      <c r="S99" s="1">
        <v>3817000000</v>
      </c>
      <c r="T99" s="1">
        <v>4898000000</v>
      </c>
      <c r="U99" s="1">
        <v>6489000000</v>
      </c>
      <c r="V99" s="1">
        <v>6638000000</v>
      </c>
      <c r="W99" s="1">
        <v>5779000000</v>
      </c>
      <c r="X99" s="1">
        <v>13209000000</v>
      </c>
      <c r="Y99" s="1">
        <v>3088000000</v>
      </c>
      <c r="Z99" s="1">
        <v>3681000000</v>
      </c>
      <c r="AA99" s="1">
        <v>11628000000</v>
      </c>
      <c r="AB99" s="1">
        <v>7827000000</v>
      </c>
      <c r="AC99" s="1">
        <v>2467000000</v>
      </c>
      <c r="AD99" s="1">
        <v>6773000000</v>
      </c>
      <c r="AE99" s="1">
        <v>-3967000000</v>
      </c>
      <c r="AF99" s="1">
        <v>-1284000000</v>
      </c>
      <c r="AG99" s="1">
        <v>-2360000000</v>
      </c>
      <c r="AH99" s="1">
        <v>10665000000</v>
      </c>
      <c r="AI99" s="1">
        <v>14759000000</v>
      </c>
      <c r="AJ99" s="1">
        <v>-627000000</v>
      </c>
      <c r="AK99" s="1">
        <v>-1670000000</v>
      </c>
      <c r="AL99" s="1">
        <v>6121000000</v>
      </c>
      <c r="AM99" s="1">
        <v>1684000000</v>
      </c>
      <c r="AT99" s="23" t="s">
        <v>140</v>
      </c>
      <c r="AU99" s="24">
        <f>AU86+AU87</f>
        <v>58923000000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27200000</v>
      </c>
      <c r="G100" s="10">
        <v>230500000</v>
      </c>
      <c r="H100" s="10">
        <v>810800000</v>
      </c>
      <c r="I100" s="10">
        <v>2209800000</v>
      </c>
      <c r="J100" s="10">
        <v>2298300000</v>
      </c>
      <c r="K100" s="10">
        <v>911000000</v>
      </c>
      <c r="L100" s="10">
        <v>987000000</v>
      </c>
      <c r="M100" s="10">
        <v>-3062000000</v>
      </c>
      <c r="N100" s="10">
        <v>-2138000000</v>
      </c>
      <c r="O100" s="10">
        <v>-2730000000</v>
      </c>
      <c r="P100" s="10">
        <v>8629000000</v>
      </c>
      <c r="Q100" s="10">
        <v>-442000000</v>
      </c>
      <c r="R100" s="10">
        <v>-2978000000</v>
      </c>
      <c r="S100" s="10">
        <v>-2222000000</v>
      </c>
      <c r="T100" s="10">
        <v>-5563000000</v>
      </c>
      <c r="U100" s="10">
        <v>-2609000000</v>
      </c>
      <c r="V100" s="10">
        <v>-2422000000</v>
      </c>
      <c r="W100" s="10">
        <v>-4839000000</v>
      </c>
      <c r="X100" s="10">
        <v>-7134000000</v>
      </c>
      <c r="Y100" s="10">
        <v>-9918000000</v>
      </c>
      <c r="Z100" s="10">
        <v>-14191000000</v>
      </c>
      <c r="AA100" s="10">
        <v>-12028000000</v>
      </c>
      <c r="AB100" s="10">
        <v>-8458000000</v>
      </c>
      <c r="AC100" s="10">
        <v>-11972000000</v>
      </c>
      <c r="AD100" s="10">
        <v>-11017000000</v>
      </c>
      <c r="AE100" s="10">
        <v>-15071000000</v>
      </c>
      <c r="AF100" s="10">
        <v>-16122000000</v>
      </c>
      <c r="AG100" s="10">
        <v>-18929000000</v>
      </c>
      <c r="AH100" s="10">
        <v>-19875000000</v>
      </c>
      <c r="AI100" s="10">
        <v>-2537000000</v>
      </c>
      <c r="AJ100" s="10">
        <v>-14299000000</v>
      </c>
      <c r="AK100" s="10">
        <v>-16117000000</v>
      </c>
      <c r="AL100" s="10">
        <v>-22828000000</v>
      </c>
      <c r="AM100" s="10">
        <v>-17039000000</v>
      </c>
      <c r="AT100" s="33" t="s">
        <v>141</v>
      </c>
      <c r="AU100" s="34">
        <f>AU99/AU103</f>
        <v>0.1248525311139983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>
        <v>-250000000</v>
      </c>
      <c r="R101" s="1">
        <v>-29000000</v>
      </c>
      <c r="S101" s="1">
        <v>-4000000</v>
      </c>
      <c r="T101" s="1">
        <v>320000000</v>
      </c>
      <c r="U101" s="1">
        <v>205000000</v>
      </c>
      <c r="V101" s="1">
        <v>-102000000</v>
      </c>
      <c r="W101" s="1">
        <v>97000000</v>
      </c>
      <c r="X101" s="1">
        <v>252000000</v>
      </c>
      <c r="Y101" s="1">
        <v>-781000000</v>
      </c>
      <c r="Z101" s="1">
        <v>194000000</v>
      </c>
      <c r="AA101" s="1">
        <v>66000000</v>
      </c>
      <c r="AB101" s="1">
        <v>-33000000</v>
      </c>
      <c r="AC101" s="1">
        <v>223000000</v>
      </c>
      <c r="AD101" s="1">
        <v>-442000000</v>
      </c>
      <c r="AE101" s="1">
        <v>-514000000</v>
      </c>
      <c r="AF101" s="1">
        <v>-1022000000</v>
      </c>
      <c r="AG101" s="1">
        <v>-452000000</v>
      </c>
      <c r="AH101" s="1">
        <v>487000000</v>
      </c>
      <c r="AI101" s="1">
        <v>-438000000</v>
      </c>
      <c r="AJ101" s="1">
        <v>-69000000</v>
      </c>
      <c r="AK101" s="1">
        <v>235000000</v>
      </c>
      <c r="AL101" s="1">
        <v>-140000000</v>
      </c>
      <c r="AM101" s="1">
        <v>-73000000</v>
      </c>
      <c r="AT101" s="38" t="s">
        <v>142</v>
      </c>
      <c r="AU101" s="40" cm="1">
        <f t="array" ref="AU101">_FV(A1,"Market cap",TRUE)</f>
        <v>413017772640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27200000</v>
      </c>
      <c r="G102" s="10">
        <v>230500000</v>
      </c>
      <c r="H102" s="10">
        <v>810800000</v>
      </c>
      <c r="I102" s="10">
        <v>2209800000</v>
      </c>
      <c r="J102" s="10">
        <v>2298300000</v>
      </c>
      <c r="K102" s="10">
        <v>25000000</v>
      </c>
      <c r="L102" s="10">
        <v>38000000</v>
      </c>
      <c r="M102" s="10">
        <v>800000000</v>
      </c>
      <c r="N102" s="10">
        <v>564000000</v>
      </c>
      <c r="O102" s="10">
        <v>432000000</v>
      </c>
      <c r="P102" s="10">
        <v>-23000000</v>
      </c>
      <c r="Q102" s="10">
        <v>198000000</v>
      </c>
      <c r="R102" s="10">
        <v>107000000</v>
      </c>
      <c r="S102" s="10">
        <v>597000000</v>
      </c>
      <c r="T102" s="10">
        <v>2441000000</v>
      </c>
      <c r="U102" s="10">
        <v>289000000</v>
      </c>
      <c r="V102" s="10">
        <v>926000000</v>
      </c>
      <c r="W102" s="10">
        <v>959000000</v>
      </c>
      <c r="X102" s="10">
        <v>-2198000000</v>
      </c>
      <c r="Y102" s="10">
        <v>1706000000</v>
      </c>
      <c r="Z102" s="10">
        <v>632000000</v>
      </c>
      <c r="AA102" s="10">
        <v>-512000000</v>
      </c>
      <c r="AB102" s="10">
        <v>-845000000</v>
      </c>
      <c r="AC102" s="10">
        <v>1231000000</v>
      </c>
      <c r="AD102" s="10">
        <v>-500000000</v>
      </c>
      <c r="AE102" s="10">
        <v>1854000000</v>
      </c>
      <c r="AF102" s="10">
        <v>-430000000</v>
      </c>
      <c r="AG102" s="10">
        <v>-1838000000</v>
      </c>
      <c r="AH102" s="10">
        <v>-111000000</v>
      </c>
      <c r="AI102" s="10">
        <v>742000000</v>
      </c>
      <c r="AJ102" s="10">
        <v>1759000000</v>
      </c>
      <c r="AK102" s="10">
        <v>8273000000</v>
      </c>
      <c r="AL102" s="10">
        <v>-2954000000</v>
      </c>
      <c r="AM102" s="10">
        <v>-5733000000</v>
      </c>
      <c r="AT102" s="33" t="s">
        <v>143</v>
      </c>
      <c r="AU102" s="34">
        <f>AU101/AU103</f>
        <v>0.8751474688860017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12600000</v>
      </c>
      <c r="G103" s="1">
        <v>12800000</v>
      </c>
      <c r="H103" s="1">
        <v>13000000</v>
      </c>
      <c r="I103" s="1">
        <v>30600000</v>
      </c>
      <c r="J103" s="1">
        <v>12400000</v>
      </c>
      <c r="K103" s="1">
        <v>20000000</v>
      </c>
      <c r="L103" s="1">
        <v>45000000</v>
      </c>
      <c r="M103" s="1">
        <v>83000000</v>
      </c>
      <c r="N103" s="1">
        <v>883000000</v>
      </c>
      <c r="O103" s="1">
        <v>1447000000</v>
      </c>
      <c r="P103" s="1">
        <v>1879000000</v>
      </c>
      <c r="Q103" s="1">
        <v>1856000000</v>
      </c>
      <c r="R103" s="1">
        <v>2054000000</v>
      </c>
      <c r="S103" s="1">
        <v>2161000000</v>
      </c>
      <c r="T103" s="1">
        <v>2758000000</v>
      </c>
      <c r="U103" s="1">
        <v>5199000000</v>
      </c>
      <c r="V103" s="1">
        <v>5488000000</v>
      </c>
      <c r="W103" s="1">
        <v>6414000000</v>
      </c>
      <c r="X103" s="1">
        <v>7767000000</v>
      </c>
      <c r="Y103" s="1">
        <v>5569000000</v>
      </c>
      <c r="Z103" s="1">
        <v>7275000000</v>
      </c>
      <c r="AA103" s="1">
        <v>7907000000</v>
      </c>
      <c r="AB103" s="1">
        <v>7395000000</v>
      </c>
      <c r="AC103" s="1">
        <v>6550000000</v>
      </c>
      <c r="AD103" s="1">
        <v>7781000000</v>
      </c>
      <c r="AE103" s="1">
        <v>7281000000</v>
      </c>
      <c r="AF103" s="1">
        <v>9135000000</v>
      </c>
      <c r="AG103" s="1">
        <v>8705000000</v>
      </c>
      <c r="AH103" s="1">
        <v>6867000000</v>
      </c>
      <c r="AI103" s="1">
        <v>7014000000</v>
      </c>
      <c r="AJ103" s="1">
        <v>7756000000</v>
      </c>
      <c r="AK103" s="1">
        <v>9515000000</v>
      </c>
      <c r="AL103" s="1">
        <v>17788000000</v>
      </c>
      <c r="AM103" s="1">
        <v>14834000000</v>
      </c>
      <c r="AT103" s="35" t="s">
        <v>144</v>
      </c>
      <c r="AU103" s="41">
        <f>AU99+AU101</f>
        <v>471940772640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45000000</v>
      </c>
      <c r="L104" s="11">
        <v>83000000</v>
      </c>
      <c r="M104" s="11">
        <v>883000000</v>
      </c>
      <c r="N104" s="11">
        <v>1447000000</v>
      </c>
      <c r="O104" s="11">
        <v>1879000000</v>
      </c>
      <c r="P104" s="11">
        <v>1856000000</v>
      </c>
      <c r="Q104" s="11">
        <v>2054000000</v>
      </c>
      <c r="R104" s="11">
        <v>2161000000</v>
      </c>
      <c r="S104" s="11">
        <v>2758000000</v>
      </c>
      <c r="T104" s="11">
        <v>5199000000</v>
      </c>
      <c r="U104" s="11">
        <v>5488000000</v>
      </c>
      <c r="V104" s="11">
        <v>6414000000</v>
      </c>
      <c r="W104" s="11">
        <v>7373000000</v>
      </c>
      <c r="X104" s="11">
        <v>5569000000</v>
      </c>
      <c r="Y104" s="11">
        <v>7275000000</v>
      </c>
      <c r="Z104" s="11">
        <v>7907000000</v>
      </c>
      <c r="AA104" s="11">
        <v>7395000000</v>
      </c>
      <c r="AB104" s="11">
        <v>6550000000</v>
      </c>
      <c r="AC104" s="11">
        <v>7781000000</v>
      </c>
      <c r="AD104" s="11">
        <v>7281000000</v>
      </c>
      <c r="AE104" s="11">
        <v>9135000000</v>
      </c>
      <c r="AF104" s="11">
        <v>8705000000</v>
      </c>
      <c r="AG104" s="11">
        <v>6867000000</v>
      </c>
      <c r="AH104" s="11">
        <v>6756000000</v>
      </c>
      <c r="AI104" s="11">
        <v>7756000000</v>
      </c>
      <c r="AJ104" s="11">
        <v>9515000000</v>
      </c>
      <c r="AK104" s="11">
        <v>17788000000</v>
      </c>
      <c r="AL104" s="11">
        <v>14834000000</v>
      </c>
      <c r="AM104" s="11">
        <v>9101000000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2.7391799544419135</v>
      </c>
      <c r="H105" s="15">
        <f t="shared" ref="H105:AK105" si="14">(H106/G106)-1</f>
        <v>2.5159914712153517</v>
      </c>
      <c r="I105" s="15">
        <f t="shared" si="14"/>
        <v>1.169020185393745</v>
      </c>
      <c r="J105" s="15">
        <f t="shared" si="14"/>
        <v>-8.9866996844669922E-2</v>
      </c>
      <c r="K105" s="15">
        <f t="shared" si="14"/>
        <v>-0.63663492342124894</v>
      </c>
      <c r="L105" s="15">
        <f t="shared" si="14"/>
        <v>0.42874396135265691</v>
      </c>
      <c r="M105" s="15">
        <f t="shared" si="14"/>
        <v>-3.7785291631445479</v>
      </c>
      <c r="N105" s="15">
        <f t="shared" si="14"/>
        <v>0.36507453605111051</v>
      </c>
      <c r="O105" s="15">
        <f t="shared" si="14"/>
        <v>-0.1428571428571429</v>
      </c>
      <c r="P105" s="15">
        <f t="shared" si="14"/>
        <v>-0.47711908476339049</v>
      </c>
      <c r="Q105" s="15">
        <f t="shared" si="14"/>
        <v>-0.2232720039781203</v>
      </c>
      <c r="R105" s="15">
        <f t="shared" si="14"/>
        <v>0.20166453265044804</v>
      </c>
      <c r="S105" s="15">
        <f t="shared" si="14"/>
        <v>0.69259456579648382</v>
      </c>
      <c r="T105" s="15">
        <f t="shared" si="14"/>
        <v>0.7903682719546743</v>
      </c>
      <c r="U105" s="15">
        <f t="shared" si="14"/>
        <v>-0.62183544303797467</v>
      </c>
      <c r="V105" s="15">
        <f t="shared" si="14"/>
        <v>0.42724314272431418</v>
      </c>
      <c r="W105" s="15">
        <f t="shared" si="14"/>
        <v>0.4651465798045602</v>
      </c>
      <c r="X105" s="15">
        <f t="shared" si="14"/>
        <v>0.20431302801244988</v>
      </c>
      <c r="Y105" s="15">
        <f t="shared" si="14"/>
        <v>1.1502676758353334</v>
      </c>
      <c r="Z105" s="15">
        <f t="shared" si="14"/>
        <v>0.20750343406593408</v>
      </c>
      <c r="AA105" s="15">
        <f t="shared" si="14"/>
        <v>-0.22189832918592245</v>
      </c>
      <c r="AB105" s="15">
        <f t="shared" si="14"/>
        <v>-1.8183479532163704E-2</v>
      </c>
      <c r="AC105" s="15">
        <f t="shared" si="14"/>
        <v>0.18129362494183332</v>
      </c>
      <c r="AD105" s="15">
        <f t="shared" si="14"/>
        <v>-0.20097691641061999</v>
      </c>
      <c r="AE105" s="15">
        <f t="shared" si="14"/>
        <v>0.61605206073752705</v>
      </c>
      <c r="AF105" s="15">
        <f t="shared" si="14"/>
        <v>-2.916412446613792E-2</v>
      </c>
      <c r="AG105" s="15">
        <f t="shared" si="14"/>
        <v>0.31416540975364504</v>
      </c>
      <c r="AH105" s="15">
        <f t="shared" si="14"/>
        <v>-0.12553201664195879</v>
      </c>
      <c r="AI105" s="15">
        <f t="shared" si="14"/>
        <v>-4.7960188122060599E-2</v>
      </c>
      <c r="AJ105" s="15">
        <f t="shared" si="14"/>
        <v>-0.16422540065483371</v>
      </c>
      <c r="AK105" s="15">
        <f t="shared" si="14"/>
        <v>0.77388316151202741</v>
      </c>
      <c r="AL105" s="15">
        <f t="shared" ref="AL105" si="15">(AL106/AK106)-1</f>
        <v>-0.57090275087175513</v>
      </c>
      <c r="AM105" s="15">
        <f t="shared" ref="AM105" si="16">(AM106/AL106)-1</f>
        <v>0.10555304740406313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5.7463640115461297E-2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-87800000</v>
      </c>
      <c r="G106" s="1">
        <v>-328300000</v>
      </c>
      <c r="H106" s="1">
        <v>-1154300000</v>
      </c>
      <c r="I106" s="1">
        <v>-2503700000</v>
      </c>
      <c r="J106" s="1">
        <v>-2278700000</v>
      </c>
      <c r="K106" s="1">
        <v>-828000000</v>
      </c>
      <c r="L106" s="1">
        <v>-1183000000</v>
      </c>
      <c r="M106" s="1">
        <v>3287000000</v>
      </c>
      <c r="N106" s="1">
        <v>4487000000</v>
      </c>
      <c r="O106" s="1">
        <v>3846000000</v>
      </c>
      <c r="P106" s="1">
        <v>2011000000</v>
      </c>
      <c r="Q106" s="1">
        <v>1562000000</v>
      </c>
      <c r="R106" s="1">
        <v>1877000000</v>
      </c>
      <c r="S106" s="1">
        <v>3177000000</v>
      </c>
      <c r="T106" s="1">
        <v>5688000000</v>
      </c>
      <c r="U106" s="1">
        <v>2151000000</v>
      </c>
      <c r="V106" s="1">
        <v>3070000000</v>
      </c>
      <c r="W106" s="1">
        <v>4498000000</v>
      </c>
      <c r="X106" s="1">
        <v>5417000000</v>
      </c>
      <c r="Y106" s="1">
        <v>11648000000</v>
      </c>
      <c r="Z106" s="1">
        <v>14065000000</v>
      </c>
      <c r="AA106" s="1">
        <v>10944000000</v>
      </c>
      <c r="AB106" s="1">
        <v>10745000000</v>
      </c>
      <c r="AC106" s="1">
        <v>12693000000</v>
      </c>
      <c r="AD106" s="1">
        <v>10142000000</v>
      </c>
      <c r="AE106" s="1">
        <v>16390000000</v>
      </c>
      <c r="AF106" s="1">
        <v>15912000000</v>
      </c>
      <c r="AG106" s="1">
        <v>20911000000</v>
      </c>
      <c r="AH106" s="1">
        <v>18286000000</v>
      </c>
      <c r="AI106" s="1">
        <v>17409000000</v>
      </c>
      <c r="AJ106" s="1">
        <v>14550000000</v>
      </c>
      <c r="AK106" s="1">
        <v>25810000000</v>
      </c>
      <c r="AL106" s="1">
        <v>11075000000</v>
      </c>
      <c r="AM106" s="1">
        <v>12244000000</v>
      </c>
      <c r="AN106" s="42">
        <f>AM106*(1+$AU$106)</f>
        <v>12671540891.701729</v>
      </c>
      <c r="AO106" s="42">
        <f t="shared" ref="AO106:AR106" si="17">AN106*(1+$AU$106)</f>
        <v>13114010827.349646</v>
      </c>
      <c r="AP106" s="42">
        <f t="shared" si="17"/>
        <v>13571931105.274441</v>
      </c>
      <c r="AQ106" s="42">
        <f t="shared" si="17"/>
        <v>14045841226.710529</v>
      </c>
      <c r="AR106" s="42">
        <f t="shared" si="17"/>
        <v>14536299531.412321</v>
      </c>
      <c r="AS106" s="43" t="s">
        <v>146</v>
      </c>
      <c r="AT106" s="44" t="s">
        <v>147</v>
      </c>
      <c r="AU106" s="45">
        <f>(SUM(AN4:AR4)/5)</f>
        <v>3.491840017165386E-2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458965999090.20734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8">AN107+AN106</f>
        <v>12671540891.701729</v>
      </c>
      <c r="AO108" s="46">
        <f t="shared" si="18"/>
        <v>13114010827.349646</v>
      </c>
      <c r="AP108" s="46">
        <f t="shared" si="18"/>
        <v>13571931105.274441</v>
      </c>
      <c r="AQ108" s="46">
        <f>AQ107+AQ106</f>
        <v>14045841226.710529</v>
      </c>
      <c r="AR108" s="46">
        <f>AR107+AR106</f>
        <v>473502298621.61963</v>
      </c>
      <c r="AS108" s="47" t="s">
        <v>144</v>
      </c>
      <c r="AT108" s="50" t="s">
        <v>150</v>
      </c>
      <c r="AU108" s="51">
        <f>AU105</f>
        <v>5.7463640115461297E-2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404512840461.72192</v>
      </c>
    </row>
    <row r="111" spans="1:47" ht="20" x14ac:dyDescent="0.25">
      <c r="AN111" s="52" t="s">
        <v>153</v>
      </c>
      <c r="AO111" s="40">
        <f>AM40</f>
        <v>8885000000</v>
      </c>
    </row>
    <row r="112" spans="1:47" ht="20" x14ac:dyDescent="0.25">
      <c r="AN112" s="52" t="s">
        <v>140</v>
      </c>
      <c r="AO112" s="40">
        <f>AU99</f>
        <v>58923000000</v>
      </c>
    </row>
    <row r="113" spans="40:41" ht="20" x14ac:dyDescent="0.25">
      <c r="AN113" s="52" t="s">
        <v>154</v>
      </c>
      <c r="AO113" s="40">
        <f>AO110+AO111-AO112</f>
        <v>354474840461.72192</v>
      </c>
    </row>
    <row r="114" spans="40:41" ht="20" x14ac:dyDescent="0.25">
      <c r="AN114" s="52" t="s">
        <v>155</v>
      </c>
      <c r="AO114" s="53">
        <f>AM34*(1+(5*AS16))</f>
        <v>2609168248.374783</v>
      </c>
    </row>
    <row r="115" spans="40:41" ht="20" x14ac:dyDescent="0.25">
      <c r="AN115" s="54" t="s">
        <v>156</v>
      </c>
      <c r="AO115" s="55">
        <f>AO113/AO114</f>
        <v>135.85740999359459</v>
      </c>
    </row>
    <row r="116" spans="40:41" ht="20" x14ac:dyDescent="0.25">
      <c r="AN116" s="52" t="s">
        <v>157</v>
      </c>
      <c r="AO116" s="56" cm="1">
        <f t="array" ref="AO116">_FV(A1,"Price")</f>
        <v>153.12</v>
      </c>
    </row>
    <row r="117" spans="40:41" ht="20" x14ac:dyDescent="0.25">
      <c r="AN117" s="57" t="s">
        <v>158</v>
      </c>
      <c r="AO117" s="58">
        <f>AO115/AO116-1</f>
        <v>-0.11273896294674379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WMT" display="ROIC.AI | WM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sec.gov" xr:uid="{00000000-0004-0000-0000-000031000000}"/>
    <hyperlink ref="R74" r:id="rId35" tooltip="https://sec.gov" xr:uid="{00000000-0004-0000-0000-000032000000}"/>
    <hyperlink ref="S36" r:id="rId36" tooltip="https://sec.gov" xr:uid="{00000000-0004-0000-0000-000034000000}"/>
    <hyperlink ref="S74" r:id="rId37" tooltip="https://sec.gov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sec.gov" xr:uid="{00000000-0004-0000-0000-00003A000000}"/>
    <hyperlink ref="U74" r:id="rId41" tooltip="https://sec.gov" xr:uid="{00000000-0004-0000-0000-00003B000000}"/>
    <hyperlink ref="V36" r:id="rId42" tooltip="https://www.sec.gov/Archives/edgar/data/104169/000119312506066792/0001193125-06-066792-index.htm" xr:uid="{00000000-0004-0000-0000-00003D000000}"/>
    <hyperlink ref="V74" r:id="rId43" tooltip="https://www.sec.gov/Archives/edgar/data/104169/000119312506066792/0001193125-06-066792-index.htm" xr:uid="{00000000-0004-0000-0000-00003E000000}"/>
    <hyperlink ref="W36" r:id="rId44" tooltip="https://www.sec.gov/Archives/edgar/data/104169/000119312507065603/0001193125-07-065603-index.htm" xr:uid="{00000000-0004-0000-0000-000040000000}"/>
    <hyperlink ref="W74" r:id="rId45" tooltip="https://www.sec.gov/Archives/edgar/data/104169/000119312507065603/0001193125-07-065603-index.htm" xr:uid="{00000000-0004-0000-0000-000041000000}"/>
    <hyperlink ref="X36" r:id="rId46" tooltip="https://www.sec.gov/Archives/edgar/data/104169/000119312508071085/0001193125-08-071085-index.htm" xr:uid="{00000000-0004-0000-0000-000043000000}"/>
    <hyperlink ref="X74" r:id="rId47" tooltip="https://www.sec.gov/Archives/edgar/data/104169/000119312508071085/0001193125-08-071085-index.htm" xr:uid="{00000000-0004-0000-0000-000044000000}"/>
    <hyperlink ref="Y36" r:id="rId48" tooltip="https://sec.gov" xr:uid="{00000000-0004-0000-0000-000046000000}"/>
    <hyperlink ref="Y74" r:id="rId49" tooltip="https://sec.gov" xr:uid="{00000000-0004-0000-0000-000047000000}"/>
    <hyperlink ref="Z36" r:id="rId50" tooltip="https://www.sec.gov/Archives/edgar/data/104169/000119312510071652/0001193125-10-071652-index.htm" xr:uid="{00000000-0004-0000-0000-000049000000}"/>
    <hyperlink ref="Z74" r:id="rId51" tooltip="https://www.sec.gov/Archives/edgar/data/104169/000119312510071652/0001193125-10-071652-index.htm" xr:uid="{00000000-0004-0000-0000-00004A000000}"/>
    <hyperlink ref="AA36" r:id="rId52" tooltip="https://www.sec.gov/Archives/edgar/data/104169/000119312511083157/0001193125-11-083157-index.htm" xr:uid="{00000000-0004-0000-0000-00004C000000}"/>
    <hyperlink ref="AA74" r:id="rId53" tooltip="https://www.sec.gov/Archives/edgar/data/104169/000119312511083157/0001193125-11-083157-index.htm" xr:uid="{00000000-0004-0000-0000-00004D000000}"/>
    <hyperlink ref="AB36" r:id="rId54" tooltip="https://www.sec.gov/Archives/edgar/data/104169/000119312512134679/0001193125-12-134679-index.htm" xr:uid="{00000000-0004-0000-0000-00004F000000}"/>
    <hyperlink ref="AB74" r:id="rId55" tooltip="https://www.sec.gov/Archives/edgar/data/104169/000119312512134679/0001193125-12-134679-index.htm" xr:uid="{00000000-0004-0000-0000-000050000000}"/>
    <hyperlink ref="AC36" r:id="rId56" tooltip="https://www.sec.gov/Archives/edgar/data/104169/000010416913000011/0000104169-13-000011-index.htm" xr:uid="{00000000-0004-0000-0000-000052000000}"/>
    <hyperlink ref="AC74" r:id="rId57" tooltip="https://www.sec.gov/Archives/edgar/data/104169/000010416913000011/0000104169-13-000011-index.htm" xr:uid="{00000000-0004-0000-0000-000053000000}"/>
    <hyperlink ref="AD36" r:id="rId58" tooltip="https://www.sec.gov/Archives/edgar/data/104169/000010416914000019/0000104169-14-000019-index.htm" xr:uid="{00000000-0004-0000-0000-000055000000}"/>
    <hyperlink ref="AD74" r:id="rId59" tooltip="https://www.sec.gov/Archives/edgar/data/104169/000010416914000019/0000104169-14-000019-index.htm" xr:uid="{00000000-0004-0000-0000-000056000000}"/>
    <hyperlink ref="AE36" r:id="rId60" tooltip="https://www.sec.gov/Archives/edgar/data/104169/000010416915000011/0000104169-15-000011-index.htm" xr:uid="{00000000-0004-0000-0000-000058000000}"/>
    <hyperlink ref="AE74" r:id="rId61" tooltip="https://www.sec.gov/Archives/edgar/data/104169/000010416915000011/0000104169-15-000011-index.htm" xr:uid="{00000000-0004-0000-0000-000059000000}"/>
    <hyperlink ref="AF36" r:id="rId62" tooltip="https://www.sec.gov/Archives/edgar/data/104169/000010416916000079/0000104169-16-000079-index.htm" xr:uid="{00000000-0004-0000-0000-00005B000000}"/>
    <hyperlink ref="AF74" r:id="rId63" tooltip="https://www.sec.gov/Archives/edgar/data/104169/000010416916000079/0000104169-16-000079-index.htm" xr:uid="{00000000-0004-0000-0000-00005C000000}"/>
    <hyperlink ref="AG36" r:id="rId64" tooltip="https://www.sec.gov/Archives/edgar/data/104169/000010416917000021/0000104169-17-000021-index.htm" xr:uid="{00000000-0004-0000-0000-00005E000000}"/>
    <hyperlink ref="AG74" r:id="rId65" tooltip="https://www.sec.gov/Archives/edgar/data/104169/000010416917000021/0000104169-17-000021-index.htm" xr:uid="{00000000-0004-0000-0000-00005F000000}"/>
    <hyperlink ref="AH36" r:id="rId66" tooltip="https://www.sec.gov/Archives/edgar/data/104169/000010416918000028/0000104169-18-000028-index.htm" xr:uid="{00000000-0004-0000-0000-000061000000}"/>
    <hyperlink ref="AH74" r:id="rId67" tooltip="https://www.sec.gov/Archives/edgar/data/104169/000010416918000028/0000104169-18-000028-index.htm" xr:uid="{00000000-0004-0000-0000-000062000000}"/>
    <hyperlink ref="AI36" r:id="rId68" tooltip="https://www.sec.gov/Archives/edgar/data/104169/000010416919000016/0000104169-19-000016-index.htm" xr:uid="{00000000-0004-0000-0000-000064000000}"/>
    <hyperlink ref="AI74" r:id="rId69" tooltip="https://www.sec.gov/Archives/edgar/data/104169/000010416919000016/0000104169-19-000016-index.htm" xr:uid="{00000000-0004-0000-0000-000065000000}"/>
    <hyperlink ref="AJ36" r:id="rId70" tooltip="https://www.sec.gov/Archives/edgar/data/104169/000010416920000011/0000104169-20-000011-index.htm" xr:uid="{00000000-0004-0000-0000-000067000000}"/>
    <hyperlink ref="AJ74" r:id="rId71" tooltip="https://www.sec.gov/Archives/edgar/data/104169/000010416920000011/0000104169-20-000011-index.htm" xr:uid="{00000000-0004-0000-0000-000068000000}"/>
    <hyperlink ref="AK36" r:id="rId72" tooltip="https://www.sec.gov/Archives/edgar/data/104169/000010416921000033/0000104169-21-000033-index.htm" xr:uid="{00000000-0004-0000-0000-00006A000000}"/>
    <hyperlink ref="AK74" r:id="rId73" tooltip="https://www.sec.gov/Archives/edgar/data/104169/000010416921000033/0000104169-21-000033-index.htm" xr:uid="{00000000-0004-0000-0000-00006B000000}"/>
    <hyperlink ref="AL36" r:id="rId74" tooltip="https://www.sec.gov/Archives/edgar/data/104169/000010416922000012/0000104169-22-000012-index.htm" xr:uid="{00000000-0004-0000-0000-00006D000000}"/>
    <hyperlink ref="AL74" r:id="rId75" tooltip="https://www.sec.gov/Archives/edgar/data/104169/000010416922000012/0000104169-22-000012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YSE:WMT/explorer/revenue_proj" xr:uid="{7A05B151-C439-5540-B5AE-63F4918382A4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2023-03-12T20:50:47Z</dcterms:created>
  <dcterms:modified xsi:type="dcterms:W3CDTF">2023-05-12T08:02:56Z</dcterms:modified>
</cp:coreProperties>
</file>