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5CF9DC6-D53D-4847-8CD5-BEE1D0564CF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C107" i="1" s="1"/>
  <c r="AC108" i="1" s="1"/>
  <c r="AA106" i="1"/>
  <c r="Z108" i="1"/>
  <c r="AB106" i="1" l="1"/>
  <c r="AA108" i="1"/>
  <c r="AC106" i="1" l="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<sst xmlns="http://schemas.openxmlformats.org/spreadsheetml/2006/main" count="834" uniqueCount="160">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</sst>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379.43009999999998</v>
    <v>164.28</v>
    <v>1.2494000000000001</v>
    <v>-5.85</v>
    <v>-1.6034E-2</v>
    <v>-0.11</v>
    <v>-3.0640000000000002E-4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367.44990000000001</v>
    <v>Software &amp; IT Services</v>
    <v>Stock</v>
    <v>45071.99982146953</v>
    <v>0</v>
    <v>357.42</v>
    <v>159590254900</v>
    <v>NETFLIX, INC.</v>
    <v>NETFLIX, INC.</v>
    <v>359.61</v>
    <v>42.255299999999998</v>
    <v>364.85</v>
    <v>359</v>
    <v>358.89</v>
    <v>444541100</v>
    <v>NFLX</v>
    <v>NETFLIX, INC. (XNAS:NFLX)</v>
    <v>6263105</v>
    <v>6151621</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T86" activePane="bottomRight" state="frozen"/>
      <selection pane="topRight"/>
      <selection pane="bottomLeft"/>
      <selection pane="bottomRight" activeCell="Y100" sqref="Y100"/>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5.0478405373305222</v>
      </c>
      <c r="AF16" s="30">
        <f>AF101/X28</f>
        <v>35.528262477281451</v>
      </c>
      <c r="AG16" s="31">
        <f>AF101/X106</f>
        <v>98.602097028905277</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3" t="s">
        <v>126</v>
      </c>
      <c r="AF83" s="64"/>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5" t="s">
        <v>127</v>
      </c>
      <c r="AF84" s="66"/>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65" t="s">
        <v>134</v>
      </c>
      <c r="AF93" s="66"/>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56" cm="1">
        <f t="array" ref="AF95">_FV(A1,"Beta")</f>
        <v>1.2494000000000001</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9.4736670000000009E-2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5" t="s">
        <v>139</v>
      </c>
      <c r="AF98" s="66"/>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8.2515816649800622E-2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159590254900</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0.91748418335019932</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173943330900</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65" t="s">
        <v>145</v>
      </c>
      <c r="AF104" s="66"/>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59">
        <v>6540000000</v>
      </c>
      <c r="Z105" s="59">
        <v>8404000000</v>
      </c>
      <c r="AA105" s="59">
        <v>10190000000</v>
      </c>
      <c r="AB105" s="59">
        <v>11230000000</v>
      </c>
      <c r="AC105" s="59">
        <v>13051000000</v>
      </c>
      <c r="AD105" s="15"/>
      <c r="AE105" s="25" t="s">
        <v>108</v>
      </c>
      <c r="AF105" s="26">
        <f>(AF100*AF92)+(AF102*AF97)</f>
        <v>9.038396907603459E-2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55">
        <f>X106*(1+$AF$106)</f>
        <v>1752231946.7040081</v>
      </c>
      <c r="Z106" s="55">
        <f t="shared" ref="Z106:AC106" si="9">Y106*(1+$AF$106)</f>
        <v>1896980957.4194069</v>
      </c>
      <c r="AA106" s="55">
        <f t="shared" si="9"/>
        <v>2053687446.7908125</v>
      </c>
      <c r="AB106" s="55">
        <f t="shared" si="9"/>
        <v>2223339202.5419698</v>
      </c>
      <c r="AC106" s="55">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60">
        <f>AC105*(1+AF107)/(AF108-AF107)</f>
        <v>204595640017.56537</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60">
        <f>AC107+AC105</f>
        <v>217646640017.56537</v>
      </c>
      <c r="AD108" s="43" t="s">
        <v>144</v>
      </c>
      <c r="AE108" s="46" t="s">
        <v>150</v>
      </c>
      <c r="AF108" s="47">
        <f>AF105</f>
        <v>9.038396907603459E-2</v>
      </c>
    </row>
    <row r="109" spans="1:32" ht="19" x14ac:dyDescent="0.25">
      <c r="Y109" s="61" t="s">
        <v>151</v>
      </c>
      <c r="Z109" s="62"/>
    </row>
    <row r="110" spans="1:32" ht="20" x14ac:dyDescent="0.25">
      <c r="Y110" s="48" t="s">
        <v>152</v>
      </c>
      <c r="Z110" s="49">
        <f>NPV(AF108,Y108,Z108,AA108,AB108,AC108)</f>
        <v>147566010225.22818</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139271386225.22818</v>
      </c>
    </row>
    <row r="114" spans="25:26" ht="20" x14ac:dyDescent="0.25">
      <c r="Y114" s="48" t="s">
        <v>155</v>
      </c>
      <c r="Z114" s="50">
        <f>X34*(1+(5*AD16))</f>
        <v>455826608.70267093</v>
      </c>
    </row>
    <row r="115" spans="25:26" ht="20" x14ac:dyDescent="0.25">
      <c r="Y115" s="51" t="s">
        <v>156</v>
      </c>
      <c r="Z115" s="58">
        <f>Z113/Z114</f>
        <v>305.53588484360046</v>
      </c>
    </row>
    <row r="116" spans="25:26" ht="20" x14ac:dyDescent="0.25">
      <c r="Y116" s="48" t="s">
        <v>157</v>
      </c>
      <c r="Z116" s="57" cm="1">
        <f t="array" ref="Z116">_FV(A1,"Price (Extended hours)",TRUE)</f>
        <v>358.89</v>
      </c>
    </row>
    <row r="117" spans="25:26" ht="20" x14ac:dyDescent="0.25">
      <c r="Y117" s="52" t="s">
        <v>158</v>
      </c>
      <c r="Z117" s="53">
        <f>Z115/Z116-1</f>
        <v>-0.14866425689319718</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2023-05-26T06:50:21Z</dcterms:modified>
</cp:coreProperties>
</file>