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"/>
    </mc:Choice>
  </mc:AlternateContent>
  <xr:revisionPtr revIDLastSave="0" documentId="8_{579D7FDA-5D6B-7F49-A28F-8EC235850B35}" xr6:coauthVersionLast="47" xr6:coauthVersionMax="47" xr10:uidLastSave="{00000000-0000-0000-0000-000000000000}"/>
  <bookViews>
    <workbookView xWindow="23680" yWindow="460" windowWidth="27040" windowHeight="269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05" i="1" l="1"/>
  <c r="AM104" i="1"/>
  <c r="AP100" i="1"/>
  <c r="AM99" i="1"/>
  <c r="AM101" i="1" s="1"/>
  <c r="AQ35" i="1"/>
  <c r="AQ50" i="1" s="1"/>
  <c r="AQ47" i="1"/>
  <c r="AQ40" i="1"/>
  <c r="AQ39" i="1"/>
  <c r="AQ38" i="1"/>
  <c r="AQ37" i="1"/>
  <c r="AQ36" i="1"/>
  <c r="AQ34" i="1"/>
  <c r="AP29" i="1"/>
  <c r="AP26" i="1"/>
  <c r="AP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N99" i="1" l="1"/>
  <c r="AN101" i="1" s="1"/>
  <c r="AQ52" i="1"/>
  <c r="AR51" i="1" s="1"/>
  <c r="AQ41" i="1"/>
  <c r="AO99" i="1" l="1"/>
  <c r="AO101" i="1" s="1"/>
  <c r="AM103" i="1" s="1"/>
  <c r="AM106" i="1" s="1"/>
  <c r="AM108" i="1" s="1"/>
  <c r="AR50" i="1"/>
  <c r="AQ55" i="1" s="1"/>
  <c r="AM111" i="1" l="1"/>
  <c r="AM112" i="1"/>
</calcChain>
</file>

<file path=xl/sharedStrings.xml><?xml version="1.0" encoding="utf-8"?>
<sst xmlns="http://schemas.openxmlformats.org/spreadsheetml/2006/main" count="1227" uniqueCount="135">
  <si>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</si>
  <si>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</si>
  <si>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</si>
  <si>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</si>
  <si>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</si>
  <si>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</si>
  <si>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</si>
  <si>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</si>
  <si>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</si>
  <si>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</si>
  <si>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</si>
  <si>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</si>
  <si>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</si>
  <si>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</si>
  <si>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</si>
  <si>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</si>
  <si>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</si>
  <si>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</si>
  <si>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</si>
  <si>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</si>
  <si>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</si>
  <si>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</si>
  <si>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</si>
  <si>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</si>
  <si>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</si>
  <si>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</si>
  <si>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</si>
  <si>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</si>
  <si>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</si>
  <si>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</si>
  <si>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</si>
  <si>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</si>
  <si>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</si>
  <si>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</si>
  <si>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</si>
  <si>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</si>
  <si>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</si>
  <si>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</si>
  <si>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</si>
  <si>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</si>
  <si>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</si>
  <si>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</si>
  <si>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</si>
  <si>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</si>
  <si>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</si>
  <si>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</si>
  <si>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</si>
  <si>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</si>
  <si>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</si>
  <si>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</si>
  <si>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</si>
  <si>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</si>
  <si>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</si>
  <si>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</si>
  <si>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</si>
  <si>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</si>
  <si>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</si>
  <si>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</si>
  <si>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</si>
  <si>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</si>
  <si>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</si>
  <si>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</si>
  <si>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</si>
  <si>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</si>
  <si>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</si>
  <si>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</si>
  <si>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</si>
  <si>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</si>
  <si>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</si>
  <si>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</si>
  <si>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</si>
  <si>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</si>
  <si>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</si>
  <si>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</si>
  <si>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</si>
  <si>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</si>
  <si>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</si>
  <si>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</si>
  <si>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</si>
  <si>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</si>
  <si>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</si>
  <si>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</si>
  <si>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</si>
  <si>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</si>
  <si>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</si>
  <si>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</si>
  <si>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</si>
  <si>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</si>
  <si>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</si>
  <si>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</si>
  <si>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</si>
  <si>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</si>
  <si>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</si>
  <si>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</si>
  <si>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LLY</t>
  </si>
  <si>
    <t>Revenue Growth YoY %</t>
  </si>
  <si>
    <t>Net Income Growth YoY %</t>
  </si>
  <si>
    <t>FCF Growth YoY %</t>
  </si>
  <si>
    <t>Terminal Value</t>
  </si>
  <si>
    <t>10 Year Revenue CAGR</t>
  </si>
  <si>
    <t>10 Year Net Income CAGR</t>
  </si>
  <si>
    <t>Price to Earnings Ratio</t>
  </si>
  <si>
    <t>Cost of Debt Calculation</t>
  </si>
  <si>
    <t>Interest Expense</t>
  </si>
  <si>
    <t>ST Debt</t>
  </si>
  <si>
    <t>LT Debt</t>
  </si>
  <si>
    <t>Cost of Debt</t>
  </si>
  <si>
    <t>Income Tax Expense</t>
  </si>
  <si>
    <t>Effective Tax Rate</t>
  </si>
  <si>
    <t>Cost of Debt * (1-T)</t>
  </si>
  <si>
    <t>Cost of Equity Calculation</t>
  </si>
  <si>
    <t>Risk-Free Rate</t>
  </si>
  <si>
    <t>Beta</t>
  </si>
  <si>
    <t>Market Return</t>
  </si>
  <si>
    <t>Cost of Equity</t>
  </si>
  <si>
    <t>Weight of Debt and Equity</t>
  </si>
  <si>
    <t>Amount</t>
  </si>
  <si>
    <t>Weight</t>
  </si>
  <si>
    <t>Total Debt</t>
  </si>
  <si>
    <t>Weight of Debt</t>
  </si>
  <si>
    <t>Market Cap (10/26)</t>
  </si>
  <si>
    <t>Weight of Equity</t>
  </si>
  <si>
    <t>Total</t>
  </si>
  <si>
    <t xml:space="preserve">WACC Calculation </t>
  </si>
  <si>
    <t>WACC</t>
  </si>
  <si>
    <t>10 Year FCF CAGR</t>
  </si>
  <si>
    <t>Sum of FCFs</t>
  </si>
  <si>
    <t>Debt</t>
  </si>
  <si>
    <t>Cash</t>
  </si>
  <si>
    <t>Equity Value</t>
  </si>
  <si>
    <t>Shares Outstanding</t>
  </si>
  <si>
    <t>Fair Value Per Share</t>
  </si>
  <si>
    <t>Current Price</t>
  </si>
  <si>
    <t>Recommendation</t>
  </si>
  <si>
    <t>Upside / Downside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</si>
</sst>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0.0%"/>
  </numFmts>
  <fonts count="16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i/>
      <sz val="14"/>
      <color rgb="FF000000"/>
      <name val="Calibri"/>
      <family val="2"/>
    </font>
    <font>
      <i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53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ont="1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164" fontId="9" fillId="0" borderId="0" xfId="0" applyNumberFormat="1" applyFont="1" applyAlignment="1">
      <alignment indent="1"/>
    </xf>
    <xf numFmtId="9" fontId="10" fillId="0" borderId="0" xfId="1" applyFont="1"/>
    <xf numFmtId="9" fontId="9" fillId="0" borderId="0" xfId="1" applyFont="1"/>
    <xf numFmtId="9" fontId="9" fillId="0" borderId="0" xfId="1" applyFont="1" applyAlignment="1">
      <alignment wrapText="1"/>
    </xf>
    <xf numFmtId="167" fontId="9" fillId="0" borderId="0" xfId="1" applyNumberFormat="1" applyFont="1" applyAlignment="1">
      <alignment horizontal="center" wrapText="1"/>
    </xf>
    <xf numFmtId="0" fontId="10" fillId="0" borderId="0" xfId="0" applyFont="1"/>
    <xf numFmtId="9" fontId="9" fillId="3" borderId="0" xfId="1" applyFont="1" applyFill="1" applyBorder="1"/>
    <xf numFmtId="167" fontId="9" fillId="3" borderId="0" xfId="1" applyNumberFormat="1" applyFont="1" applyFill="1" applyBorder="1"/>
    <xf numFmtId="0" fontId="9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1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0" fontId="12" fillId="0" borderId="0" xfId="0" applyFont="1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wrapText="1"/>
    </xf>
    <xf numFmtId="164" fontId="13" fillId="0" borderId="0" xfId="0" applyNumberFormat="1" applyFont="1"/>
    <xf numFmtId="0" fontId="11" fillId="0" borderId="0" xfId="0" applyFont="1" applyAlignment="1">
      <alignment wrapText="1"/>
    </xf>
    <xf numFmtId="10" fontId="11" fillId="0" borderId="0" xfId="1" applyNumberFormat="1" applyFont="1"/>
    <xf numFmtId="10" fontId="13" fillId="0" borderId="0" xfId="1" applyNumberFormat="1" applyFont="1"/>
    <xf numFmtId="10" fontId="11" fillId="0" borderId="0" xfId="0" applyNumberFormat="1" applyFont="1"/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9" fontId="11" fillId="0" borderId="0" xfId="1" applyFont="1"/>
    <xf numFmtId="164" fontId="14" fillId="0" borderId="0" xfId="0" applyNumberFormat="1" applyFont="1" applyAlignment="1">
      <alignment horizontal="right"/>
    </xf>
    <xf numFmtId="0" fontId="12" fillId="0" borderId="0" xfId="0" applyFont="1" applyAlignment="1">
      <alignment wrapText="1"/>
    </xf>
    <xf numFmtId="0" fontId="15" fillId="0" borderId="0" xfId="0" applyFont="1" applyAlignment="1">
      <alignment horizontal="right"/>
    </xf>
    <xf numFmtId="164" fontId="1" fillId="3" borderId="0" xfId="0" applyNumberFormat="1" applyFont="1" applyFill="1"/>
    <xf numFmtId="0" fontId="11" fillId="0" borderId="0" xfId="0" applyFont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4" fontId="15" fillId="3" borderId="0" xfId="0" applyNumberFormat="1" applyFont="1" applyFill="1" applyAlignment="1">
      <alignment vertical="center"/>
    </xf>
    <xf numFmtId="2" fontId="15" fillId="3" borderId="0" xfId="0" applyNumberFormat="1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horizontal="right" vertical="center"/>
    </xf>
    <xf numFmtId="9" fontId="15" fillId="3" borderId="0" xfId="1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ec.gov/" TargetMode="External"/><Relationship Id="rId21" Type="http://schemas.openxmlformats.org/officeDocument/2006/relationships/hyperlink" Target="https://sec.gov/" TargetMode="External"/><Relationship Id="rId42" Type="http://schemas.openxmlformats.org/officeDocument/2006/relationships/hyperlink" Target="https://www.sec.gov/Archives/edgar/data/59478/000095013706002395/c02657e10vk.htm" TargetMode="External"/><Relationship Id="rId47" Type="http://schemas.openxmlformats.org/officeDocument/2006/relationships/hyperlink" Target="https://www.sec.gov/Archives/edgar/data/59478/000095013708003028/c24001e10vk.htm" TargetMode="External"/><Relationship Id="rId63" Type="http://schemas.openxmlformats.org/officeDocument/2006/relationships/hyperlink" Target="https://www.sec.gov/Archives/edgar/data/59478/000005947816000321/0000059478-16-000321-index.html" TargetMode="External"/><Relationship Id="rId68" Type="http://schemas.openxmlformats.org/officeDocument/2006/relationships/hyperlink" Target="https://www.sec.gov/Archives/edgar/data/59478/000005947819000082/0000059478-19-000082-index.html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sec.gov/" TargetMode="External"/><Relationship Id="rId29" Type="http://schemas.openxmlformats.org/officeDocument/2006/relationships/hyperlink" Target="https://sec.gov/" TargetMode="External"/><Relationship Id="rId11" Type="http://schemas.openxmlformats.org/officeDocument/2006/relationships/hyperlink" Target="https://sec.gov/" TargetMode="External"/><Relationship Id="rId24" Type="http://schemas.openxmlformats.org/officeDocument/2006/relationships/hyperlink" Target="https://sec.gov/" TargetMode="External"/><Relationship Id="rId32" Type="http://schemas.openxmlformats.org/officeDocument/2006/relationships/hyperlink" Target="https://www.sec.gov/Archives/edgar/data/59478/000095013101001634/0000950131-01-001634-index.html" TargetMode="External"/><Relationship Id="rId37" Type="http://schemas.openxmlformats.org/officeDocument/2006/relationships/hyperlink" Target="https://www.sec.gov/Archives/edgar/data/59478/000095013703001575/c75275e10vk.htm" TargetMode="External"/><Relationship Id="rId40" Type="http://schemas.openxmlformats.org/officeDocument/2006/relationships/hyperlink" Target="https://www.sec.gov/Archives/edgar/data/59478/000095013405004385/c92539e10vk.htm" TargetMode="External"/><Relationship Id="rId45" Type="http://schemas.openxmlformats.org/officeDocument/2006/relationships/hyperlink" Target="https://www.sec.gov/Archives/edgar/data/59478/000095013707003013/c12621e10vk.htm" TargetMode="External"/><Relationship Id="rId53" Type="http://schemas.openxmlformats.org/officeDocument/2006/relationships/hyperlink" Target="https://www.sec.gov/Archives/edgar/data/59478/000119312511041620/d10k.htm" TargetMode="External"/><Relationship Id="rId58" Type="http://schemas.openxmlformats.org/officeDocument/2006/relationships/hyperlink" Target="https://www.sec.gov/Archives/edgar/data/59478/000005947814000078/lly-20131231x10k.htm" TargetMode="External"/><Relationship Id="rId66" Type="http://schemas.openxmlformats.org/officeDocument/2006/relationships/hyperlink" Target="https://www.sec.gov/Archives/edgar/data/59478/000005947818000089/0000059478-18-000089-index.html" TargetMode="External"/><Relationship Id="rId74" Type="http://schemas.openxmlformats.org/officeDocument/2006/relationships/hyperlink" Target="https://www.sec.gov/Archives/edgar/data/59478/000005947822000068/0000059478-22-000068-index.htm" TargetMode="External"/><Relationship Id="rId5" Type="http://schemas.openxmlformats.org/officeDocument/2006/relationships/hyperlink" Target="https://sec.gov/" TargetMode="External"/><Relationship Id="rId61" Type="http://schemas.openxmlformats.org/officeDocument/2006/relationships/hyperlink" Target="https://www.sec.gov/Archives/edgar/data/59478/000005947815000100/lly-20141231x10k.htm" TargetMode="External"/><Relationship Id="rId19" Type="http://schemas.openxmlformats.org/officeDocument/2006/relationships/hyperlink" Target="https://sec.gov/" TargetMode="External"/><Relationship Id="rId14" Type="http://schemas.openxmlformats.org/officeDocument/2006/relationships/hyperlink" Target="https://sec.gov/" TargetMode="External"/><Relationship Id="rId22" Type="http://schemas.openxmlformats.org/officeDocument/2006/relationships/hyperlink" Target="https://www.sec.gov/Archives/edgar/data/59478/000005947896000001/0000059478-96-000001-index.html" TargetMode="External"/><Relationship Id="rId27" Type="http://schemas.openxmlformats.org/officeDocument/2006/relationships/hyperlink" Target="https://sec.gov/" TargetMode="External"/><Relationship Id="rId30" Type="http://schemas.openxmlformats.org/officeDocument/2006/relationships/hyperlink" Target="https://sec.gov/" TargetMode="External"/><Relationship Id="rId35" Type="http://schemas.openxmlformats.org/officeDocument/2006/relationships/hyperlink" Target="https://sec.gov/" TargetMode="External"/><Relationship Id="rId43" Type="http://schemas.openxmlformats.org/officeDocument/2006/relationships/hyperlink" Target="https://www.sec.gov/Archives/edgar/data/59478/000095013706002395/c02657e10vk.htm" TargetMode="External"/><Relationship Id="rId48" Type="http://schemas.openxmlformats.org/officeDocument/2006/relationships/hyperlink" Target="https://www.sec.gov/Archives/edgar/data/59478/000095015209001897/0000950152-09-001897-index.html" TargetMode="External"/><Relationship Id="rId56" Type="http://schemas.openxmlformats.org/officeDocument/2006/relationships/hyperlink" Target="https://www.sec.gov/Archives/edgar/data/59478/000005947813000007/0000059478-13-000007-index.html" TargetMode="External"/><Relationship Id="rId64" Type="http://schemas.openxmlformats.org/officeDocument/2006/relationships/hyperlink" Target="https://www.sec.gov/Archives/edgar/data/59478/000005947817000098/0000059478-17-000098-index.html" TargetMode="External"/><Relationship Id="rId69" Type="http://schemas.openxmlformats.org/officeDocument/2006/relationships/hyperlink" Target="https://www.sec.gov/Archives/edgar/data/59478/000005947819000082/0000059478-19-000082-index.html" TargetMode="Externa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www.sec.gov/Archives/edgar/data/59478/000095012310014958/0000950123-10-014958-index.html" TargetMode="External"/><Relationship Id="rId72" Type="http://schemas.openxmlformats.org/officeDocument/2006/relationships/hyperlink" Target="https://www.sec.gov/Archives/edgar/data/59478/000005947821000083/0000059478-21-000083-index.htm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sec.gov/" TargetMode="External"/><Relationship Id="rId25" Type="http://schemas.openxmlformats.org/officeDocument/2006/relationships/hyperlink" Target="https://sec.gov/" TargetMode="External"/><Relationship Id="rId33" Type="http://schemas.openxmlformats.org/officeDocument/2006/relationships/hyperlink" Target="https://www.sec.gov/Archives/edgar/data/59478/000095013101001634/0000950131-01-001634-index.html" TargetMode="External"/><Relationship Id="rId38" Type="http://schemas.openxmlformats.org/officeDocument/2006/relationships/hyperlink" Target="https://www.sec.gov/Archives/edgar/data/59478/000095013704001857/c83409e10vk.htm" TargetMode="External"/><Relationship Id="rId46" Type="http://schemas.openxmlformats.org/officeDocument/2006/relationships/hyperlink" Target="https://www.sec.gov/Archives/edgar/data/59478/000095013708003028/c24001e10vk.htm" TargetMode="External"/><Relationship Id="rId59" Type="http://schemas.openxmlformats.org/officeDocument/2006/relationships/hyperlink" Target="https://www.sec.gov/Archives/edgar/data/59478/000005947814000078/lly-20131231x10k.htm" TargetMode="External"/><Relationship Id="rId67" Type="http://schemas.openxmlformats.org/officeDocument/2006/relationships/hyperlink" Target="https://www.sec.gov/Archives/edgar/data/59478/000005947818000089/0000059478-18-000089-index.html" TargetMode="External"/><Relationship Id="rId20" Type="http://schemas.openxmlformats.org/officeDocument/2006/relationships/hyperlink" Target="https://sec.gov/" TargetMode="External"/><Relationship Id="rId41" Type="http://schemas.openxmlformats.org/officeDocument/2006/relationships/hyperlink" Target="https://www.sec.gov/Archives/edgar/data/59478/000095013405004385/c92539e10vk.htm" TargetMode="External"/><Relationship Id="rId54" Type="http://schemas.openxmlformats.org/officeDocument/2006/relationships/hyperlink" Target="https://www.sec.gov/Archives/edgar/data/59478/000119312512078393/0001193125-12-078393-index.html" TargetMode="External"/><Relationship Id="rId62" Type="http://schemas.openxmlformats.org/officeDocument/2006/relationships/hyperlink" Target="https://www.sec.gov/Archives/edgar/data/59478/000005947816000321/0000059478-16-000321-index.html" TargetMode="External"/><Relationship Id="rId70" Type="http://schemas.openxmlformats.org/officeDocument/2006/relationships/hyperlink" Target="https://www.sec.gov/Archives/edgar/data/59478/000005947820000057/0000059478-20-000057-index.html" TargetMode="External"/><Relationship Id="rId75" Type="http://schemas.openxmlformats.org/officeDocument/2006/relationships/hyperlink" Target="https://www.sec.gov/Archives/edgar/data/59478/000005947822000068/0000059478-22-000068-index.htm" TargetMode="External"/><Relationship Id="rId1" Type="http://schemas.openxmlformats.org/officeDocument/2006/relationships/hyperlink" Target="https://roic.ai/company/LLY" TargetMode="External"/><Relationship Id="rId6" Type="http://schemas.openxmlformats.org/officeDocument/2006/relationships/hyperlink" Target="https://sec.gov/" TargetMode="External"/><Relationship Id="rId15" Type="http://schemas.openxmlformats.org/officeDocument/2006/relationships/hyperlink" Target="https://sec.gov/" TargetMode="External"/><Relationship Id="rId23" Type="http://schemas.openxmlformats.org/officeDocument/2006/relationships/hyperlink" Target="https://www.sec.gov/Archives/edgar/data/59478/000005947896000001/0000059478-96-000001-index.html" TargetMode="External"/><Relationship Id="rId28" Type="http://schemas.openxmlformats.org/officeDocument/2006/relationships/hyperlink" Target="https://sec.gov/" TargetMode="External"/><Relationship Id="rId36" Type="http://schemas.openxmlformats.org/officeDocument/2006/relationships/hyperlink" Target="https://www.sec.gov/Archives/edgar/data/59478/000095013703001575/c75275e10vk.htm" TargetMode="External"/><Relationship Id="rId49" Type="http://schemas.openxmlformats.org/officeDocument/2006/relationships/hyperlink" Target="https://www.sec.gov/Archives/edgar/data/59478/000095015209001897/0000950152-09-001897-index.html" TargetMode="External"/><Relationship Id="rId57" Type="http://schemas.openxmlformats.org/officeDocument/2006/relationships/hyperlink" Target="https://www.sec.gov/Archives/edgar/data/59478/000005947813000007/0000059478-13-000007-index.html" TargetMode="External"/><Relationship Id="rId10" Type="http://schemas.openxmlformats.org/officeDocument/2006/relationships/hyperlink" Target="https://sec.gov/" TargetMode="External"/><Relationship Id="rId31" Type="http://schemas.openxmlformats.org/officeDocument/2006/relationships/hyperlink" Target="https://sec.gov/" TargetMode="External"/><Relationship Id="rId44" Type="http://schemas.openxmlformats.org/officeDocument/2006/relationships/hyperlink" Target="https://www.sec.gov/Archives/edgar/data/59478/000095013707003013/c12621e10vk.htm" TargetMode="External"/><Relationship Id="rId52" Type="http://schemas.openxmlformats.org/officeDocument/2006/relationships/hyperlink" Target="https://www.sec.gov/Archives/edgar/data/59478/000119312511041620/d10k.htm" TargetMode="External"/><Relationship Id="rId60" Type="http://schemas.openxmlformats.org/officeDocument/2006/relationships/hyperlink" Target="https://www.sec.gov/Archives/edgar/data/59478/000005947815000100/lly-20141231x10k.htm" TargetMode="External"/><Relationship Id="rId65" Type="http://schemas.openxmlformats.org/officeDocument/2006/relationships/hyperlink" Target="https://www.sec.gov/Archives/edgar/data/59478/000005947817000098/0000059478-17-000098-index.html" TargetMode="External"/><Relationship Id="rId73" Type="http://schemas.openxmlformats.org/officeDocument/2006/relationships/hyperlink" Target="https://www.sec.gov/Archives/edgar/data/59478/000005947821000083/0000059478-21-000083-index.htm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sec.gov/" TargetMode="External"/><Relationship Id="rId39" Type="http://schemas.openxmlformats.org/officeDocument/2006/relationships/hyperlink" Target="https://www.sec.gov/Archives/edgar/data/59478/000095013704001857/c83409e10vk.htm" TargetMode="External"/><Relationship Id="rId34" Type="http://schemas.openxmlformats.org/officeDocument/2006/relationships/hyperlink" Target="https://sec.gov/" TargetMode="External"/><Relationship Id="rId50" Type="http://schemas.openxmlformats.org/officeDocument/2006/relationships/hyperlink" Target="https://www.sec.gov/Archives/edgar/data/59478/000095012310014958/0000950123-10-014958-index.html" TargetMode="External"/><Relationship Id="rId55" Type="http://schemas.openxmlformats.org/officeDocument/2006/relationships/hyperlink" Target="https://www.sec.gov/Archives/edgar/data/59478/000119312512078393/0001193125-12-078393-index.html" TargetMode="External"/><Relationship Id="rId7" Type="http://schemas.openxmlformats.org/officeDocument/2006/relationships/hyperlink" Target="https://sec.gov/" TargetMode="External"/><Relationship Id="rId71" Type="http://schemas.openxmlformats.org/officeDocument/2006/relationships/hyperlink" Target="https://www.sec.gov/Archives/edgar/data/59478/000005947820000057/0000059478-20-000057-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12"/>
  <sheetViews>
    <sheetView tabSelected="1" zoomScaleNormal="100" workbookViewId="0">
      <pane xSplit="1" ySplit="1" topLeftCell="AK59" activePane="bottomRight" state="frozen"/>
      <selection pane="topRight"/>
      <selection pane="bottomLeft"/>
      <selection pane="bottomRight" activeCell="AP106" sqref="AP106"/>
    </sheetView>
  </sheetViews>
  <sheetFormatPr baseColWidth="10" defaultRowHeight="16" x14ac:dyDescent="0.2"/>
  <cols>
    <col min="1" max="1" width="50" customWidth="1"/>
    <col min="2" max="37" width="15" customWidth="1"/>
    <col min="38" max="39" width="20.5" customWidth="1"/>
    <col min="40" max="40" width="24.1640625" customWidth="1"/>
    <col min="41" max="41" width="20.83203125" customWidth="1"/>
    <col min="42" max="42" width="27.83203125" customWidth="1"/>
    <col min="43" max="43" width="10.83203125" customWidth="1"/>
    <col min="44" max="44" width="11.6640625" customWidth="1"/>
    <col min="45" max="45" width="15.5" customWidth="1"/>
  </cols>
  <sheetData>
    <row r="1" spans="1:42" ht="21" x14ac:dyDescent="0.25">
      <c r="A1" s="3" t="s">
        <v>94</v>
      </c>
      <c r="B1" s="8">
        <v>1985</v>
      </c>
      <c r="C1" s="8">
        <v>1986</v>
      </c>
      <c r="D1" s="8">
        <v>1987</v>
      </c>
      <c r="E1" s="8">
        <v>1988</v>
      </c>
      <c r="F1" s="8">
        <v>1989</v>
      </c>
      <c r="G1" s="8">
        <v>1990</v>
      </c>
      <c r="H1" s="8">
        <v>1991</v>
      </c>
      <c r="I1" s="8">
        <v>1992</v>
      </c>
      <c r="J1" s="8">
        <v>1993</v>
      </c>
      <c r="K1" s="8">
        <v>1994</v>
      </c>
      <c r="L1" s="8">
        <v>1995</v>
      </c>
      <c r="M1" s="8">
        <v>1996</v>
      </c>
      <c r="N1" s="8">
        <v>1997</v>
      </c>
      <c r="O1" s="8">
        <v>1998</v>
      </c>
      <c r="P1" s="8">
        <v>1999</v>
      </c>
      <c r="Q1" s="8">
        <v>2000</v>
      </c>
      <c r="R1" s="8">
        <v>2001</v>
      </c>
      <c r="S1" s="8">
        <v>2002</v>
      </c>
      <c r="T1" s="8">
        <v>2003</v>
      </c>
      <c r="U1" s="8">
        <v>2004</v>
      </c>
      <c r="V1" s="8">
        <v>2005</v>
      </c>
      <c r="W1" s="8">
        <v>2006</v>
      </c>
      <c r="X1" s="8">
        <v>2007</v>
      </c>
      <c r="Y1" s="8">
        <v>2008</v>
      </c>
      <c r="Z1" s="8">
        <v>2009</v>
      </c>
      <c r="AA1" s="8">
        <v>2010</v>
      </c>
      <c r="AB1" s="8">
        <v>2011</v>
      </c>
      <c r="AC1" s="8">
        <v>2012</v>
      </c>
      <c r="AD1" s="8">
        <v>2013</v>
      </c>
      <c r="AE1" s="8">
        <v>2014</v>
      </c>
      <c r="AF1" s="8">
        <v>2015</v>
      </c>
      <c r="AG1" s="8">
        <v>2016</v>
      </c>
      <c r="AH1" s="8">
        <v>2017</v>
      </c>
      <c r="AI1" s="8">
        <v>2018</v>
      </c>
      <c r="AJ1" s="8">
        <v>2019</v>
      </c>
      <c r="AK1" s="8">
        <v>2020</v>
      </c>
      <c r="AL1" s="8">
        <v>2021</v>
      </c>
      <c r="AM1" s="23">
        <v>2023</v>
      </c>
      <c r="AN1" s="23">
        <v>2024</v>
      </c>
      <c r="AO1" s="24" t="s">
        <v>98</v>
      </c>
    </row>
    <row r="2" spans="1:42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 t="s">
        <v>91</v>
      </c>
      <c r="AD2" s="9" t="s">
        <v>91</v>
      </c>
      <c r="AE2" s="9" t="s">
        <v>91</v>
      </c>
      <c r="AF2" s="9" t="s">
        <v>91</v>
      </c>
      <c r="AG2" s="9" t="s">
        <v>91</v>
      </c>
      <c r="AH2" s="9" t="s">
        <v>91</v>
      </c>
      <c r="AI2" s="9" t="s">
        <v>91</v>
      </c>
      <c r="AJ2" s="9" t="s">
        <v>91</v>
      </c>
      <c r="AK2" s="9" t="s">
        <v>91</v>
      </c>
      <c r="AL2" s="9" t="s">
        <v>91</v>
      </c>
    </row>
    <row r="3" spans="1:42" ht="40" x14ac:dyDescent="0.25">
      <c r="A3" s="5" t="s">
        <v>1</v>
      </c>
      <c r="B3" s="1">
        <v>3270600000</v>
      </c>
      <c r="C3" s="1">
        <v>3720400000</v>
      </c>
      <c r="D3" s="1">
        <v>3643800000</v>
      </c>
      <c r="E3" s="1">
        <v>4069700000</v>
      </c>
      <c r="F3" s="1">
        <v>4175600000</v>
      </c>
      <c r="G3" s="1">
        <v>5191600000</v>
      </c>
      <c r="H3" s="1">
        <v>5725700000</v>
      </c>
      <c r="I3" s="1">
        <v>6167300000</v>
      </c>
      <c r="J3" s="1">
        <v>6452400000</v>
      </c>
      <c r="K3" s="1">
        <v>5711600000</v>
      </c>
      <c r="L3" s="1">
        <v>6763800000</v>
      </c>
      <c r="M3" s="1">
        <v>7346600000</v>
      </c>
      <c r="N3" s="1">
        <v>8517600000</v>
      </c>
      <c r="O3" s="1">
        <v>9236800000</v>
      </c>
      <c r="P3" s="1">
        <v>10002900000</v>
      </c>
      <c r="Q3" s="1">
        <v>10862200000</v>
      </c>
      <c r="R3" s="1">
        <v>11542500000</v>
      </c>
      <c r="S3" s="1">
        <v>11077500000</v>
      </c>
      <c r="T3" s="1">
        <v>12582500000</v>
      </c>
      <c r="U3" s="1">
        <v>13857900000</v>
      </c>
      <c r="V3" s="1">
        <v>14645300000</v>
      </c>
      <c r="W3" s="1">
        <v>15691000000</v>
      </c>
      <c r="X3" s="1">
        <v>18633500000</v>
      </c>
      <c r="Y3" s="1">
        <v>20378000000</v>
      </c>
      <c r="Z3" s="1">
        <v>21836000000</v>
      </c>
      <c r="AA3" s="1">
        <v>23076000000</v>
      </c>
      <c r="AB3" s="1">
        <v>24286500000</v>
      </c>
      <c r="AC3" s="1">
        <v>22603400000</v>
      </c>
      <c r="AD3" s="1">
        <v>23113100000</v>
      </c>
      <c r="AE3" s="1">
        <v>19615600000</v>
      </c>
      <c r="AF3" s="1">
        <v>19958700000</v>
      </c>
      <c r="AG3" s="1">
        <v>21222100000</v>
      </c>
      <c r="AH3" s="1">
        <v>22871300000</v>
      </c>
      <c r="AI3" s="1">
        <v>24555700000</v>
      </c>
      <c r="AJ3" s="1">
        <v>22319500000</v>
      </c>
      <c r="AK3" s="1">
        <v>24539800000</v>
      </c>
      <c r="AL3" s="1">
        <v>28318400000</v>
      </c>
      <c r="AP3" s="25" t="s">
        <v>99</v>
      </c>
    </row>
    <row r="4" spans="1:42" s="19" customFormat="1" ht="19" x14ac:dyDescent="0.25">
      <c r="A4" s="14" t="s">
        <v>95</v>
      </c>
      <c r="B4" s="15" t="e">
        <f>(B3/A3)-1</f>
        <v>#VALUE!</v>
      </c>
      <c r="C4" s="15">
        <f t="shared" ref="C4:M4" si="0">(C3/B3)-1</f>
        <v>0.13752828227236602</v>
      </c>
      <c r="D4" s="15">
        <f t="shared" si="0"/>
        <v>-2.0589183958714119E-2</v>
      </c>
      <c r="E4" s="15">
        <f t="shared" si="0"/>
        <v>0.11688347329710735</v>
      </c>
      <c r="F4" s="15">
        <f t="shared" si="0"/>
        <v>2.6021574071798836E-2</v>
      </c>
      <c r="G4" s="15">
        <f t="shared" si="0"/>
        <v>0.24331832551010635</v>
      </c>
      <c r="H4" s="15">
        <f t="shared" si="0"/>
        <v>0.10287772555666841</v>
      </c>
      <c r="I4" s="15">
        <f t="shared" si="0"/>
        <v>7.7125940932986303E-2</v>
      </c>
      <c r="J4" s="16">
        <f t="shared" si="0"/>
        <v>4.6227684724271523E-2</v>
      </c>
      <c r="K4" s="16">
        <f t="shared" si="0"/>
        <v>-0.11480999318083196</v>
      </c>
      <c r="L4" s="16">
        <f t="shared" si="0"/>
        <v>0.18422158414454803</v>
      </c>
      <c r="M4" s="16">
        <f t="shared" si="0"/>
        <v>8.6164582039681914E-2</v>
      </c>
      <c r="N4" s="17">
        <f>(N3/M3)-1</f>
        <v>0.15939346092069795</v>
      </c>
      <c r="O4" s="17">
        <f t="shared" ref="O4" si="1">(O3/N3)-1</f>
        <v>8.4436930590776837E-2</v>
      </c>
      <c r="P4" s="17">
        <f t="shared" ref="P4" si="2">(P3/O3)-1</f>
        <v>8.2939979213580539E-2</v>
      </c>
      <c r="Q4" s="17">
        <f t="shared" ref="Q4" si="3">(Q3/P3)-1</f>
        <v>8.5905087524617896E-2</v>
      </c>
      <c r="R4" s="17">
        <f t="shared" ref="R4" si="4">(R3/Q3)-1</f>
        <v>6.2630038113825837E-2</v>
      </c>
      <c r="S4" s="17">
        <f t="shared" ref="S4" si="5">(S3/R3)-1</f>
        <v>-4.028589993502274E-2</v>
      </c>
      <c r="T4" s="17">
        <f t="shared" ref="T4" si="6">(T3/S3)-1</f>
        <v>0.13586097946287512</v>
      </c>
      <c r="U4" s="17">
        <f t="shared" ref="U4" si="7">(U3/T3)-1</f>
        <v>0.1013630041724618</v>
      </c>
      <c r="V4" s="17">
        <f t="shared" ref="V4" si="8">(V3/U3)-1</f>
        <v>5.6819575837608882E-2</v>
      </c>
      <c r="W4" s="17">
        <f t="shared" ref="W4" si="9">(W3/V3)-1</f>
        <v>7.14017466354393E-2</v>
      </c>
      <c r="X4" s="17">
        <f t="shared" ref="X4" si="10">(X3/W3)-1</f>
        <v>0.18752788222547956</v>
      </c>
      <c r="Y4" s="17">
        <f t="shared" ref="Y4" si="11">(Y3/X3)-1</f>
        <v>9.3621702847022759E-2</v>
      </c>
      <c r="Z4" s="17">
        <f t="shared" ref="Z4" si="12">(Z3/Y3)-1</f>
        <v>7.154774757090987E-2</v>
      </c>
      <c r="AA4" s="17">
        <f t="shared" ref="AA4" si="13">(AA3/Z3)-1</f>
        <v>5.6786957318190057E-2</v>
      </c>
      <c r="AB4" s="17">
        <f t="shared" ref="AB4" si="14">(AB3/AA3)-1</f>
        <v>5.2457098283931414E-2</v>
      </c>
      <c r="AC4" s="17">
        <f t="shared" ref="AC4" si="15">(AC3/AB3)-1</f>
        <v>-6.9301875527556511E-2</v>
      </c>
      <c r="AD4" s="17">
        <f t="shared" ref="AD4" si="16">(AD3/AC3)-1</f>
        <v>2.2549704911650537E-2</v>
      </c>
      <c r="AE4" s="17">
        <f t="shared" ref="AE4" si="17">(AE3/AD3)-1</f>
        <v>-0.15132111226966527</v>
      </c>
      <c r="AF4" s="17">
        <f t="shared" ref="AF4" si="18">(AF3/AE3)-1</f>
        <v>1.7491180488998559E-2</v>
      </c>
      <c r="AG4" s="17">
        <f t="shared" ref="AG4" si="19">(AG3/AF3)-1</f>
        <v>6.3300715978495514E-2</v>
      </c>
      <c r="AH4" s="17">
        <f t="shared" ref="AH4" si="20">(AH3/AG3)-1</f>
        <v>7.7711442317207169E-2</v>
      </c>
      <c r="AI4" s="17">
        <f t="shared" ref="AI4" si="21">(AI3/AH3)-1</f>
        <v>7.3646884960627546E-2</v>
      </c>
      <c r="AJ4" s="17">
        <f t="shared" ref="AJ4" si="22">(AJ3/AI3)-1</f>
        <v>-9.1066432640893979E-2</v>
      </c>
      <c r="AK4" s="17">
        <f t="shared" ref="AK4" si="23">(AK3/AJ3)-1</f>
        <v>9.9478034902215517E-2</v>
      </c>
      <c r="AL4" s="17">
        <f t="shared" ref="AL4" si="24">(AL3/AK3)-1</f>
        <v>0.15397843503207032</v>
      </c>
      <c r="AP4" s="18">
        <f>(AL4+AK4+AJ4+AI4+AH4+AG4+AF4+AE4+AD4+AC4)/10</f>
        <v>1.9646697815314938E-2</v>
      </c>
    </row>
    <row r="5" spans="1:42" ht="19" x14ac:dyDescent="0.25">
      <c r="A5" s="5" t="s">
        <v>2</v>
      </c>
      <c r="B5" s="1">
        <v>1039200000</v>
      </c>
      <c r="C5" s="1">
        <v>1168500000</v>
      </c>
      <c r="D5" s="1">
        <v>1118500000</v>
      </c>
      <c r="E5" s="1">
        <v>1132800000</v>
      </c>
      <c r="F5" s="1">
        <v>1026500000</v>
      </c>
      <c r="G5" s="1">
        <v>1275800000</v>
      </c>
      <c r="H5" s="1">
        <v>1354700000</v>
      </c>
      <c r="I5" s="1">
        <v>1528900000</v>
      </c>
      <c r="J5" s="1">
        <v>1560700000</v>
      </c>
      <c r="K5" s="1">
        <v>1247500000</v>
      </c>
      <c r="L5" s="1">
        <v>1332000000</v>
      </c>
      <c r="M5" s="1">
        <v>1574900000</v>
      </c>
      <c r="N5" s="1">
        <v>1853100000</v>
      </c>
      <c r="O5" s="1">
        <v>1524700000</v>
      </c>
      <c r="P5" s="1">
        <v>1658300000</v>
      </c>
      <c r="Q5" s="1">
        <v>2055700000</v>
      </c>
      <c r="R5" s="1">
        <v>2160200000</v>
      </c>
      <c r="S5" s="1">
        <v>2176500000</v>
      </c>
      <c r="T5" s="1">
        <v>2675100000</v>
      </c>
      <c r="U5" s="1">
        <v>3223900000</v>
      </c>
      <c r="V5" s="1">
        <v>3474200000</v>
      </c>
      <c r="W5" s="1">
        <v>3546500000</v>
      </c>
      <c r="X5" s="1">
        <v>4248800000</v>
      </c>
      <c r="Y5" s="1">
        <v>4382800000</v>
      </c>
      <c r="Z5" s="1">
        <v>4247000000</v>
      </c>
      <c r="AA5" s="1">
        <v>4366200000</v>
      </c>
      <c r="AB5" s="1">
        <v>5067900000</v>
      </c>
      <c r="AC5" s="1">
        <v>4796500000</v>
      </c>
      <c r="AD5" s="1">
        <v>4908100000</v>
      </c>
      <c r="AE5" s="1">
        <v>4932500000</v>
      </c>
      <c r="AF5" s="1">
        <v>5037200000</v>
      </c>
      <c r="AG5" s="1">
        <v>5654900000</v>
      </c>
      <c r="AH5" s="1">
        <v>6070200000</v>
      </c>
      <c r="AI5" s="1">
        <v>6430000000</v>
      </c>
      <c r="AJ5" s="1">
        <v>4721200000</v>
      </c>
      <c r="AK5" s="1">
        <v>5483300000</v>
      </c>
      <c r="AL5" s="1">
        <v>7312800000</v>
      </c>
    </row>
    <row r="6" spans="1:42" ht="19" x14ac:dyDescent="0.25">
      <c r="A6" s="6" t="s">
        <v>3</v>
      </c>
      <c r="B6" s="10">
        <v>2231400000</v>
      </c>
      <c r="C6" s="10">
        <v>2551900000</v>
      </c>
      <c r="D6" s="10">
        <v>2525300000</v>
      </c>
      <c r="E6" s="10">
        <v>2936900000</v>
      </c>
      <c r="F6" s="10">
        <v>3149100000</v>
      </c>
      <c r="G6" s="10">
        <v>3915800000</v>
      </c>
      <c r="H6" s="10">
        <v>4371000000</v>
      </c>
      <c r="I6" s="10">
        <v>4638400000</v>
      </c>
      <c r="J6" s="10">
        <v>4891700000</v>
      </c>
      <c r="K6" s="10">
        <v>4464100000</v>
      </c>
      <c r="L6" s="10">
        <v>5431800000</v>
      </c>
      <c r="M6" s="10">
        <v>5771700000</v>
      </c>
      <c r="N6" s="10">
        <v>6664500000</v>
      </c>
      <c r="O6" s="10">
        <v>7712100000</v>
      </c>
      <c r="P6" s="10">
        <v>8344600000</v>
      </c>
      <c r="Q6" s="10">
        <v>8806500000</v>
      </c>
      <c r="R6" s="10">
        <v>9382300000</v>
      </c>
      <c r="S6" s="10">
        <v>8901000000</v>
      </c>
      <c r="T6" s="10">
        <v>9907400000</v>
      </c>
      <c r="U6" s="10">
        <v>10634000000</v>
      </c>
      <c r="V6" s="10">
        <v>11171100000</v>
      </c>
      <c r="W6" s="10">
        <v>12144500000</v>
      </c>
      <c r="X6" s="10">
        <v>14384700000</v>
      </c>
      <c r="Y6" s="10">
        <v>15995200000</v>
      </c>
      <c r="Z6" s="10">
        <v>17589000000</v>
      </c>
      <c r="AA6" s="10">
        <v>18709800000</v>
      </c>
      <c r="AB6" s="10">
        <v>19218600000</v>
      </c>
      <c r="AC6" s="10">
        <v>17806900000</v>
      </c>
      <c r="AD6" s="10">
        <v>18205000000</v>
      </c>
      <c r="AE6" s="10">
        <v>14683100000</v>
      </c>
      <c r="AF6" s="10">
        <v>14921500000</v>
      </c>
      <c r="AG6" s="10">
        <v>15567200000</v>
      </c>
      <c r="AH6" s="10">
        <v>16801100000</v>
      </c>
      <c r="AI6" s="10">
        <v>18125700000</v>
      </c>
      <c r="AJ6" s="10">
        <v>17598300000</v>
      </c>
      <c r="AK6" s="10">
        <v>19056500000</v>
      </c>
      <c r="AL6" s="10">
        <v>21005600000</v>
      </c>
    </row>
    <row r="7" spans="1:42" ht="19" x14ac:dyDescent="0.25">
      <c r="A7" s="5" t="s">
        <v>4</v>
      </c>
      <c r="B7" s="2">
        <v>0.68230000000000002</v>
      </c>
      <c r="C7" s="2">
        <v>0.68589999999999995</v>
      </c>
      <c r="D7" s="2">
        <v>0.69299999999999995</v>
      </c>
      <c r="E7" s="2">
        <v>0.72170000000000001</v>
      </c>
      <c r="F7" s="2">
        <v>0.75419999999999998</v>
      </c>
      <c r="G7" s="2">
        <v>0.75429999999999997</v>
      </c>
      <c r="H7" s="2">
        <v>0.76339999999999997</v>
      </c>
      <c r="I7" s="2">
        <v>0.75209999999999999</v>
      </c>
      <c r="J7" s="2">
        <v>0.7581</v>
      </c>
      <c r="K7" s="2">
        <v>0.78159999999999996</v>
      </c>
      <c r="L7" s="2">
        <v>0.80310000000000004</v>
      </c>
      <c r="M7" s="2">
        <v>0.78559999999999997</v>
      </c>
      <c r="N7" s="2">
        <v>0.78239999999999998</v>
      </c>
      <c r="O7" s="2">
        <v>0.83489999999999998</v>
      </c>
      <c r="P7" s="2">
        <v>0.83420000000000005</v>
      </c>
      <c r="Q7" s="2">
        <v>0.81069999999999998</v>
      </c>
      <c r="R7" s="2">
        <v>0.81279999999999997</v>
      </c>
      <c r="S7" s="2">
        <v>0.80349999999999999</v>
      </c>
      <c r="T7" s="2">
        <v>0.78739999999999999</v>
      </c>
      <c r="U7" s="2">
        <v>0.76739999999999997</v>
      </c>
      <c r="V7" s="2">
        <v>0.76280000000000003</v>
      </c>
      <c r="W7" s="2">
        <v>0.77400000000000002</v>
      </c>
      <c r="X7" s="2">
        <v>0.77200000000000002</v>
      </c>
      <c r="Y7" s="2">
        <v>0.78490000000000004</v>
      </c>
      <c r="Z7" s="2">
        <v>0.80549999999999999</v>
      </c>
      <c r="AA7" s="2">
        <v>0.81079999999999997</v>
      </c>
      <c r="AB7" s="2">
        <v>0.7913</v>
      </c>
      <c r="AC7" s="2">
        <v>0.78779999999999994</v>
      </c>
      <c r="AD7" s="2">
        <v>0.78759999999999997</v>
      </c>
      <c r="AE7" s="2">
        <v>0.74850000000000005</v>
      </c>
      <c r="AF7" s="2">
        <v>0.74760000000000004</v>
      </c>
      <c r="AG7" s="2">
        <v>0.73350000000000004</v>
      </c>
      <c r="AH7" s="2">
        <v>0.73460000000000003</v>
      </c>
      <c r="AI7" s="2">
        <v>0.73809999999999998</v>
      </c>
      <c r="AJ7" s="2">
        <v>0.78849999999999998</v>
      </c>
      <c r="AK7" s="2">
        <v>0.77659999999999996</v>
      </c>
      <c r="AL7" s="2">
        <v>0.74180000000000001</v>
      </c>
    </row>
    <row r="8" spans="1:42" ht="19" x14ac:dyDescent="0.25">
      <c r="A8" s="5" t="s">
        <v>5</v>
      </c>
      <c r="B8" s="1" t="s">
        <v>92</v>
      </c>
      <c r="C8" s="1" t="s">
        <v>92</v>
      </c>
      <c r="D8" s="1" t="s">
        <v>92</v>
      </c>
      <c r="E8" s="1" t="s">
        <v>92</v>
      </c>
      <c r="F8" s="1" t="s">
        <v>92</v>
      </c>
      <c r="G8" s="1" t="s">
        <v>92</v>
      </c>
      <c r="H8" s="1" t="s">
        <v>92</v>
      </c>
      <c r="I8" s="1" t="s">
        <v>92</v>
      </c>
      <c r="J8" s="1" t="s">
        <v>92</v>
      </c>
      <c r="K8" s="1">
        <v>838700000</v>
      </c>
      <c r="L8" s="1">
        <v>1042300000</v>
      </c>
      <c r="M8" s="1">
        <v>1189500000</v>
      </c>
      <c r="N8" s="1">
        <v>1382000000</v>
      </c>
      <c r="O8" s="1">
        <v>1738900000</v>
      </c>
      <c r="P8" s="1">
        <v>1783600000</v>
      </c>
      <c r="Q8" s="1">
        <v>2018500000</v>
      </c>
      <c r="R8" s="1">
        <v>2235100000</v>
      </c>
      <c r="S8" s="1">
        <v>2149300000</v>
      </c>
      <c r="T8" s="1">
        <v>2350200000</v>
      </c>
      <c r="U8" s="1">
        <v>2691100000</v>
      </c>
      <c r="V8" s="1">
        <v>3025500000</v>
      </c>
      <c r="W8" s="1">
        <v>3129300000</v>
      </c>
      <c r="X8" s="1">
        <v>3486700000</v>
      </c>
      <c r="Y8" s="1">
        <v>3840900000</v>
      </c>
      <c r="Z8" s="1">
        <v>4326500000</v>
      </c>
      <c r="AA8" s="1">
        <v>4884200000</v>
      </c>
      <c r="AB8" s="1">
        <v>5020800000</v>
      </c>
      <c r="AC8" s="1">
        <v>5278100000</v>
      </c>
      <c r="AD8" s="1">
        <v>5531300000</v>
      </c>
      <c r="AE8" s="1">
        <v>4733600000</v>
      </c>
      <c r="AF8" s="1">
        <v>4796400000</v>
      </c>
      <c r="AG8" s="1">
        <v>5243900000</v>
      </c>
      <c r="AH8" s="1">
        <v>5281800000</v>
      </c>
      <c r="AI8" s="1">
        <v>5307100000</v>
      </c>
      <c r="AJ8" s="1">
        <v>5595000000</v>
      </c>
      <c r="AK8" s="1">
        <v>6085700000</v>
      </c>
      <c r="AL8" s="1">
        <v>7025900000</v>
      </c>
    </row>
    <row r="9" spans="1:42" ht="19" x14ac:dyDescent="0.25">
      <c r="A9" s="5" t="s">
        <v>6</v>
      </c>
      <c r="B9" s="1" t="s">
        <v>92</v>
      </c>
      <c r="C9" s="1" t="s">
        <v>92</v>
      </c>
      <c r="D9" s="1" t="s">
        <v>92</v>
      </c>
      <c r="E9" s="1" t="s">
        <v>92</v>
      </c>
      <c r="F9" s="1" t="s">
        <v>92</v>
      </c>
      <c r="G9" s="1" t="s">
        <v>92</v>
      </c>
      <c r="H9" s="1" t="s">
        <v>92</v>
      </c>
      <c r="I9" s="1" t="s">
        <v>92</v>
      </c>
      <c r="J9" s="1" t="s">
        <v>92</v>
      </c>
      <c r="K9" s="1">
        <v>1398300000</v>
      </c>
      <c r="L9" s="1">
        <v>1854000000</v>
      </c>
      <c r="M9" s="1">
        <v>1991900000</v>
      </c>
      <c r="N9" s="1">
        <v>2314400000</v>
      </c>
      <c r="O9" s="1">
        <v>2658300000</v>
      </c>
      <c r="P9" s="1">
        <v>2757600000</v>
      </c>
      <c r="Q9" s="1">
        <v>3228300000</v>
      </c>
      <c r="R9" s="1">
        <v>3417400000</v>
      </c>
      <c r="S9" s="1">
        <v>3424000000</v>
      </c>
      <c r="T9" s="1">
        <v>4055400000</v>
      </c>
      <c r="U9" s="1">
        <v>4284200000</v>
      </c>
      <c r="V9" s="1">
        <v>4497000000</v>
      </c>
      <c r="W9" s="1">
        <v>4889800000</v>
      </c>
      <c r="X9" s="1">
        <v>6095100000</v>
      </c>
      <c r="Y9" s="1">
        <v>6626400000</v>
      </c>
      <c r="Z9" s="1">
        <v>6892500000</v>
      </c>
      <c r="AA9" s="1">
        <v>7053400000</v>
      </c>
      <c r="AB9" s="1">
        <v>7879900000</v>
      </c>
      <c r="AC9" s="1" t="s">
        <v>92</v>
      </c>
      <c r="AD9" s="1" t="s">
        <v>92</v>
      </c>
      <c r="AE9" s="1" t="s">
        <v>92</v>
      </c>
      <c r="AF9" s="1" t="s">
        <v>92</v>
      </c>
      <c r="AG9" s="1" t="s">
        <v>92</v>
      </c>
      <c r="AH9" s="1">
        <v>513700000</v>
      </c>
      <c r="AI9" s="1" t="s">
        <v>92</v>
      </c>
      <c r="AJ9" s="1" t="s">
        <v>92</v>
      </c>
      <c r="AK9" s="1">
        <v>6121200000</v>
      </c>
      <c r="AL9" s="1">
        <v>6431600000</v>
      </c>
    </row>
    <row r="10" spans="1:42" ht="19" x14ac:dyDescent="0.25">
      <c r="A10" s="5" t="s">
        <v>7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R10" s="1" t="s">
        <v>92</v>
      </c>
      <c r="S10" s="1" t="s">
        <v>92</v>
      </c>
      <c r="T10" s="1" t="s">
        <v>92</v>
      </c>
      <c r="U10" s="1" t="s">
        <v>92</v>
      </c>
      <c r="V10" s="1" t="s">
        <v>92</v>
      </c>
      <c r="W10" s="1" t="s">
        <v>92</v>
      </c>
      <c r="X10" s="1" t="s">
        <v>92</v>
      </c>
      <c r="Y10" s="1" t="s">
        <v>92</v>
      </c>
      <c r="Z10" s="1" t="s">
        <v>92</v>
      </c>
      <c r="AA10" s="1" t="s">
        <v>92</v>
      </c>
      <c r="AB10" s="1" t="s">
        <v>92</v>
      </c>
      <c r="AC10" s="1">
        <v>7513500000</v>
      </c>
      <c r="AD10" s="1">
        <v>7125600000</v>
      </c>
      <c r="AE10" s="1">
        <v>6620800000</v>
      </c>
      <c r="AF10" s="1">
        <v>6533000000</v>
      </c>
      <c r="AG10" s="1">
        <v>6452000000</v>
      </c>
      <c r="AH10" s="1">
        <v>6588100000</v>
      </c>
      <c r="AI10" s="1">
        <v>6631800000</v>
      </c>
      <c r="AJ10" s="1">
        <v>6213800000</v>
      </c>
      <c r="AK10" s="1" t="s">
        <v>92</v>
      </c>
      <c r="AL10" s="1" t="s">
        <v>92</v>
      </c>
    </row>
    <row r="11" spans="1:42" ht="19" x14ac:dyDescent="0.25">
      <c r="A11" s="5" t="s">
        <v>8</v>
      </c>
      <c r="B11" s="1">
        <v>1330800000</v>
      </c>
      <c r="C11" s="1">
        <v>1513900000</v>
      </c>
      <c r="D11" s="1">
        <v>1746000000</v>
      </c>
      <c r="E11" s="1">
        <v>1686100000</v>
      </c>
      <c r="F11" s="1">
        <v>1755000000</v>
      </c>
      <c r="G11" s="1">
        <v>2128900000</v>
      </c>
      <c r="H11" s="1">
        <v>2303200000</v>
      </c>
      <c r="I11" s="1">
        <v>3114800000</v>
      </c>
      <c r="J11" s="1">
        <v>3840800000</v>
      </c>
      <c r="K11" s="1">
        <v>1398300000</v>
      </c>
      <c r="L11" s="1">
        <v>1854000000</v>
      </c>
      <c r="M11" s="1">
        <v>1991900000</v>
      </c>
      <c r="N11" s="1">
        <v>2314400000</v>
      </c>
      <c r="O11" s="1">
        <v>2658300000</v>
      </c>
      <c r="P11" s="1">
        <v>2757600000</v>
      </c>
      <c r="Q11" s="1">
        <v>3228300000</v>
      </c>
      <c r="R11" s="1">
        <v>3417400000</v>
      </c>
      <c r="S11" s="1">
        <v>3424000000</v>
      </c>
      <c r="T11" s="1">
        <v>4055400000</v>
      </c>
      <c r="U11" s="1">
        <v>4284200000</v>
      </c>
      <c r="V11" s="1">
        <v>4497000000</v>
      </c>
      <c r="W11" s="1">
        <v>4889800000</v>
      </c>
      <c r="X11" s="1">
        <v>6095100000</v>
      </c>
      <c r="Y11" s="1">
        <v>6626400000</v>
      </c>
      <c r="Z11" s="1">
        <v>6892500000</v>
      </c>
      <c r="AA11" s="1">
        <v>7053400000</v>
      </c>
      <c r="AB11" s="1">
        <v>7879900000</v>
      </c>
      <c r="AC11" s="1">
        <v>7513500000</v>
      </c>
      <c r="AD11" s="1">
        <v>7125600000</v>
      </c>
      <c r="AE11" s="1">
        <v>6620800000</v>
      </c>
      <c r="AF11" s="1">
        <v>6533000000</v>
      </c>
      <c r="AG11" s="1">
        <v>6452000000</v>
      </c>
      <c r="AH11" s="1">
        <v>7101800000</v>
      </c>
      <c r="AI11" s="1">
        <v>6631800000</v>
      </c>
      <c r="AJ11" s="1">
        <v>6213800000</v>
      </c>
      <c r="AK11" s="1">
        <v>6121200000</v>
      </c>
      <c r="AL11" s="1">
        <v>6431600000</v>
      </c>
    </row>
    <row r="12" spans="1:42" ht="19" x14ac:dyDescent="0.25">
      <c r="A12" s="5" t="s">
        <v>9</v>
      </c>
      <c r="B12" s="1">
        <v>136200000</v>
      </c>
      <c r="C12" s="1">
        <v>177700000</v>
      </c>
      <c r="D12" s="1">
        <v>184300000</v>
      </c>
      <c r="E12" s="1">
        <v>204000000</v>
      </c>
      <c r="F12" s="1">
        <v>229300000</v>
      </c>
      <c r="G12" s="1">
        <v>247500000</v>
      </c>
      <c r="H12" s="1">
        <v>299500000</v>
      </c>
      <c r="I12" s="1">
        <v>368100000</v>
      </c>
      <c r="J12" s="1">
        <v>398300000</v>
      </c>
      <c r="K12" s="1">
        <v>432200000</v>
      </c>
      <c r="L12" s="1">
        <v>553700000</v>
      </c>
      <c r="M12" s="1">
        <v>543500000</v>
      </c>
      <c r="N12" s="1">
        <v>509800000</v>
      </c>
      <c r="O12" s="1">
        <v>490400000</v>
      </c>
      <c r="P12" s="1">
        <v>439700000</v>
      </c>
      <c r="Q12" s="1" t="s">
        <v>92</v>
      </c>
      <c r="R12" s="1" t="s">
        <v>92</v>
      </c>
      <c r="S12" s="1" t="s">
        <v>92</v>
      </c>
      <c r="T12" s="1" t="s">
        <v>92</v>
      </c>
      <c r="U12" s="1" t="s">
        <v>92</v>
      </c>
      <c r="V12" s="1" t="s">
        <v>92</v>
      </c>
      <c r="W12" s="1" t="s">
        <v>92</v>
      </c>
      <c r="X12" s="1" t="s">
        <v>92</v>
      </c>
      <c r="Y12" s="1" t="s">
        <v>92</v>
      </c>
      <c r="Z12" s="1" t="s">
        <v>92</v>
      </c>
      <c r="AA12" s="1" t="s">
        <v>92</v>
      </c>
      <c r="AB12" s="1" t="s">
        <v>92</v>
      </c>
      <c r="AC12" s="1" t="s">
        <v>92</v>
      </c>
      <c r="AD12" s="1" t="s">
        <v>92</v>
      </c>
      <c r="AE12" s="1" t="s">
        <v>92</v>
      </c>
      <c r="AF12" s="1" t="s">
        <v>92</v>
      </c>
      <c r="AG12" s="1" t="s">
        <v>92</v>
      </c>
      <c r="AH12" s="1" t="s">
        <v>92</v>
      </c>
      <c r="AI12" s="1" t="s">
        <v>92</v>
      </c>
      <c r="AJ12" s="1" t="s">
        <v>92</v>
      </c>
      <c r="AK12" s="1" t="s">
        <v>92</v>
      </c>
      <c r="AL12" s="1" t="s">
        <v>92</v>
      </c>
    </row>
    <row r="13" spans="1:42" ht="19" x14ac:dyDescent="0.25">
      <c r="A13" s="5" t="s">
        <v>10</v>
      </c>
      <c r="B13" s="1">
        <v>1467000000</v>
      </c>
      <c r="C13" s="1">
        <v>1691600000</v>
      </c>
      <c r="D13" s="1">
        <v>1930300000</v>
      </c>
      <c r="E13" s="1">
        <v>1890100000</v>
      </c>
      <c r="F13" s="1">
        <v>1984300000</v>
      </c>
      <c r="G13" s="1">
        <v>2376400000</v>
      </c>
      <c r="H13" s="1">
        <v>2602700000</v>
      </c>
      <c r="I13" s="1">
        <v>3482900000</v>
      </c>
      <c r="J13" s="1">
        <v>4239100000</v>
      </c>
      <c r="K13" s="1">
        <v>2669200000</v>
      </c>
      <c r="L13" s="1">
        <v>3450000000</v>
      </c>
      <c r="M13" s="1">
        <v>3724900000</v>
      </c>
      <c r="N13" s="1">
        <v>4206200000</v>
      </c>
      <c r="O13" s="1">
        <v>4887600000</v>
      </c>
      <c r="P13" s="1">
        <v>4980900000</v>
      </c>
      <c r="Q13" s="1">
        <v>5246800000</v>
      </c>
      <c r="R13" s="1">
        <v>5652500000</v>
      </c>
      <c r="S13" s="1">
        <v>5573300000</v>
      </c>
      <c r="T13" s="1">
        <v>6405600000</v>
      </c>
      <c r="U13" s="1">
        <v>6975300000</v>
      </c>
      <c r="V13" s="1">
        <v>7522500000</v>
      </c>
      <c r="W13" s="1">
        <v>8019100000</v>
      </c>
      <c r="X13" s="1">
        <v>9581800000</v>
      </c>
      <c r="Y13" s="1">
        <v>10467300000</v>
      </c>
      <c r="Z13" s="1">
        <v>11219000000</v>
      </c>
      <c r="AA13" s="1">
        <v>11937600000</v>
      </c>
      <c r="AB13" s="1">
        <v>12900700000</v>
      </c>
      <c r="AC13" s="1">
        <v>12791600000</v>
      </c>
      <c r="AD13" s="1">
        <v>12656900000</v>
      </c>
      <c r="AE13" s="1">
        <v>11354400000</v>
      </c>
      <c r="AF13" s="1">
        <v>11329400000</v>
      </c>
      <c r="AG13" s="1">
        <v>11695900000</v>
      </c>
      <c r="AH13" s="1">
        <v>12383600000</v>
      </c>
      <c r="AI13" s="1">
        <v>11938900000</v>
      </c>
      <c r="AJ13" s="1">
        <v>11808800000</v>
      </c>
      <c r="AK13" s="1">
        <v>12206900000</v>
      </c>
      <c r="AL13" s="1">
        <v>13457500000</v>
      </c>
    </row>
    <row r="14" spans="1:42" ht="19" x14ac:dyDescent="0.25">
      <c r="A14" s="5" t="s">
        <v>11</v>
      </c>
      <c r="B14" s="1">
        <v>2506200000</v>
      </c>
      <c r="C14" s="1">
        <v>2860100000</v>
      </c>
      <c r="D14" s="1">
        <v>3048800000</v>
      </c>
      <c r="E14" s="1">
        <v>3022900000</v>
      </c>
      <c r="F14" s="1">
        <v>3010800000</v>
      </c>
      <c r="G14" s="1">
        <v>3652200000</v>
      </c>
      <c r="H14" s="1">
        <v>3957400000</v>
      </c>
      <c r="I14" s="1">
        <v>5011800000</v>
      </c>
      <c r="J14" s="1">
        <v>5799800000</v>
      </c>
      <c r="K14" s="1">
        <v>3916700000</v>
      </c>
      <c r="L14" s="1">
        <v>4782000000</v>
      </c>
      <c r="M14" s="1">
        <v>5299800000</v>
      </c>
      <c r="N14" s="1">
        <v>6059300000</v>
      </c>
      <c r="O14" s="1">
        <v>6412300000</v>
      </c>
      <c r="P14" s="1">
        <v>6639200000</v>
      </c>
      <c r="Q14" s="1">
        <v>7302500000</v>
      </c>
      <c r="R14" s="1">
        <v>7812700000</v>
      </c>
      <c r="S14" s="1">
        <v>7749800000</v>
      </c>
      <c r="T14" s="1">
        <v>9080700000</v>
      </c>
      <c r="U14" s="1">
        <v>10199200000</v>
      </c>
      <c r="V14" s="1">
        <v>10996700000</v>
      </c>
      <c r="W14" s="1">
        <v>11565600000</v>
      </c>
      <c r="X14" s="1">
        <v>13830600000</v>
      </c>
      <c r="Y14" s="1">
        <v>14850100000</v>
      </c>
      <c r="Z14" s="1">
        <v>15466000000</v>
      </c>
      <c r="AA14" s="1">
        <v>16303800000</v>
      </c>
      <c r="AB14" s="1">
        <v>17968600000</v>
      </c>
      <c r="AC14" s="1">
        <v>17588100000</v>
      </c>
      <c r="AD14" s="1">
        <v>17565000000</v>
      </c>
      <c r="AE14" s="1">
        <v>16286900000</v>
      </c>
      <c r="AF14" s="1">
        <v>16366600000</v>
      </c>
      <c r="AG14" s="1">
        <v>17350800000</v>
      </c>
      <c r="AH14" s="1">
        <v>18453800000</v>
      </c>
      <c r="AI14" s="1">
        <v>18368900000</v>
      </c>
      <c r="AJ14" s="1">
        <v>16530000000</v>
      </c>
      <c r="AK14" s="1">
        <v>17690200000</v>
      </c>
      <c r="AL14" s="1">
        <v>20770300000</v>
      </c>
    </row>
    <row r="15" spans="1:42" ht="19" x14ac:dyDescent="0.25">
      <c r="A15" s="5" t="s">
        <v>12</v>
      </c>
      <c r="B15" s="1" t="s">
        <v>92</v>
      </c>
      <c r="C15" s="1" t="s">
        <v>92</v>
      </c>
      <c r="D15" s="1" t="s">
        <v>92</v>
      </c>
      <c r="E15" s="1" t="s">
        <v>92</v>
      </c>
      <c r="F15" s="1" t="s">
        <v>92</v>
      </c>
      <c r="G15" s="1" t="s">
        <v>92</v>
      </c>
      <c r="H15" s="1" t="s">
        <v>92</v>
      </c>
      <c r="I15" s="1" t="s">
        <v>92</v>
      </c>
      <c r="J15" s="1" t="s">
        <v>92</v>
      </c>
      <c r="K15" s="1" t="s">
        <v>92</v>
      </c>
      <c r="L15" s="1" t="s">
        <v>92</v>
      </c>
      <c r="M15" s="1" t="s">
        <v>92</v>
      </c>
      <c r="N15" s="1" t="s">
        <v>92</v>
      </c>
      <c r="O15" s="1" t="s">
        <v>92</v>
      </c>
      <c r="P15" s="1" t="s">
        <v>92</v>
      </c>
      <c r="Q15" s="1" t="s">
        <v>92</v>
      </c>
      <c r="R15" s="1" t="s">
        <v>92</v>
      </c>
      <c r="S15" s="1" t="s">
        <v>92</v>
      </c>
      <c r="T15" s="1" t="s">
        <v>92</v>
      </c>
      <c r="U15" s="1" t="s">
        <v>92</v>
      </c>
      <c r="V15" s="1" t="s">
        <v>92</v>
      </c>
      <c r="W15" s="1" t="s">
        <v>92</v>
      </c>
      <c r="X15" s="1" t="s">
        <v>92</v>
      </c>
      <c r="Y15" s="1" t="s">
        <v>92</v>
      </c>
      <c r="Z15" s="1">
        <v>261300000</v>
      </c>
      <c r="AA15" s="1">
        <v>185500000</v>
      </c>
      <c r="AB15" s="1">
        <v>186000000</v>
      </c>
      <c r="AC15" s="1">
        <v>177800000</v>
      </c>
      <c r="AD15" s="1">
        <v>160100000</v>
      </c>
      <c r="AE15" s="1">
        <v>148800000</v>
      </c>
      <c r="AF15" s="1">
        <v>161200000</v>
      </c>
      <c r="AG15" s="1">
        <v>185200000</v>
      </c>
      <c r="AH15" s="1">
        <v>225000000</v>
      </c>
      <c r="AI15" s="1">
        <v>272100000</v>
      </c>
      <c r="AJ15" s="1">
        <v>400600000</v>
      </c>
      <c r="AK15" s="1">
        <v>359600000</v>
      </c>
      <c r="AL15" s="1">
        <v>339800000</v>
      </c>
    </row>
    <row r="16" spans="1:42" ht="19" x14ac:dyDescent="0.25">
      <c r="A16" s="5" t="s">
        <v>13</v>
      </c>
      <c r="B16" s="1">
        <v>136200000</v>
      </c>
      <c r="C16" s="1">
        <v>177700000</v>
      </c>
      <c r="D16" s="1">
        <v>184300000</v>
      </c>
      <c r="E16" s="1">
        <v>204000000</v>
      </c>
      <c r="F16" s="1">
        <v>229300000</v>
      </c>
      <c r="G16" s="1">
        <v>247500000</v>
      </c>
      <c r="H16" s="1">
        <v>299500000</v>
      </c>
      <c r="I16" s="1">
        <v>368100000</v>
      </c>
      <c r="J16" s="1">
        <v>398300000</v>
      </c>
      <c r="K16" s="1">
        <v>432200000</v>
      </c>
      <c r="L16" s="1">
        <v>553700000</v>
      </c>
      <c r="M16" s="1">
        <v>543500000</v>
      </c>
      <c r="N16" s="1">
        <v>509800000</v>
      </c>
      <c r="O16" s="1">
        <v>490400000</v>
      </c>
      <c r="P16" s="1">
        <v>439700000</v>
      </c>
      <c r="Q16" s="1">
        <v>435800000</v>
      </c>
      <c r="R16" s="1">
        <v>454900000</v>
      </c>
      <c r="S16" s="1">
        <v>493000000</v>
      </c>
      <c r="T16" s="1">
        <v>548500000</v>
      </c>
      <c r="U16" s="1">
        <v>597500000</v>
      </c>
      <c r="V16" s="1">
        <v>726400000</v>
      </c>
      <c r="W16" s="1">
        <v>801800000</v>
      </c>
      <c r="X16" s="1">
        <v>1047900000</v>
      </c>
      <c r="Y16" s="1">
        <v>1122600000</v>
      </c>
      <c r="Z16" s="1">
        <v>1297800000</v>
      </c>
      <c r="AA16" s="1">
        <v>1328200000</v>
      </c>
      <c r="AB16" s="1">
        <v>1373600000</v>
      </c>
      <c r="AC16" s="1">
        <v>1462200000</v>
      </c>
      <c r="AD16" s="1">
        <v>1445600000</v>
      </c>
      <c r="AE16" s="1">
        <v>1379000000</v>
      </c>
      <c r="AF16" s="1">
        <v>1427700000</v>
      </c>
      <c r="AG16" s="1">
        <v>1496600000</v>
      </c>
      <c r="AH16" s="1">
        <v>1567300000</v>
      </c>
      <c r="AI16" s="1">
        <v>1609000000</v>
      </c>
      <c r="AJ16" s="1">
        <v>1232600000</v>
      </c>
      <c r="AK16" s="1">
        <v>1323900000</v>
      </c>
      <c r="AL16" s="1">
        <v>1547600000</v>
      </c>
    </row>
    <row r="17" spans="1:42" ht="19" x14ac:dyDescent="0.25">
      <c r="A17" s="6" t="s">
        <v>14</v>
      </c>
      <c r="B17" s="10">
        <v>932800000</v>
      </c>
      <c r="C17" s="10">
        <v>1054000000</v>
      </c>
      <c r="D17" s="10">
        <v>1012500000</v>
      </c>
      <c r="E17" s="10">
        <v>1319800000</v>
      </c>
      <c r="F17" s="10">
        <v>1559200000</v>
      </c>
      <c r="G17" s="10">
        <v>1846500000</v>
      </c>
      <c r="H17" s="10">
        <v>2178700000</v>
      </c>
      <c r="I17" s="10">
        <v>1431500000</v>
      </c>
      <c r="J17" s="10">
        <v>1089300000</v>
      </c>
      <c r="K17" s="10">
        <v>2231800000</v>
      </c>
      <c r="L17" s="10">
        <v>3303600000</v>
      </c>
      <c r="M17" s="10">
        <v>2574800000</v>
      </c>
      <c r="N17" s="10">
        <v>1020000000</v>
      </c>
      <c r="O17" s="10">
        <v>3157000000</v>
      </c>
      <c r="P17" s="10">
        <v>3859400000</v>
      </c>
      <c r="Q17" s="10">
        <v>4294500000</v>
      </c>
      <c r="R17" s="10">
        <v>3977600000</v>
      </c>
      <c r="S17" s="10">
        <v>3950700000</v>
      </c>
      <c r="T17" s="10">
        <v>3810200000</v>
      </c>
      <c r="U17" s="10">
        <v>3539400000</v>
      </c>
      <c r="V17" s="10">
        <v>3421900000</v>
      </c>
      <c r="W17" s="10">
        <v>4219800000</v>
      </c>
      <c r="X17" s="10">
        <v>4924700000</v>
      </c>
      <c r="Y17" s="10">
        <v>-185000000</v>
      </c>
      <c r="Z17" s="10">
        <v>6916900000</v>
      </c>
      <c r="AA17" s="10">
        <v>8038900000</v>
      </c>
      <c r="AB17" s="10">
        <v>6909100000</v>
      </c>
      <c r="AC17" s="10">
        <v>7048200000</v>
      </c>
      <c r="AD17" s="10">
        <v>7495000000</v>
      </c>
      <c r="AE17" s="10">
        <v>4528100000</v>
      </c>
      <c r="AF17" s="10">
        <v>4378900000</v>
      </c>
      <c r="AG17" s="10">
        <v>5055800000</v>
      </c>
      <c r="AH17" s="10">
        <v>3989700000</v>
      </c>
      <c r="AI17" s="10">
        <v>5676800000</v>
      </c>
      <c r="AJ17" s="10">
        <v>10579600000</v>
      </c>
      <c r="AK17" s="10">
        <v>8913400000</v>
      </c>
      <c r="AL17" s="10">
        <v>8042900000</v>
      </c>
    </row>
    <row r="18" spans="1:42" ht="19" x14ac:dyDescent="0.25">
      <c r="A18" s="5" t="s">
        <v>15</v>
      </c>
      <c r="B18" s="2">
        <v>0.28520000000000001</v>
      </c>
      <c r="C18" s="2">
        <v>0.2833</v>
      </c>
      <c r="D18" s="2">
        <v>0.27789999999999998</v>
      </c>
      <c r="E18" s="2">
        <v>0.32429999999999998</v>
      </c>
      <c r="F18" s="2">
        <v>0.37340000000000001</v>
      </c>
      <c r="G18" s="2">
        <v>0.35570000000000002</v>
      </c>
      <c r="H18" s="2">
        <v>0.3805</v>
      </c>
      <c r="I18" s="2">
        <v>0.2321</v>
      </c>
      <c r="J18" s="2">
        <v>0.16880000000000001</v>
      </c>
      <c r="K18" s="2">
        <v>0.39069999999999999</v>
      </c>
      <c r="L18" s="2">
        <v>0.4884</v>
      </c>
      <c r="M18" s="2">
        <v>0.35049999999999998</v>
      </c>
      <c r="N18" s="2">
        <v>0.1198</v>
      </c>
      <c r="O18" s="2">
        <v>0.34179999999999999</v>
      </c>
      <c r="P18" s="2">
        <v>0.38579999999999998</v>
      </c>
      <c r="Q18" s="2">
        <v>0.39539999999999997</v>
      </c>
      <c r="R18" s="2">
        <v>0.34460000000000002</v>
      </c>
      <c r="S18" s="2">
        <v>0.35659999999999997</v>
      </c>
      <c r="T18" s="2">
        <v>0.30280000000000001</v>
      </c>
      <c r="U18" s="2">
        <v>0.25540000000000002</v>
      </c>
      <c r="V18" s="2">
        <v>0.23369999999999999</v>
      </c>
      <c r="W18" s="2">
        <v>0.26889999999999997</v>
      </c>
      <c r="X18" s="2">
        <v>0.26429999999999998</v>
      </c>
      <c r="Y18" s="2">
        <v>-9.1000000000000004E-3</v>
      </c>
      <c r="Z18" s="2">
        <v>0.31680000000000003</v>
      </c>
      <c r="AA18" s="2">
        <v>0.34839999999999999</v>
      </c>
      <c r="AB18" s="2">
        <v>0.28449999999999998</v>
      </c>
      <c r="AC18" s="2">
        <v>0.31180000000000002</v>
      </c>
      <c r="AD18" s="2">
        <v>0.32429999999999998</v>
      </c>
      <c r="AE18" s="2">
        <v>0.23080000000000001</v>
      </c>
      <c r="AF18" s="2">
        <v>0.21940000000000001</v>
      </c>
      <c r="AG18" s="2">
        <v>0.2382</v>
      </c>
      <c r="AH18" s="2">
        <v>0.1744</v>
      </c>
      <c r="AI18" s="2">
        <v>0.23119999999999999</v>
      </c>
      <c r="AJ18" s="2">
        <v>0.47399999999999998</v>
      </c>
      <c r="AK18" s="2">
        <v>0.36320000000000002</v>
      </c>
      <c r="AL18" s="2">
        <v>0.28399999999999997</v>
      </c>
    </row>
    <row r="19" spans="1:42" ht="19" x14ac:dyDescent="0.25">
      <c r="A19" s="6" t="s">
        <v>16</v>
      </c>
      <c r="B19" s="10">
        <v>764400000</v>
      </c>
      <c r="C19" s="10">
        <v>860300000</v>
      </c>
      <c r="D19" s="10">
        <v>595000000</v>
      </c>
      <c r="E19" s="10">
        <v>1046800000</v>
      </c>
      <c r="F19" s="10">
        <v>1164800000</v>
      </c>
      <c r="G19" s="10">
        <v>1539400000</v>
      </c>
      <c r="H19" s="10">
        <v>1768300000</v>
      </c>
      <c r="I19" s="10">
        <v>1155500000</v>
      </c>
      <c r="J19" s="10">
        <v>652600000</v>
      </c>
      <c r="K19" s="10">
        <v>1794900000</v>
      </c>
      <c r="L19" s="10">
        <v>1981800000</v>
      </c>
      <c r="M19" s="10">
        <v>2046800000</v>
      </c>
      <c r="N19" s="10">
        <v>2458300000</v>
      </c>
      <c r="O19" s="10">
        <v>2824500000</v>
      </c>
      <c r="P19" s="10">
        <v>3363700000</v>
      </c>
      <c r="Q19" s="10">
        <v>3559700000</v>
      </c>
      <c r="R19" s="10">
        <v>3729800000</v>
      </c>
      <c r="S19" s="10">
        <v>3327700000</v>
      </c>
      <c r="T19" s="10">
        <v>3501800000</v>
      </c>
      <c r="U19" s="10">
        <v>3658700000</v>
      </c>
      <c r="V19" s="10">
        <v>3648600000</v>
      </c>
      <c r="W19" s="10">
        <v>4125400000</v>
      </c>
      <c r="X19" s="10">
        <v>4802900000</v>
      </c>
      <c r="Y19" s="10">
        <v>5527900000</v>
      </c>
      <c r="Z19" s="10">
        <v>6370000000</v>
      </c>
      <c r="AA19" s="10">
        <v>6772200000</v>
      </c>
      <c r="AB19" s="10">
        <v>5528500000</v>
      </c>
      <c r="AC19" s="10">
        <v>4734200000</v>
      </c>
      <c r="AD19" s="10">
        <v>5370400000</v>
      </c>
      <c r="AE19" s="10">
        <v>2659800000</v>
      </c>
      <c r="AF19" s="10">
        <v>2689400000</v>
      </c>
      <c r="AG19" s="10">
        <v>3458800000</v>
      </c>
      <c r="AH19" s="10">
        <v>2145000000</v>
      </c>
      <c r="AI19" s="10">
        <v>6186800000</v>
      </c>
      <c r="AJ19" s="10">
        <v>4974300000</v>
      </c>
      <c r="AK19" s="10">
        <v>6058000000</v>
      </c>
      <c r="AL19" s="10">
        <v>6357100000</v>
      </c>
    </row>
    <row r="20" spans="1:42" ht="19" x14ac:dyDescent="0.25">
      <c r="A20" s="5" t="s">
        <v>17</v>
      </c>
      <c r="B20" s="2">
        <v>0.23369999999999999</v>
      </c>
      <c r="C20" s="2">
        <v>0.23119999999999999</v>
      </c>
      <c r="D20" s="2">
        <v>0.1633</v>
      </c>
      <c r="E20" s="2">
        <v>0.25719999999999998</v>
      </c>
      <c r="F20" s="2">
        <v>0.27900000000000003</v>
      </c>
      <c r="G20" s="2">
        <v>0.29649999999999999</v>
      </c>
      <c r="H20" s="2">
        <v>0.30880000000000002</v>
      </c>
      <c r="I20" s="2">
        <v>0.18740000000000001</v>
      </c>
      <c r="J20" s="2">
        <v>0.1011</v>
      </c>
      <c r="K20" s="2">
        <v>0.31430000000000002</v>
      </c>
      <c r="L20" s="2">
        <v>0.29299999999999998</v>
      </c>
      <c r="M20" s="2">
        <v>0.27860000000000001</v>
      </c>
      <c r="N20" s="2">
        <v>0.28860000000000002</v>
      </c>
      <c r="O20" s="2">
        <v>0.30580000000000002</v>
      </c>
      <c r="P20" s="2">
        <v>0.33629999999999999</v>
      </c>
      <c r="Q20" s="2">
        <v>0.32769999999999999</v>
      </c>
      <c r="R20" s="2">
        <v>0.3231</v>
      </c>
      <c r="S20" s="2">
        <v>0.3004</v>
      </c>
      <c r="T20" s="2">
        <v>0.27829999999999999</v>
      </c>
      <c r="U20" s="2">
        <v>0.26400000000000001</v>
      </c>
      <c r="V20" s="2">
        <v>0.24909999999999999</v>
      </c>
      <c r="W20" s="2">
        <v>0.26290000000000002</v>
      </c>
      <c r="X20" s="2">
        <v>0.25779999999999997</v>
      </c>
      <c r="Y20" s="2">
        <v>0.27129999999999999</v>
      </c>
      <c r="Z20" s="2">
        <v>0.29170000000000001</v>
      </c>
      <c r="AA20" s="2">
        <v>0.29349999999999998</v>
      </c>
      <c r="AB20" s="2">
        <v>0.2276</v>
      </c>
      <c r="AC20" s="2">
        <v>0.2094</v>
      </c>
      <c r="AD20" s="2">
        <v>0.2324</v>
      </c>
      <c r="AE20" s="2">
        <v>0.1356</v>
      </c>
      <c r="AF20" s="2">
        <v>0.13469999999999999</v>
      </c>
      <c r="AG20" s="2">
        <v>0.16300000000000001</v>
      </c>
      <c r="AH20" s="2">
        <v>9.3799999999999994E-2</v>
      </c>
      <c r="AI20" s="2">
        <v>0.25190000000000001</v>
      </c>
      <c r="AJ20" s="2">
        <v>0.22289999999999999</v>
      </c>
      <c r="AK20" s="2">
        <v>0.24690000000000001</v>
      </c>
      <c r="AL20" s="2">
        <v>0.22450000000000001</v>
      </c>
    </row>
    <row r="21" spans="1:42" ht="19" x14ac:dyDescent="0.25">
      <c r="A21" s="5" t="s">
        <v>18</v>
      </c>
      <c r="B21" s="1">
        <v>32200000</v>
      </c>
      <c r="C21" s="1">
        <v>16000000</v>
      </c>
      <c r="D21" s="1" t="s">
        <v>92</v>
      </c>
      <c r="E21" s="1">
        <v>69000000</v>
      </c>
      <c r="F21" s="1">
        <v>165100000</v>
      </c>
      <c r="G21" s="1">
        <v>59600000</v>
      </c>
      <c r="H21" s="1">
        <v>110900000</v>
      </c>
      <c r="I21" s="1">
        <v>26800000</v>
      </c>
      <c r="J21" s="1">
        <v>49300000</v>
      </c>
      <c r="K21" s="1">
        <v>-96300000</v>
      </c>
      <c r="L21" s="1">
        <v>-216200000</v>
      </c>
      <c r="M21" s="1">
        <v>-15500000</v>
      </c>
      <c r="N21" s="1">
        <v>-1948100000</v>
      </c>
      <c r="O21" s="1">
        <v>-159500000</v>
      </c>
      <c r="P21" s="1">
        <v>-118300000</v>
      </c>
      <c r="Q21" s="1">
        <v>299000000</v>
      </c>
      <c r="R21" s="1">
        <v>-177700000</v>
      </c>
      <c r="S21" s="1">
        <v>130000000</v>
      </c>
      <c r="T21" s="1">
        <v>-240100000</v>
      </c>
      <c r="U21" s="1">
        <v>-716800000</v>
      </c>
      <c r="V21" s="1">
        <v>-931100000</v>
      </c>
      <c r="W21" s="1">
        <v>-707400000</v>
      </c>
      <c r="X21" s="1">
        <v>-926100000</v>
      </c>
      <c r="Y21" s="1">
        <v>-6835500000</v>
      </c>
      <c r="Z21" s="1">
        <v>-1012200000</v>
      </c>
      <c r="AA21" s="1">
        <v>-247000000</v>
      </c>
      <c r="AB21" s="1">
        <v>-179000000</v>
      </c>
      <c r="AC21" s="1">
        <v>674000000</v>
      </c>
      <c r="AD21" s="1">
        <v>518900000</v>
      </c>
      <c r="AE21" s="1">
        <v>340500000</v>
      </c>
      <c r="AF21" s="1">
        <v>100600000</v>
      </c>
      <c r="AG21" s="1">
        <v>-84800000</v>
      </c>
      <c r="AH21" s="1">
        <v>52400000</v>
      </c>
      <c r="AI21" s="1">
        <v>-2391100000</v>
      </c>
      <c r="AJ21" s="1">
        <v>291600000</v>
      </c>
      <c r="AK21" s="1">
        <v>1171900000</v>
      </c>
      <c r="AL21" s="1">
        <v>-201600000</v>
      </c>
    </row>
    <row r="22" spans="1:42" ht="19" x14ac:dyDescent="0.25">
      <c r="A22" s="6" t="s">
        <v>19</v>
      </c>
      <c r="B22" s="10">
        <v>796600000</v>
      </c>
      <c r="C22" s="10">
        <v>876300000</v>
      </c>
      <c r="D22" s="10">
        <v>595000000</v>
      </c>
      <c r="E22" s="10">
        <v>1115800000</v>
      </c>
      <c r="F22" s="10">
        <v>1329900000</v>
      </c>
      <c r="G22" s="10">
        <v>1599000000</v>
      </c>
      <c r="H22" s="10">
        <v>1879200000</v>
      </c>
      <c r="I22" s="10">
        <v>1182300000</v>
      </c>
      <c r="J22" s="10">
        <v>701900000</v>
      </c>
      <c r="K22" s="10">
        <v>1698600000</v>
      </c>
      <c r="L22" s="10">
        <v>1765600000</v>
      </c>
      <c r="M22" s="10">
        <v>2031300000</v>
      </c>
      <c r="N22" s="10">
        <v>510200000</v>
      </c>
      <c r="O22" s="10">
        <v>2665000000</v>
      </c>
      <c r="P22" s="10">
        <v>3245400000</v>
      </c>
      <c r="Q22" s="10">
        <v>3858700000</v>
      </c>
      <c r="R22" s="10">
        <v>3552100000</v>
      </c>
      <c r="S22" s="10">
        <v>3457700000</v>
      </c>
      <c r="T22" s="10">
        <v>3261700000</v>
      </c>
      <c r="U22" s="10">
        <v>2941900000</v>
      </c>
      <c r="V22" s="10">
        <v>2717500000</v>
      </c>
      <c r="W22" s="10">
        <v>3418000000</v>
      </c>
      <c r="X22" s="10">
        <v>3876800000</v>
      </c>
      <c r="Y22" s="10">
        <v>-1307600000</v>
      </c>
      <c r="Z22" s="10">
        <v>5357800000</v>
      </c>
      <c r="AA22" s="10">
        <v>6525200000</v>
      </c>
      <c r="AB22" s="10">
        <v>5349500000</v>
      </c>
      <c r="AC22" s="10">
        <v>5408200000</v>
      </c>
      <c r="AD22" s="10">
        <v>5889300000</v>
      </c>
      <c r="AE22" s="10">
        <v>3000300000</v>
      </c>
      <c r="AF22" s="10">
        <v>2790000000</v>
      </c>
      <c r="AG22" s="10">
        <v>3374000000</v>
      </c>
      <c r="AH22" s="10">
        <v>2197400000</v>
      </c>
      <c r="AI22" s="10">
        <v>3795700000</v>
      </c>
      <c r="AJ22" s="10">
        <v>5265900000</v>
      </c>
      <c r="AK22" s="10">
        <v>7229900000</v>
      </c>
      <c r="AL22" s="10">
        <v>6155500000</v>
      </c>
    </row>
    <row r="23" spans="1:42" ht="19" x14ac:dyDescent="0.25">
      <c r="A23" s="5" t="s">
        <v>20</v>
      </c>
      <c r="B23" s="2">
        <v>0.24360000000000001</v>
      </c>
      <c r="C23" s="2">
        <v>0.23549999999999999</v>
      </c>
      <c r="D23" s="2">
        <v>0.1633</v>
      </c>
      <c r="E23" s="2">
        <v>0.2742</v>
      </c>
      <c r="F23" s="2">
        <v>0.31850000000000001</v>
      </c>
      <c r="G23" s="2">
        <v>0.308</v>
      </c>
      <c r="H23" s="2">
        <v>0.32819999999999999</v>
      </c>
      <c r="I23" s="2">
        <v>0.19170000000000001</v>
      </c>
      <c r="J23" s="2">
        <v>0.10879999999999999</v>
      </c>
      <c r="K23" s="2">
        <v>0.2974</v>
      </c>
      <c r="L23" s="2">
        <v>0.26100000000000001</v>
      </c>
      <c r="M23" s="2">
        <v>0.27650000000000002</v>
      </c>
      <c r="N23" s="2">
        <v>5.9900000000000002E-2</v>
      </c>
      <c r="O23" s="2">
        <v>0.28849999999999998</v>
      </c>
      <c r="P23" s="2">
        <v>0.32440000000000002</v>
      </c>
      <c r="Q23" s="2">
        <v>0.35520000000000002</v>
      </c>
      <c r="R23" s="2">
        <v>0.30769999999999997</v>
      </c>
      <c r="S23" s="2">
        <v>0.31209999999999999</v>
      </c>
      <c r="T23" s="2">
        <v>0.25919999999999999</v>
      </c>
      <c r="U23" s="2">
        <v>0.21229999999999999</v>
      </c>
      <c r="V23" s="2">
        <v>0.18559999999999999</v>
      </c>
      <c r="W23" s="2">
        <v>0.21779999999999999</v>
      </c>
      <c r="X23" s="2">
        <v>0.20810000000000001</v>
      </c>
      <c r="Y23" s="2">
        <v>-6.4199999999999993E-2</v>
      </c>
      <c r="Z23" s="2">
        <v>0.24540000000000001</v>
      </c>
      <c r="AA23" s="2">
        <v>0.2828</v>
      </c>
      <c r="AB23" s="2">
        <v>0.2203</v>
      </c>
      <c r="AC23" s="2">
        <v>0.23930000000000001</v>
      </c>
      <c r="AD23" s="2">
        <v>0.25480000000000003</v>
      </c>
      <c r="AE23" s="2">
        <v>0.153</v>
      </c>
      <c r="AF23" s="2">
        <v>0.13980000000000001</v>
      </c>
      <c r="AG23" s="2">
        <v>0.159</v>
      </c>
      <c r="AH23" s="2">
        <v>9.6100000000000005E-2</v>
      </c>
      <c r="AI23" s="2">
        <v>0.15459999999999999</v>
      </c>
      <c r="AJ23" s="2">
        <v>0.2359</v>
      </c>
      <c r="AK23" s="2">
        <v>0.29459999999999997</v>
      </c>
      <c r="AL23" s="2">
        <v>0.21740000000000001</v>
      </c>
    </row>
    <row r="24" spans="1:42" ht="19" x14ac:dyDescent="0.25">
      <c r="A24" s="5" t="s">
        <v>21</v>
      </c>
      <c r="B24" s="1">
        <v>279000000</v>
      </c>
      <c r="C24" s="1">
        <v>318100000</v>
      </c>
      <c r="D24" s="1">
        <v>184500000</v>
      </c>
      <c r="E24" s="1">
        <v>354800000</v>
      </c>
      <c r="F24" s="1">
        <v>390400000</v>
      </c>
      <c r="G24" s="1">
        <v>471700000</v>
      </c>
      <c r="H24" s="1">
        <v>564500000</v>
      </c>
      <c r="I24" s="1">
        <v>354700000</v>
      </c>
      <c r="J24" s="1">
        <v>210800000</v>
      </c>
      <c r="K24" s="1">
        <v>513500000</v>
      </c>
      <c r="L24" s="1">
        <v>459000000</v>
      </c>
      <c r="M24" s="1">
        <v>507800000</v>
      </c>
      <c r="N24" s="1">
        <v>895300000</v>
      </c>
      <c r="O24" s="1">
        <v>568700000</v>
      </c>
      <c r="P24" s="1">
        <v>698700000</v>
      </c>
      <c r="Q24" s="1">
        <v>800900000</v>
      </c>
      <c r="R24" s="1">
        <v>742700000</v>
      </c>
      <c r="S24" s="1">
        <v>749800000</v>
      </c>
      <c r="T24" s="1">
        <v>700900000</v>
      </c>
      <c r="U24" s="1">
        <v>1131800000</v>
      </c>
      <c r="V24" s="1">
        <v>715900000</v>
      </c>
      <c r="W24" s="1">
        <v>755300000</v>
      </c>
      <c r="X24" s="1">
        <v>923800000</v>
      </c>
      <c r="Y24" s="1">
        <v>764300000</v>
      </c>
      <c r="Z24" s="1">
        <v>1029000000</v>
      </c>
      <c r="AA24" s="1">
        <v>1455700000</v>
      </c>
      <c r="AB24" s="1">
        <v>1001800000</v>
      </c>
      <c r="AC24" s="1">
        <v>1319600000</v>
      </c>
      <c r="AD24" s="1">
        <v>1204500000</v>
      </c>
      <c r="AE24" s="1">
        <v>609800000</v>
      </c>
      <c r="AF24" s="1">
        <v>381600000</v>
      </c>
      <c r="AG24" s="1">
        <v>636400000</v>
      </c>
      <c r="AH24" s="1">
        <v>2401500000</v>
      </c>
      <c r="AI24" s="1">
        <v>563700000</v>
      </c>
      <c r="AJ24" s="1">
        <v>628000000</v>
      </c>
      <c r="AK24" s="1">
        <v>1036200000</v>
      </c>
      <c r="AL24" s="1">
        <v>573800000</v>
      </c>
    </row>
    <row r="25" spans="1:42" ht="40" x14ac:dyDescent="0.25">
      <c r="A25" s="7" t="s">
        <v>22</v>
      </c>
      <c r="B25" s="11">
        <v>517600000</v>
      </c>
      <c r="C25" s="11">
        <v>558200000</v>
      </c>
      <c r="D25" s="11">
        <v>643700000</v>
      </c>
      <c r="E25" s="11">
        <v>761000000</v>
      </c>
      <c r="F25" s="11">
        <v>939500000</v>
      </c>
      <c r="G25" s="11">
        <v>1127300000</v>
      </c>
      <c r="H25" s="11">
        <v>1314700000</v>
      </c>
      <c r="I25" s="11">
        <v>708700000</v>
      </c>
      <c r="J25" s="11">
        <v>480200000</v>
      </c>
      <c r="K25" s="11">
        <v>1286100000</v>
      </c>
      <c r="L25" s="11">
        <v>2290900000</v>
      </c>
      <c r="M25" s="11">
        <v>1523500000</v>
      </c>
      <c r="N25" s="11">
        <v>-385100000</v>
      </c>
      <c r="O25" s="11">
        <v>2097900000</v>
      </c>
      <c r="P25" s="11">
        <v>2721000000</v>
      </c>
      <c r="Q25" s="11">
        <v>3057800000</v>
      </c>
      <c r="R25" s="11">
        <v>2780000000</v>
      </c>
      <c r="S25" s="11">
        <v>2707900000</v>
      </c>
      <c r="T25" s="11">
        <v>2560800000</v>
      </c>
      <c r="U25" s="11">
        <v>1810100000</v>
      </c>
      <c r="V25" s="11">
        <v>1979600000</v>
      </c>
      <c r="W25" s="11">
        <v>2662700000</v>
      </c>
      <c r="X25" s="11">
        <v>2953000000</v>
      </c>
      <c r="Y25" s="11">
        <v>-2071900000</v>
      </c>
      <c r="Z25" s="11">
        <v>4328800000</v>
      </c>
      <c r="AA25" s="11">
        <v>5069500000</v>
      </c>
      <c r="AB25" s="11">
        <v>4347700000</v>
      </c>
      <c r="AC25" s="11">
        <v>4088600000</v>
      </c>
      <c r="AD25" s="11">
        <v>4684800000</v>
      </c>
      <c r="AE25" s="11">
        <v>2390500000</v>
      </c>
      <c r="AF25" s="11">
        <v>2408400000</v>
      </c>
      <c r="AG25" s="11">
        <v>2737600000</v>
      </c>
      <c r="AH25" s="11">
        <v>-204100000</v>
      </c>
      <c r="AI25" s="11">
        <v>3232000000</v>
      </c>
      <c r="AJ25" s="11">
        <v>8318400000</v>
      </c>
      <c r="AK25" s="11">
        <v>6193700000</v>
      </c>
      <c r="AL25" s="11">
        <v>5581700000</v>
      </c>
      <c r="AP25" s="25" t="s">
        <v>100</v>
      </c>
    </row>
    <row r="26" spans="1:42" s="19" customFormat="1" ht="19" x14ac:dyDescent="0.25">
      <c r="A26" s="14" t="s">
        <v>96</v>
      </c>
      <c r="B26" s="15" t="e">
        <f>(B25/A25)-1</f>
        <v>#VALUE!</v>
      </c>
      <c r="C26" s="15">
        <f t="shared" ref="C26:M26" si="25">(C25/B25)-1</f>
        <v>7.8438948995363189E-2</v>
      </c>
      <c r="D26" s="15">
        <f t="shared" si="25"/>
        <v>0.15317090648513076</v>
      </c>
      <c r="E26" s="15">
        <f t="shared" si="25"/>
        <v>0.18222774584433732</v>
      </c>
      <c r="F26" s="15">
        <f t="shared" si="25"/>
        <v>0.23455978975032843</v>
      </c>
      <c r="G26" s="15">
        <f t="shared" si="25"/>
        <v>0.19989356040447048</v>
      </c>
      <c r="H26" s="15">
        <f t="shared" si="25"/>
        <v>0.16623791359886453</v>
      </c>
      <c r="I26" s="15">
        <f t="shared" si="25"/>
        <v>-0.46094165969422685</v>
      </c>
      <c r="J26" s="16">
        <f t="shared" si="25"/>
        <v>-0.3224213348384366</v>
      </c>
      <c r="K26" s="16">
        <f t="shared" si="25"/>
        <v>1.6782590587255308</v>
      </c>
      <c r="L26" s="16">
        <f t="shared" si="25"/>
        <v>0.78127672809268334</v>
      </c>
      <c r="M26" s="16">
        <f t="shared" si="25"/>
        <v>-0.33497751975206247</v>
      </c>
      <c r="N26" s="17">
        <f>(N25/M25)-1</f>
        <v>-1.2527732195602233</v>
      </c>
      <c r="O26" s="17">
        <f t="shared" ref="O26" si="26">(O25/N25)-1</f>
        <v>-6.4476759283303036</v>
      </c>
      <c r="P26" s="17">
        <f t="shared" ref="P26" si="27">(P25/O25)-1</f>
        <v>0.29701129701129703</v>
      </c>
      <c r="Q26" s="17">
        <f t="shared" ref="Q26" si="28">(Q25/P25)-1</f>
        <v>0.12377802278574057</v>
      </c>
      <c r="R26" s="17">
        <f t="shared" ref="R26" si="29">(R25/Q25)-1</f>
        <v>-9.0849630453267105E-2</v>
      </c>
      <c r="S26" s="17">
        <f t="shared" ref="S26" si="30">(S25/R25)-1</f>
        <v>-2.5935251798561154E-2</v>
      </c>
      <c r="T26" s="17">
        <f t="shared" ref="T26" si="31">(T25/S25)-1</f>
        <v>-5.4322537759887712E-2</v>
      </c>
      <c r="U26" s="17">
        <f t="shared" ref="U26" si="32">(U25/T25)-1</f>
        <v>-0.29315057794439237</v>
      </c>
      <c r="V26" s="17">
        <f t="shared" ref="V26" si="33">(V25/U25)-1</f>
        <v>9.3641235290867986E-2</v>
      </c>
      <c r="W26" s="17">
        <f t="shared" ref="W26" si="34">(W25/V25)-1</f>
        <v>0.34506971105273787</v>
      </c>
      <c r="X26" s="17">
        <f t="shared" ref="X26" si="35">(X25/W25)-1</f>
        <v>0.10902467420287687</v>
      </c>
      <c r="Y26" s="17">
        <f t="shared" ref="Y26" si="36">(Y25/X25)-1</f>
        <v>-1.7016254656281746</v>
      </c>
      <c r="Z26" s="17">
        <f t="shared" ref="Z26" si="37">(Z25/Y25)-1</f>
        <v>-3.0892900236497902</v>
      </c>
      <c r="AA26" s="17">
        <f t="shared" ref="AA26" si="38">(AA25/Z25)-1</f>
        <v>0.17110977638144531</v>
      </c>
      <c r="AB26" s="17">
        <f t="shared" ref="AB26" si="39">(AB25/AA25)-1</f>
        <v>-0.14238090541473514</v>
      </c>
      <c r="AC26" s="17">
        <f t="shared" ref="AC26" si="40">(AC25/AB25)-1</f>
        <v>-5.95947282471192E-2</v>
      </c>
      <c r="AD26" s="17">
        <f t="shared" ref="AD26" si="41">(AD25/AC25)-1</f>
        <v>0.14582008511470912</v>
      </c>
      <c r="AE26" s="17">
        <f t="shared" ref="AE26" si="42">(AE25/AD25)-1</f>
        <v>-0.48973275273224048</v>
      </c>
      <c r="AF26" s="17">
        <f t="shared" ref="AF26" si="43">(AF25/AE25)-1</f>
        <v>7.48797322735828E-3</v>
      </c>
      <c r="AG26" s="17">
        <f t="shared" ref="AG26" si="44">(AG25/AF25)-1</f>
        <v>0.13668825776449101</v>
      </c>
      <c r="AH26" s="17">
        <f t="shared" ref="AH26" si="45">(AH25/AG25)-1</f>
        <v>-1.0745543541788427</v>
      </c>
      <c r="AI26" s="17">
        <f t="shared" ref="AI26" si="46">(AI25/AH25)-1</f>
        <v>-16.835374816266537</v>
      </c>
      <c r="AJ26" s="17">
        <f t="shared" ref="AJ26" si="47">(AJ25/AI25)-1</f>
        <v>1.5737623762376236</v>
      </c>
      <c r="AK26" s="17">
        <f t="shared" ref="AK26" si="48">(AK25/AJ25)-1</f>
        <v>-0.25542171571456052</v>
      </c>
      <c r="AL26" s="17">
        <f t="shared" ref="AL26" si="49">(AL25/AK25)-1</f>
        <v>-9.8810081211553658E-2</v>
      </c>
      <c r="AP26" s="18">
        <f>(AL26+AK26+AJ26+AI26+AH26+AG26+AF26+AE26+AD26+AC26)/10</f>
        <v>-1.6949729756006673</v>
      </c>
    </row>
    <row r="27" spans="1:42" ht="19" x14ac:dyDescent="0.25">
      <c r="A27" s="5" t="s">
        <v>23</v>
      </c>
      <c r="B27" s="2">
        <v>0.1583</v>
      </c>
      <c r="C27" s="2">
        <v>0.15</v>
      </c>
      <c r="D27" s="2">
        <v>0.1767</v>
      </c>
      <c r="E27" s="2">
        <v>0.187</v>
      </c>
      <c r="F27" s="2">
        <v>0.22500000000000001</v>
      </c>
      <c r="G27" s="2">
        <v>0.21709999999999999</v>
      </c>
      <c r="H27" s="2">
        <v>0.2296</v>
      </c>
      <c r="I27" s="2">
        <v>0.1149</v>
      </c>
      <c r="J27" s="2">
        <v>7.4399999999999994E-2</v>
      </c>
      <c r="K27" s="2">
        <v>0.22520000000000001</v>
      </c>
      <c r="L27" s="2">
        <v>0.3387</v>
      </c>
      <c r="M27" s="2">
        <v>0.2074</v>
      </c>
      <c r="N27" s="2">
        <v>-4.5199999999999997E-2</v>
      </c>
      <c r="O27" s="2">
        <v>0.2271</v>
      </c>
      <c r="P27" s="2">
        <v>0.27200000000000002</v>
      </c>
      <c r="Q27" s="2">
        <v>0.28149999999999997</v>
      </c>
      <c r="R27" s="2">
        <v>0.24079999999999999</v>
      </c>
      <c r="S27" s="2">
        <v>0.2445</v>
      </c>
      <c r="T27" s="2">
        <v>0.20349999999999999</v>
      </c>
      <c r="U27" s="2">
        <v>0.13059999999999999</v>
      </c>
      <c r="V27" s="2">
        <v>0.13519999999999999</v>
      </c>
      <c r="W27" s="2">
        <v>0.16969999999999999</v>
      </c>
      <c r="X27" s="2">
        <v>0.1585</v>
      </c>
      <c r="Y27" s="2">
        <v>-0.1017</v>
      </c>
      <c r="Z27" s="2">
        <v>0.19819999999999999</v>
      </c>
      <c r="AA27" s="2">
        <v>0.21970000000000001</v>
      </c>
      <c r="AB27" s="2">
        <v>0.17899999999999999</v>
      </c>
      <c r="AC27" s="2">
        <v>0.18090000000000001</v>
      </c>
      <c r="AD27" s="2">
        <v>0.20269999999999999</v>
      </c>
      <c r="AE27" s="2">
        <v>0.12189999999999999</v>
      </c>
      <c r="AF27" s="2">
        <v>0.1207</v>
      </c>
      <c r="AG27" s="2">
        <v>0.129</v>
      </c>
      <c r="AH27" s="2">
        <v>-8.8999999999999999E-3</v>
      </c>
      <c r="AI27" s="2">
        <v>0.13159999999999999</v>
      </c>
      <c r="AJ27" s="2">
        <v>0.37269999999999998</v>
      </c>
      <c r="AK27" s="2">
        <v>0.25240000000000001</v>
      </c>
      <c r="AL27" s="2">
        <v>0.1971</v>
      </c>
    </row>
    <row r="28" spans="1:42" ht="40" x14ac:dyDescent="0.25">
      <c r="A28" s="5" t="s">
        <v>24</v>
      </c>
      <c r="B28" s="12">
        <v>0.47</v>
      </c>
      <c r="C28" s="12">
        <v>0.51</v>
      </c>
      <c r="D28" s="12">
        <v>0.56000000000000005</v>
      </c>
      <c r="E28" s="12">
        <v>0.67</v>
      </c>
      <c r="F28" s="12">
        <v>0.8</v>
      </c>
      <c r="G28" s="12">
        <v>0.98</v>
      </c>
      <c r="H28" s="12">
        <v>1.1299999999999999</v>
      </c>
      <c r="I28" s="12">
        <v>0.61</v>
      </c>
      <c r="J28" s="12">
        <v>0.4</v>
      </c>
      <c r="K28" s="12">
        <v>1.1100000000000001</v>
      </c>
      <c r="L28" s="12">
        <v>2.02</v>
      </c>
      <c r="M28" s="12">
        <v>1.39</v>
      </c>
      <c r="N28" s="12">
        <v>-0.35</v>
      </c>
      <c r="O28" s="12">
        <v>1.91</v>
      </c>
      <c r="P28" s="12">
        <v>2.5</v>
      </c>
      <c r="Q28" s="12">
        <v>2.83</v>
      </c>
      <c r="R28" s="12">
        <v>2.58</v>
      </c>
      <c r="S28" s="12">
        <v>2.5099999999999998</v>
      </c>
      <c r="T28" s="12">
        <v>2.38</v>
      </c>
      <c r="U28" s="12">
        <v>1.67</v>
      </c>
      <c r="V28" s="12">
        <v>1.82</v>
      </c>
      <c r="W28" s="12">
        <v>2.4500000000000002</v>
      </c>
      <c r="X28" s="12">
        <v>2.71</v>
      </c>
      <c r="Y28" s="12">
        <v>-1.89</v>
      </c>
      <c r="Z28" s="12">
        <v>3.94</v>
      </c>
      <c r="AA28" s="12">
        <v>4.58</v>
      </c>
      <c r="AB28" s="12">
        <v>3.9</v>
      </c>
      <c r="AC28" s="12">
        <v>3.57</v>
      </c>
      <c r="AD28" s="12">
        <v>4.1900000000000004</v>
      </c>
      <c r="AE28" s="12">
        <v>2.15</v>
      </c>
      <c r="AF28" s="12">
        <v>2.1800000000000002</v>
      </c>
      <c r="AG28" s="12">
        <v>2.4900000000000002</v>
      </c>
      <c r="AH28" s="12">
        <v>-0.19</v>
      </c>
      <c r="AI28" s="12">
        <v>3.14</v>
      </c>
      <c r="AJ28" s="12">
        <v>8.69</v>
      </c>
      <c r="AK28" s="12">
        <v>6.47</v>
      </c>
      <c r="AL28" s="12">
        <v>6.15</v>
      </c>
      <c r="AP28" s="25" t="s">
        <v>101</v>
      </c>
    </row>
    <row r="29" spans="1:42" ht="19" x14ac:dyDescent="0.25">
      <c r="A29" s="5" t="s">
        <v>25</v>
      </c>
      <c r="B29" s="12">
        <v>0.47</v>
      </c>
      <c r="C29" s="12">
        <v>0.51</v>
      </c>
      <c r="D29" s="12">
        <v>0.56000000000000005</v>
      </c>
      <c r="E29" s="12">
        <v>0.67</v>
      </c>
      <c r="F29" s="12">
        <v>0.8</v>
      </c>
      <c r="G29" s="12">
        <v>0.98</v>
      </c>
      <c r="H29" s="12">
        <v>1.1299999999999999</v>
      </c>
      <c r="I29" s="12">
        <v>0.61</v>
      </c>
      <c r="J29" s="12">
        <v>0.4</v>
      </c>
      <c r="K29" s="12">
        <v>1.1100000000000001</v>
      </c>
      <c r="L29" s="12">
        <v>2.02</v>
      </c>
      <c r="M29" s="12">
        <v>1.39</v>
      </c>
      <c r="N29" s="12">
        <v>-0.35</v>
      </c>
      <c r="O29" s="12">
        <v>1.87</v>
      </c>
      <c r="P29" s="12">
        <v>2.46</v>
      </c>
      <c r="Q29" s="12">
        <v>2.79</v>
      </c>
      <c r="R29" s="12">
        <v>2.5499999999999998</v>
      </c>
      <c r="S29" s="12">
        <v>2.5</v>
      </c>
      <c r="T29" s="12">
        <v>2.37</v>
      </c>
      <c r="U29" s="12">
        <v>1.66</v>
      </c>
      <c r="V29" s="12">
        <v>1.81</v>
      </c>
      <c r="W29" s="12">
        <v>2.4500000000000002</v>
      </c>
      <c r="X29" s="12">
        <v>2.71</v>
      </c>
      <c r="Y29" s="12">
        <v>-1.89</v>
      </c>
      <c r="Z29" s="12">
        <v>3.94</v>
      </c>
      <c r="AA29" s="12">
        <v>4.58</v>
      </c>
      <c r="AB29" s="12">
        <v>3.9</v>
      </c>
      <c r="AC29" s="12">
        <v>3.57</v>
      </c>
      <c r="AD29" s="12">
        <v>4.1900000000000004</v>
      </c>
      <c r="AE29" s="12">
        <v>2.15</v>
      </c>
      <c r="AF29" s="12">
        <v>2.1800000000000002</v>
      </c>
      <c r="AG29" s="12">
        <v>2.4900000000000002</v>
      </c>
      <c r="AH29" s="12">
        <v>-0.19</v>
      </c>
      <c r="AI29" s="12">
        <v>3.13</v>
      </c>
      <c r="AJ29" s="12">
        <v>8.69</v>
      </c>
      <c r="AK29" s="12">
        <v>6.47</v>
      </c>
      <c r="AL29" s="12">
        <v>6.12</v>
      </c>
      <c r="AP29" s="26">
        <f>AQ51/AL25</f>
        <v>60.918716520056613</v>
      </c>
    </row>
    <row r="30" spans="1:42" ht="19" x14ac:dyDescent="0.25">
      <c r="A30" s="5" t="s">
        <v>26</v>
      </c>
      <c r="B30" s="1">
        <v>1101276596</v>
      </c>
      <c r="C30" s="1">
        <v>1094509804</v>
      </c>
      <c r="D30" s="1">
        <v>1149464286</v>
      </c>
      <c r="E30" s="1">
        <v>1135820896</v>
      </c>
      <c r="F30" s="1">
        <v>1174375000</v>
      </c>
      <c r="G30" s="1">
        <v>1150306122</v>
      </c>
      <c r="H30" s="1">
        <v>1163451327</v>
      </c>
      <c r="I30" s="1">
        <v>1161803279</v>
      </c>
      <c r="J30" s="1">
        <v>1200500000</v>
      </c>
      <c r="K30" s="1">
        <v>1156044944</v>
      </c>
      <c r="L30" s="1">
        <v>1136923077</v>
      </c>
      <c r="M30" s="1">
        <v>1093453237</v>
      </c>
      <c r="N30" s="1">
        <v>1107714286</v>
      </c>
      <c r="O30" s="1">
        <v>1097486911</v>
      </c>
      <c r="P30" s="1">
        <v>1088360000</v>
      </c>
      <c r="Q30" s="1">
        <v>1080494700</v>
      </c>
      <c r="R30" s="1">
        <v>1077519380</v>
      </c>
      <c r="S30" s="1">
        <v>1078844622</v>
      </c>
      <c r="T30" s="1">
        <v>1075966387</v>
      </c>
      <c r="U30" s="1">
        <v>1083892216</v>
      </c>
      <c r="V30" s="1">
        <v>1087692308</v>
      </c>
      <c r="W30" s="1">
        <v>1086816327</v>
      </c>
      <c r="X30" s="1">
        <v>1089667897</v>
      </c>
      <c r="Y30" s="1">
        <v>1094499000</v>
      </c>
      <c r="Z30" s="1">
        <v>1098338000</v>
      </c>
      <c r="AA30" s="1">
        <v>1105788000</v>
      </c>
      <c r="AB30" s="1">
        <v>1113923000</v>
      </c>
      <c r="AC30" s="1">
        <v>1146493000</v>
      </c>
      <c r="AD30" s="1">
        <v>1116795000</v>
      </c>
      <c r="AE30" s="1">
        <v>1110627000</v>
      </c>
      <c r="AF30" s="1">
        <v>1105267000</v>
      </c>
      <c r="AG30" s="1">
        <v>1100875000</v>
      </c>
      <c r="AH30" s="1">
        <v>1052023000</v>
      </c>
      <c r="AI30" s="1">
        <v>1027721000</v>
      </c>
      <c r="AJ30" s="1">
        <v>957526000</v>
      </c>
      <c r="AK30" s="1">
        <v>956590000</v>
      </c>
      <c r="AL30" s="1">
        <v>906963000</v>
      </c>
    </row>
    <row r="31" spans="1:42" ht="19" x14ac:dyDescent="0.25">
      <c r="A31" s="5" t="s">
        <v>27</v>
      </c>
      <c r="B31" s="1">
        <v>1101276596</v>
      </c>
      <c r="C31" s="1">
        <v>1094509804</v>
      </c>
      <c r="D31" s="1">
        <v>1149464286</v>
      </c>
      <c r="E31" s="1">
        <v>1135820896</v>
      </c>
      <c r="F31" s="1">
        <v>1174375000</v>
      </c>
      <c r="G31" s="1">
        <v>1150306122</v>
      </c>
      <c r="H31" s="1">
        <v>1163451327</v>
      </c>
      <c r="I31" s="1">
        <v>1161803279</v>
      </c>
      <c r="J31" s="1">
        <v>1200500000</v>
      </c>
      <c r="K31" s="1">
        <v>1167968000</v>
      </c>
      <c r="L31" s="1">
        <v>1176944000</v>
      </c>
      <c r="M31" s="1">
        <v>1123426000</v>
      </c>
      <c r="N31" s="1">
        <v>1107714286</v>
      </c>
      <c r="O31" s="1">
        <v>1120962567</v>
      </c>
      <c r="P31" s="1">
        <v>1106056911</v>
      </c>
      <c r="Q31" s="1">
        <v>1095985663</v>
      </c>
      <c r="R31" s="1">
        <v>1090196078</v>
      </c>
      <c r="S31" s="1">
        <v>1083160000</v>
      </c>
      <c r="T31" s="1">
        <v>1080506329</v>
      </c>
      <c r="U31" s="1">
        <v>1090421687</v>
      </c>
      <c r="V31" s="1">
        <v>1093701657</v>
      </c>
      <c r="W31" s="1">
        <v>1086816327</v>
      </c>
      <c r="X31" s="1">
        <v>1089667897</v>
      </c>
      <c r="Y31" s="1">
        <v>1094499000</v>
      </c>
      <c r="Z31" s="1">
        <v>1098367000</v>
      </c>
      <c r="AA31" s="1">
        <v>1105813000</v>
      </c>
      <c r="AB31" s="1">
        <v>1113967000</v>
      </c>
      <c r="AC31" s="1">
        <v>1146493000</v>
      </c>
      <c r="AD31" s="1">
        <v>1116795000</v>
      </c>
      <c r="AE31" s="1">
        <v>1110627000</v>
      </c>
      <c r="AF31" s="1">
        <v>1105267000</v>
      </c>
      <c r="AG31" s="1">
        <v>1100875000</v>
      </c>
      <c r="AH31" s="1">
        <v>1052023000</v>
      </c>
      <c r="AI31" s="1">
        <v>1033667000</v>
      </c>
      <c r="AJ31" s="1">
        <v>957526000</v>
      </c>
      <c r="AK31" s="1">
        <v>956590000</v>
      </c>
      <c r="AL31" s="1">
        <v>911681000</v>
      </c>
    </row>
    <row r="32" spans="1:42" ht="19" x14ac:dyDescent="0.25">
      <c r="A32" s="5" t="s">
        <v>28</v>
      </c>
      <c r="B32" s="13" t="s">
        <v>93</v>
      </c>
      <c r="C32" s="13" t="s">
        <v>93</v>
      </c>
      <c r="D32" s="13" t="s">
        <v>93</v>
      </c>
      <c r="E32" s="13" t="s">
        <v>93</v>
      </c>
      <c r="F32" s="13" t="s">
        <v>93</v>
      </c>
      <c r="G32" s="13" t="s">
        <v>93</v>
      </c>
      <c r="H32" s="13" t="s">
        <v>93</v>
      </c>
      <c r="I32" s="13" t="s">
        <v>93</v>
      </c>
      <c r="J32" s="13" t="s">
        <v>93</v>
      </c>
      <c r="K32" s="13" t="s">
        <v>93</v>
      </c>
      <c r="L32" s="13" t="s">
        <v>93</v>
      </c>
      <c r="M32" s="13" t="s">
        <v>93</v>
      </c>
      <c r="N32" s="13" t="s">
        <v>93</v>
      </c>
      <c r="O32" s="13" t="s">
        <v>93</v>
      </c>
      <c r="P32" s="13" t="s">
        <v>93</v>
      </c>
      <c r="Q32" s="13" t="s">
        <v>93</v>
      </c>
      <c r="R32" s="13" t="s">
        <v>93</v>
      </c>
      <c r="S32" s="13" t="s">
        <v>93</v>
      </c>
      <c r="T32" s="13" t="s">
        <v>93</v>
      </c>
      <c r="U32" s="13" t="s">
        <v>93</v>
      </c>
      <c r="V32" s="13" t="s">
        <v>93</v>
      </c>
      <c r="W32" s="13" t="s">
        <v>93</v>
      </c>
      <c r="X32" s="13" t="s">
        <v>93</v>
      </c>
      <c r="Y32" s="13" t="s">
        <v>93</v>
      </c>
      <c r="Z32" s="13" t="s">
        <v>93</v>
      </c>
      <c r="AA32" s="13" t="s">
        <v>93</v>
      </c>
      <c r="AB32" s="13" t="s">
        <v>93</v>
      </c>
      <c r="AC32" s="13" t="s">
        <v>93</v>
      </c>
      <c r="AD32" s="13" t="s">
        <v>93</v>
      </c>
      <c r="AE32" s="13" t="s">
        <v>93</v>
      </c>
      <c r="AF32" s="13" t="s">
        <v>93</v>
      </c>
      <c r="AG32" s="13" t="s">
        <v>93</v>
      </c>
      <c r="AH32" s="13" t="s">
        <v>93</v>
      </c>
      <c r="AI32" s="13" t="s">
        <v>93</v>
      </c>
      <c r="AJ32" s="13" t="s">
        <v>93</v>
      </c>
      <c r="AK32" s="13" t="s">
        <v>93</v>
      </c>
      <c r="AL32" s="13" t="s">
        <v>93</v>
      </c>
    </row>
    <row r="33" spans="1:44" ht="21" x14ac:dyDescent="0.25">
      <c r="A33" s="4" t="s">
        <v>29</v>
      </c>
      <c r="B33" s="9" t="s">
        <v>91</v>
      </c>
      <c r="C33" s="9" t="s">
        <v>91</v>
      </c>
      <c r="D33" s="9" t="s">
        <v>91</v>
      </c>
      <c r="E33" s="9" t="s">
        <v>91</v>
      </c>
      <c r="F33" s="9" t="s">
        <v>91</v>
      </c>
      <c r="G33" s="9" t="s">
        <v>91</v>
      </c>
      <c r="H33" s="9" t="s">
        <v>91</v>
      </c>
      <c r="I33" s="9" t="s">
        <v>91</v>
      </c>
      <c r="J33" s="9" t="s">
        <v>91</v>
      </c>
      <c r="K33" s="9" t="s">
        <v>91</v>
      </c>
      <c r="L33" s="9" t="s">
        <v>91</v>
      </c>
      <c r="M33" s="9" t="s">
        <v>91</v>
      </c>
      <c r="N33" s="9" t="s">
        <v>91</v>
      </c>
      <c r="O33" s="9" t="s">
        <v>91</v>
      </c>
      <c r="P33" s="9" t="s">
        <v>91</v>
      </c>
      <c r="Q33" s="9" t="s">
        <v>91</v>
      </c>
      <c r="R33" s="9" t="s">
        <v>91</v>
      </c>
      <c r="S33" s="9" t="s">
        <v>91</v>
      </c>
      <c r="T33" s="9" t="s">
        <v>91</v>
      </c>
      <c r="U33" s="9" t="s">
        <v>91</v>
      </c>
      <c r="V33" s="9" t="s">
        <v>91</v>
      </c>
      <c r="W33" s="9" t="s">
        <v>91</v>
      </c>
      <c r="X33" s="9" t="s">
        <v>91</v>
      </c>
      <c r="Y33" s="9" t="s">
        <v>91</v>
      </c>
      <c r="Z33" s="9" t="s">
        <v>91</v>
      </c>
      <c r="AA33" s="9" t="s">
        <v>91</v>
      </c>
      <c r="AB33" s="9" t="s">
        <v>91</v>
      </c>
      <c r="AC33" s="9" t="s">
        <v>91</v>
      </c>
      <c r="AD33" s="9" t="s">
        <v>91</v>
      </c>
      <c r="AE33" s="9" t="s">
        <v>91</v>
      </c>
      <c r="AF33" s="9" t="s">
        <v>91</v>
      </c>
      <c r="AG33" s="9" t="s">
        <v>91</v>
      </c>
      <c r="AH33" s="9" t="s">
        <v>91</v>
      </c>
      <c r="AI33" s="9" t="s">
        <v>91</v>
      </c>
      <c r="AJ33" s="9" t="s">
        <v>91</v>
      </c>
      <c r="AK33" s="9" t="s">
        <v>91</v>
      </c>
      <c r="AL33" s="9" t="s">
        <v>91</v>
      </c>
      <c r="AP33" s="27" t="s">
        <v>102</v>
      </c>
      <c r="AQ33" s="28"/>
      <c r="AR33" s="28"/>
    </row>
    <row r="34" spans="1:44" ht="20" x14ac:dyDescent="0.25">
      <c r="A34" s="5" t="s">
        <v>30</v>
      </c>
      <c r="B34" s="1" t="s">
        <v>92</v>
      </c>
      <c r="C34" s="1" t="s">
        <v>92</v>
      </c>
      <c r="D34" s="1" t="s">
        <v>92</v>
      </c>
      <c r="E34" s="1" t="s">
        <v>92</v>
      </c>
      <c r="F34" s="1" t="s">
        <v>92</v>
      </c>
      <c r="G34" s="1" t="s">
        <v>92</v>
      </c>
      <c r="H34" s="1" t="s">
        <v>92</v>
      </c>
      <c r="I34" s="1" t="s">
        <v>92</v>
      </c>
      <c r="J34" s="1" t="s">
        <v>92</v>
      </c>
      <c r="K34" s="1">
        <v>536900000</v>
      </c>
      <c r="L34" s="1">
        <v>999500000</v>
      </c>
      <c r="M34" s="1">
        <v>813700000</v>
      </c>
      <c r="N34" s="1">
        <v>1947500000</v>
      </c>
      <c r="O34" s="1">
        <v>1495700000</v>
      </c>
      <c r="P34" s="1">
        <v>3700400000</v>
      </c>
      <c r="Q34" s="1">
        <v>4114900000</v>
      </c>
      <c r="R34" s="1">
        <v>2702300000</v>
      </c>
      <c r="S34" s="1">
        <v>1945900000</v>
      </c>
      <c r="T34" s="1">
        <v>2756300000</v>
      </c>
      <c r="U34" s="1">
        <v>5365300000</v>
      </c>
      <c r="V34" s="1">
        <v>3006700000</v>
      </c>
      <c r="W34" s="1">
        <v>3109300000</v>
      </c>
      <c r="X34" s="1">
        <v>3220500000</v>
      </c>
      <c r="Y34" s="1">
        <v>5496700000</v>
      </c>
      <c r="Z34" s="1">
        <v>4462900000</v>
      </c>
      <c r="AA34" s="1">
        <v>5993200000</v>
      </c>
      <c r="AB34" s="1">
        <v>5922500000</v>
      </c>
      <c r="AC34" s="1">
        <v>4018800000</v>
      </c>
      <c r="AD34" s="1">
        <v>3830200000</v>
      </c>
      <c r="AE34" s="1">
        <v>3871600000</v>
      </c>
      <c r="AF34" s="1">
        <v>3666400000</v>
      </c>
      <c r="AG34" s="1">
        <v>4582100000</v>
      </c>
      <c r="AH34" s="1">
        <v>6536200000</v>
      </c>
      <c r="AI34" s="1">
        <v>7998200000</v>
      </c>
      <c r="AJ34" s="1">
        <v>2337500000</v>
      </c>
      <c r="AK34" s="1">
        <v>3657100000</v>
      </c>
      <c r="AL34" s="1">
        <v>3818500000</v>
      </c>
      <c r="AP34" s="29" t="s">
        <v>103</v>
      </c>
      <c r="AQ34" s="30">
        <f>AL15</f>
        <v>339800000</v>
      </c>
      <c r="AR34" s="28"/>
    </row>
    <row r="35" spans="1:44" ht="20" x14ac:dyDescent="0.25">
      <c r="A35" s="5" t="s">
        <v>31</v>
      </c>
      <c r="B35" s="1" t="s">
        <v>92</v>
      </c>
      <c r="C35" s="1" t="s">
        <v>92</v>
      </c>
      <c r="D35" s="1" t="s">
        <v>92</v>
      </c>
      <c r="E35" s="1" t="s">
        <v>92</v>
      </c>
      <c r="F35" s="1" t="s">
        <v>92</v>
      </c>
      <c r="G35" s="1" t="s">
        <v>92</v>
      </c>
      <c r="H35" s="1" t="s">
        <v>92</v>
      </c>
      <c r="I35" s="1" t="s">
        <v>92</v>
      </c>
      <c r="J35" s="1" t="s">
        <v>92</v>
      </c>
      <c r="K35" s="1" t="s">
        <v>92</v>
      </c>
      <c r="L35" s="1" t="s">
        <v>92</v>
      </c>
      <c r="M35" s="1" t="s">
        <v>92</v>
      </c>
      <c r="N35" s="1" t="s">
        <v>92</v>
      </c>
      <c r="O35" s="1" t="s">
        <v>92</v>
      </c>
      <c r="P35" s="1">
        <v>135600000</v>
      </c>
      <c r="Q35" s="1">
        <v>503300000</v>
      </c>
      <c r="R35" s="1">
        <v>1028700000</v>
      </c>
      <c r="S35" s="1">
        <v>1708800000</v>
      </c>
      <c r="T35" s="1">
        <v>957000000</v>
      </c>
      <c r="U35" s="1">
        <v>2099100000</v>
      </c>
      <c r="V35" s="1">
        <v>2031000000</v>
      </c>
      <c r="W35" s="1">
        <v>781700000</v>
      </c>
      <c r="X35" s="1">
        <v>1610700000</v>
      </c>
      <c r="Y35" s="1">
        <v>429400000</v>
      </c>
      <c r="Z35" s="1">
        <v>34700000</v>
      </c>
      <c r="AA35" s="1">
        <v>733800000</v>
      </c>
      <c r="AB35" s="1">
        <v>974600000</v>
      </c>
      <c r="AC35" s="1">
        <v>1665500000</v>
      </c>
      <c r="AD35" s="1">
        <v>1567100000</v>
      </c>
      <c r="AE35" s="1">
        <v>955400000</v>
      </c>
      <c r="AF35" s="1">
        <v>785400000</v>
      </c>
      <c r="AG35" s="1">
        <v>1456500000</v>
      </c>
      <c r="AH35" s="1">
        <v>1497900000</v>
      </c>
      <c r="AI35" s="1">
        <v>88200000</v>
      </c>
      <c r="AJ35" s="1">
        <v>101000000</v>
      </c>
      <c r="AK35" s="1">
        <v>24200000</v>
      </c>
      <c r="AL35" s="1">
        <v>90100000</v>
      </c>
      <c r="AP35" s="29" t="s">
        <v>104</v>
      </c>
      <c r="AQ35" s="30">
        <f>AL52</f>
        <v>1538300000</v>
      </c>
      <c r="AR35" s="28"/>
    </row>
    <row r="36" spans="1:44" ht="20" x14ac:dyDescent="0.25">
      <c r="A36" s="5" t="s">
        <v>32</v>
      </c>
      <c r="B36" s="1" t="s">
        <v>92</v>
      </c>
      <c r="C36" s="1" t="s">
        <v>92</v>
      </c>
      <c r="D36" s="1" t="s">
        <v>92</v>
      </c>
      <c r="E36" s="1" t="s">
        <v>92</v>
      </c>
      <c r="F36" s="1" t="s">
        <v>92</v>
      </c>
      <c r="G36" s="1" t="s">
        <v>92</v>
      </c>
      <c r="H36" s="1" t="s">
        <v>92</v>
      </c>
      <c r="I36" s="1" t="s">
        <v>92</v>
      </c>
      <c r="J36" s="1" t="s">
        <v>92</v>
      </c>
      <c r="K36" s="1">
        <v>536900000</v>
      </c>
      <c r="L36" s="1">
        <v>999500000</v>
      </c>
      <c r="M36" s="1">
        <v>813700000</v>
      </c>
      <c r="N36" s="1">
        <v>1947500000</v>
      </c>
      <c r="O36" s="1">
        <v>1495700000</v>
      </c>
      <c r="P36" s="1">
        <v>3836000000</v>
      </c>
      <c r="Q36" s="1">
        <v>4618200000</v>
      </c>
      <c r="R36" s="1">
        <v>3731000000</v>
      </c>
      <c r="S36" s="1">
        <v>3654700000</v>
      </c>
      <c r="T36" s="1">
        <v>3713300000</v>
      </c>
      <c r="U36" s="1">
        <v>7464400000</v>
      </c>
      <c r="V36" s="1">
        <v>5037700000</v>
      </c>
      <c r="W36" s="1">
        <v>3891000000</v>
      </c>
      <c r="X36" s="1">
        <v>4831200000</v>
      </c>
      <c r="Y36" s="1">
        <v>5926100000</v>
      </c>
      <c r="Z36" s="1">
        <v>4497600000</v>
      </c>
      <c r="AA36" s="1">
        <v>6727000000</v>
      </c>
      <c r="AB36" s="1">
        <v>6897100000</v>
      </c>
      <c r="AC36" s="1">
        <v>5684300000</v>
      </c>
      <c r="AD36" s="1">
        <v>5397300000</v>
      </c>
      <c r="AE36" s="1">
        <v>4827000000</v>
      </c>
      <c r="AF36" s="1">
        <v>4451800000</v>
      </c>
      <c r="AG36" s="1">
        <v>6038600000</v>
      </c>
      <c r="AH36" s="1">
        <v>8034100000</v>
      </c>
      <c r="AI36" s="1">
        <v>8086400000</v>
      </c>
      <c r="AJ36" s="1">
        <v>2438500000</v>
      </c>
      <c r="AK36" s="1">
        <v>3681300000</v>
      </c>
      <c r="AL36" s="1">
        <v>3908600000</v>
      </c>
      <c r="AP36" s="29" t="s">
        <v>105</v>
      </c>
      <c r="AQ36" s="30">
        <f>AL57</f>
        <v>15346400000</v>
      </c>
      <c r="AR36" s="28"/>
    </row>
    <row r="37" spans="1:44" ht="20" x14ac:dyDescent="0.25">
      <c r="A37" s="5" t="s">
        <v>33</v>
      </c>
      <c r="B37" s="1" t="s">
        <v>92</v>
      </c>
      <c r="C37" s="1" t="s">
        <v>92</v>
      </c>
      <c r="D37" s="1" t="s">
        <v>92</v>
      </c>
      <c r="E37" s="1" t="s">
        <v>92</v>
      </c>
      <c r="F37" s="1" t="s">
        <v>92</v>
      </c>
      <c r="G37" s="1" t="s">
        <v>92</v>
      </c>
      <c r="H37" s="1" t="s">
        <v>92</v>
      </c>
      <c r="I37" s="1" t="s">
        <v>92</v>
      </c>
      <c r="J37" s="1" t="s">
        <v>92</v>
      </c>
      <c r="K37" s="1">
        <v>1834600000</v>
      </c>
      <c r="L37" s="1">
        <v>1808400000</v>
      </c>
      <c r="M37" s="1">
        <v>1737100000</v>
      </c>
      <c r="N37" s="1">
        <v>1883200000</v>
      </c>
      <c r="O37" s="1">
        <v>2243700000</v>
      </c>
      <c r="P37" s="1">
        <v>1842800000</v>
      </c>
      <c r="Q37" s="1">
        <v>1966100000</v>
      </c>
      <c r="R37" s="1">
        <v>1695200000</v>
      </c>
      <c r="S37" s="1">
        <v>2074200000</v>
      </c>
      <c r="T37" s="1">
        <v>2332300000</v>
      </c>
      <c r="U37" s="1">
        <v>2553000000</v>
      </c>
      <c r="V37" s="1">
        <v>2761700000</v>
      </c>
      <c r="W37" s="1">
        <v>2694400000</v>
      </c>
      <c r="X37" s="1">
        <v>3704800000</v>
      </c>
      <c r="Y37" s="1">
        <v>3277300000</v>
      </c>
      <c r="Z37" s="1">
        <v>3831800000</v>
      </c>
      <c r="AA37" s="1">
        <v>4158100000</v>
      </c>
      <c r="AB37" s="1">
        <v>4237900000</v>
      </c>
      <c r="AC37" s="1">
        <v>3888300000</v>
      </c>
      <c r="AD37" s="1">
        <v>4022800000</v>
      </c>
      <c r="AE37" s="1">
        <v>3801300000</v>
      </c>
      <c r="AF37" s="1">
        <v>4071600000</v>
      </c>
      <c r="AG37" s="1">
        <v>4766300000</v>
      </c>
      <c r="AH37" s="1">
        <v>5262200000</v>
      </c>
      <c r="AI37" s="1">
        <v>6204900000</v>
      </c>
      <c r="AJ37" s="1">
        <v>5541500000</v>
      </c>
      <c r="AK37" s="1">
        <v>6929000000</v>
      </c>
      <c r="AL37" s="1">
        <v>8127200000</v>
      </c>
      <c r="AP37" s="31" t="s">
        <v>106</v>
      </c>
      <c r="AQ37" s="32">
        <f>AQ34/(AQ35+AQ36)</f>
        <v>2.012472830432285E-2</v>
      </c>
      <c r="AR37" s="28"/>
    </row>
    <row r="38" spans="1:44" ht="20" x14ac:dyDescent="0.25">
      <c r="A38" s="5" t="s">
        <v>34</v>
      </c>
      <c r="B38" s="1" t="s">
        <v>92</v>
      </c>
      <c r="C38" s="1" t="s">
        <v>92</v>
      </c>
      <c r="D38" s="1" t="s">
        <v>92</v>
      </c>
      <c r="E38" s="1" t="s">
        <v>92</v>
      </c>
      <c r="F38" s="1" t="s">
        <v>92</v>
      </c>
      <c r="G38" s="1" t="s">
        <v>92</v>
      </c>
      <c r="H38" s="1" t="s">
        <v>92</v>
      </c>
      <c r="I38" s="1" t="s">
        <v>92</v>
      </c>
      <c r="J38" s="1" t="s">
        <v>92</v>
      </c>
      <c r="K38" s="1">
        <v>968900000</v>
      </c>
      <c r="L38" s="1">
        <v>839600000</v>
      </c>
      <c r="M38" s="1">
        <v>881400000</v>
      </c>
      <c r="N38" s="1">
        <v>900700000</v>
      </c>
      <c r="O38" s="1">
        <v>999900000</v>
      </c>
      <c r="P38" s="1">
        <v>899600000</v>
      </c>
      <c r="Q38" s="1">
        <v>883100000</v>
      </c>
      <c r="R38" s="1">
        <v>1060200000</v>
      </c>
      <c r="S38" s="1">
        <v>1495400000</v>
      </c>
      <c r="T38" s="1">
        <v>1963000000</v>
      </c>
      <c r="U38" s="1">
        <v>2291600000</v>
      </c>
      <c r="V38" s="1">
        <v>1878000000</v>
      </c>
      <c r="W38" s="1">
        <v>2270300000</v>
      </c>
      <c r="X38" s="1">
        <v>2523700000</v>
      </c>
      <c r="Y38" s="1">
        <v>2493200000</v>
      </c>
      <c r="Z38" s="1">
        <v>2849900000</v>
      </c>
      <c r="AA38" s="1">
        <v>2517700000</v>
      </c>
      <c r="AB38" s="1">
        <v>2299800000</v>
      </c>
      <c r="AC38" s="1">
        <v>2643800000</v>
      </c>
      <c r="AD38" s="1">
        <v>2928800000</v>
      </c>
      <c r="AE38" s="1">
        <v>2740000000</v>
      </c>
      <c r="AF38" s="1">
        <v>3445800000</v>
      </c>
      <c r="AG38" s="1">
        <v>3561900000</v>
      </c>
      <c r="AH38" s="1">
        <v>4458300000</v>
      </c>
      <c r="AI38" s="1">
        <v>4111800000</v>
      </c>
      <c r="AJ38" s="1">
        <v>3190700000</v>
      </c>
      <c r="AK38" s="1">
        <v>3980300000</v>
      </c>
      <c r="AL38" s="1">
        <v>3886000000</v>
      </c>
      <c r="AP38" s="29" t="s">
        <v>107</v>
      </c>
      <c r="AQ38" s="30">
        <f>AL24</f>
        <v>573800000</v>
      </c>
      <c r="AR38" s="28"/>
    </row>
    <row r="39" spans="1:44" ht="20" x14ac:dyDescent="0.25">
      <c r="A39" s="5" t="s">
        <v>35</v>
      </c>
      <c r="B39" s="1" t="s">
        <v>92</v>
      </c>
      <c r="C39" s="1" t="s">
        <v>92</v>
      </c>
      <c r="D39" s="1" t="s">
        <v>92</v>
      </c>
      <c r="E39" s="1" t="s">
        <v>92</v>
      </c>
      <c r="F39" s="1" t="s">
        <v>92</v>
      </c>
      <c r="G39" s="1" t="s">
        <v>92</v>
      </c>
      <c r="H39" s="1" t="s">
        <v>92</v>
      </c>
      <c r="I39" s="1" t="s">
        <v>92</v>
      </c>
      <c r="J39" s="1" t="s">
        <v>92</v>
      </c>
      <c r="K39" s="1">
        <v>621900000</v>
      </c>
      <c r="L39" s="1">
        <v>491100000</v>
      </c>
      <c r="M39" s="1">
        <v>459100000</v>
      </c>
      <c r="N39" s="1">
        <v>589300000</v>
      </c>
      <c r="O39" s="1">
        <v>667500000</v>
      </c>
      <c r="P39" s="1">
        <v>477100000</v>
      </c>
      <c r="Q39" s="1">
        <v>475600000</v>
      </c>
      <c r="R39" s="1">
        <v>452500000</v>
      </c>
      <c r="S39" s="1">
        <v>579800000</v>
      </c>
      <c r="T39" s="1">
        <v>750100000</v>
      </c>
      <c r="U39" s="1">
        <v>526800000</v>
      </c>
      <c r="V39" s="1">
        <v>1118400000</v>
      </c>
      <c r="W39" s="1">
        <v>838700000</v>
      </c>
      <c r="X39" s="1">
        <v>1197200000</v>
      </c>
      <c r="Y39" s="1">
        <v>756700000</v>
      </c>
      <c r="Z39" s="1">
        <v>1307200000</v>
      </c>
      <c r="AA39" s="1">
        <v>1437200000</v>
      </c>
      <c r="AB39" s="1">
        <v>813400000</v>
      </c>
      <c r="AC39" s="1">
        <v>822300000</v>
      </c>
      <c r="AD39" s="1">
        <v>755800000</v>
      </c>
      <c r="AE39" s="1">
        <v>811500000</v>
      </c>
      <c r="AF39" s="1">
        <v>604400000</v>
      </c>
      <c r="AG39" s="1">
        <v>734600000</v>
      </c>
      <c r="AH39" s="1">
        <v>1447500000</v>
      </c>
      <c r="AI39" s="1">
        <v>2146500000</v>
      </c>
      <c r="AJ39" s="1">
        <v>2538900000</v>
      </c>
      <c r="AK39" s="1">
        <v>2871500000</v>
      </c>
      <c r="AL39" s="1">
        <v>2530600000</v>
      </c>
      <c r="AP39" s="29" t="s">
        <v>19</v>
      </c>
      <c r="AQ39" s="30">
        <f>AL22</f>
        <v>6155500000</v>
      </c>
      <c r="AR39" s="28"/>
    </row>
    <row r="40" spans="1:44" ht="20" x14ac:dyDescent="0.25">
      <c r="A40" s="6" t="s">
        <v>36</v>
      </c>
      <c r="B40" s="10" t="s">
        <v>92</v>
      </c>
      <c r="C40" s="10" t="s">
        <v>92</v>
      </c>
      <c r="D40" s="10" t="s">
        <v>92</v>
      </c>
      <c r="E40" s="10" t="s">
        <v>92</v>
      </c>
      <c r="F40" s="10" t="s">
        <v>92</v>
      </c>
      <c r="G40" s="10" t="s">
        <v>92</v>
      </c>
      <c r="H40" s="10" t="s">
        <v>92</v>
      </c>
      <c r="I40" s="10" t="s">
        <v>92</v>
      </c>
      <c r="J40" s="10" t="s">
        <v>92</v>
      </c>
      <c r="K40" s="10">
        <v>3962300000</v>
      </c>
      <c r="L40" s="10">
        <v>4138600000</v>
      </c>
      <c r="M40" s="10">
        <v>3891300000</v>
      </c>
      <c r="N40" s="10">
        <v>5320700000</v>
      </c>
      <c r="O40" s="10">
        <v>5406800000</v>
      </c>
      <c r="P40" s="10">
        <v>7055500000</v>
      </c>
      <c r="Q40" s="10">
        <v>7943000000</v>
      </c>
      <c r="R40" s="10">
        <v>6938900000</v>
      </c>
      <c r="S40" s="10">
        <v>7804100000</v>
      </c>
      <c r="T40" s="10">
        <v>8758700000</v>
      </c>
      <c r="U40" s="10">
        <v>12835800000</v>
      </c>
      <c r="V40" s="10">
        <v>10795800000</v>
      </c>
      <c r="W40" s="10">
        <v>9694400000</v>
      </c>
      <c r="X40" s="10">
        <v>12256900000</v>
      </c>
      <c r="Y40" s="10">
        <v>12453300000</v>
      </c>
      <c r="Z40" s="10">
        <v>12486500000</v>
      </c>
      <c r="AA40" s="10">
        <v>14840000000</v>
      </c>
      <c r="AB40" s="10">
        <v>14248200000</v>
      </c>
      <c r="AC40" s="10">
        <v>13038700000</v>
      </c>
      <c r="AD40" s="10">
        <v>13104700000</v>
      </c>
      <c r="AE40" s="10">
        <v>12179800000</v>
      </c>
      <c r="AF40" s="10">
        <v>12573600000</v>
      </c>
      <c r="AG40" s="10">
        <v>15101400000</v>
      </c>
      <c r="AH40" s="10">
        <v>19202100000</v>
      </c>
      <c r="AI40" s="10">
        <v>20549600000</v>
      </c>
      <c r="AJ40" s="10">
        <v>13709600000</v>
      </c>
      <c r="AK40" s="10">
        <v>17462100000</v>
      </c>
      <c r="AL40" s="10">
        <v>18452400000</v>
      </c>
      <c r="AP40" s="31" t="s">
        <v>108</v>
      </c>
      <c r="AQ40" s="32">
        <f>AQ38/AQ39</f>
        <v>9.3217447810900814E-2</v>
      </c>
      <c r="AR40" s="28"/>
    </row>
    <row r="41" spans="1:44" ht="20" x14ac:dyDescent="0.25">
      <c r="A41" s="5" t="s">
        <v>37</v>
      </c>
      <c r="B41" s="1" t="s">
        <v>92</v>
      </c>
      <c r="C41" s="1" t="s">
        <v>92</v>
      </c>
      <c r="D41" s="1" t="s">
        <v>92</v>
      </c>
      <c r="E41" s="1" t="s">
        <v>92</v>
      </c>
      <c r="F41" s="1" t="s">
        <v>92</v>
      </c>
      <c r="G41" s="1" t="s">
        <v>92</v>
      </c>
      <c r="H41" s="1" t="s">
        <v>92</v>
      </c>
      <c r="I41" s="1" t="s">
        <v>92</v>
      </c>
      <c r="J41" s="1" t="s">
        <v>92</v>
      </c>
      <c r="K41" s="1">
        <v>4411500000</v>
      </c>
      <c r="L41" s="1">
        <v>4239300000</v>
      </c>
      <c r="M41" s="1">
        <v>4307000000</v>
      </c>
      <c r="N41" s="1">
        <v>4101700000</v>
      </c>
      <c r="O41" s="1">
        <v>4096300000</v>
      </c>
      <c r="P41" s="1">
        <v>3981500000</v>
      </c>
      <c r="Q41" s="1">
        <v>4176600000</v>
      </c>
      <c r="R41" s="1">
        <v>4532400000</v>
      </c>
      <c r="S41" s="1">
        <v>5293000000</v>
      </c>
      <c r="T41" s="1">
        <v>6539000000</v>
      </c>
      <c r="U41" s="1">
        <v>7550900000</v>
      </c>
      <c r="V41" s="1">
        <v>7912500000</v>
      </c>
      <c r="W41" s="1">
        <v>8152300000</v>
      </c>
      <c r="X41" s="1">
        <v>8575100000</v>
      </c>
      <c r="Y41" s="1">
        <v>8626300000</v>
      </c>
      <c r="Z41" s="1">
        <v>8197400000</v>
      </c>
      <c r="AA41" s="1">
        <v>7940700000</v>
      </c>
      <c r="AB41" s="1">
        <v>7760300000</v>
      </c>
      <c r="AC41" s="1">
        <v>7760200000</v>
      </c>
      <c r="AD41" s="1">
        <v>7975500000</v>
      </c>
      <c r="AE41" s="1">
        <v>7963900000</v>
      </c>
      <c r="AF41" s="1">
        <v>8053500000</v>
      </c>
      <c r="AG41" s="1">
        <v>8252600000</v>
      </c>
      <c r="AH41" s="1">
        <v>8826500000</v>
      </c>
      <c r="AI41" s="1">
        <v>8919500000</v>
      </c>
      <c r="AJ41" s="1">
        <v>8405000000</v>
      </c>
      <c r="AK41" s="1">
        <v>8681900000</v>
      </c>
      <c r="AL41" s="1">
        <v>8985100000</v>
      </c>
      <c r="AP41" s="31" t="s">
        <v>109</v>
      </c>
      <c r="AQ41" s="32">
        <f>AQ37*(1-AQ40)</f>
        <v>1.8248752493906076E-2</v>
      </c>
      <c r="AR41" s="28"/>
    </row>
    <row r="42" spans="1:44" ht="19" x14ac:dyDescent="0.25">
      <c r="A42" s="5" t="s">
        <v>38</v>
      </c>
      <c r="B42" s="1" t="s">
        <v>92</v>
      </c>
      <c r="C42" s="1" t="s">
        <v>92</v>
      </c>
      <c r="D42" s="1" t="s">
        <v>92</v>
      </c>
      <c r="E42" s="1" t="s">
        <v>92</v>
      </c>
      <c r="F42" s="1" t="s">
        <v>92</v>
      </c>
      <c r="G42" s="1" t="s">
        <v>92</v>
      </c>
      <c r="H42" s="1" t="s">
        <v>92</v>
      </c>
      <c r="I42" s="1" t="s">
        <v>92</v>
      </c>
      <c r="J42" s="1" t="s">
        <v>92</v>
      </c>
      <c r="K42" s="1" t="s">
        <v>92</v>
      </c>
      <c r="L42" s="1" t="s">
        <v>92</v>
      </c>
      <c r="M42" s="1" t="s">
        <v>92</v>
      </c>
      <c r="N42" s="1" t="s">
        <v>92</v>
      </c>
      <c r="O42" s="1" t="s">
        <v>92</v>
      </c>
      <c r="P42" s="1" t="s">
        <v>92</v>
      </c>
      <c r="Q42" s="1" t="s">
        <v>92</v>
      </c>
      <c r="R42" s="1" t="s">
        <v>92</v>
      </c>
      <c r="S42" s="1" t="s">
        <v>92</v>
      </c>
      <c r="T42" s="1" t="s">
        <v>92</v>
      </c>
      <c r="U42" s="1" t="s">
        <v>92</v>
      </c>
      <c r="V42" s="1" t="s">
        <v>92</v>
      </c>
      <c r="W42" s="1" t="s">
        <v>92</v>
      </c>
      <c r="X42" s="1">
        <v>745700000</v>
      </c>
      <c r="Y42" s="1">
        <v>1167500000</v>
      </c>
      <c r="Z42" s="1">
        <v>1175000000</v>
      </c>
      <c r="AA42" s="1">
        <v>1423900000</v>
      </c>
      <c r="AB42" s="1">
        <v>1434700000</v>
      </c>
      <c r="AC42" s="1">
        <v>1501300000</v>
      </c>
      <c r="AD42" s="1">
        <v>1516800000</v>
      </c>
      <c r="AE42" s="1">
        <v>1758100000</v>
      </c>
      <c r="AF42" s="1">
        <v>4039900000</v>
      </c>
      <c r="AG42" s="1">
        <v>3972700000</v>
      </c>
      <c r="AH42" s="1">
        <v>4370100000</v>
      </c>
      <c r="AI42" s="1">
        <v>4347500000</v>
      </c>
      <c r="AJ42" s="1">
        <v>3679400000</v>
      </c>
      <c r="AK42" s="1">
        <v>3766500000</v>
      </c>
      <c r="AL42" s="1">
        <v>3892000000</v>
      </c>
      <c r="AP42" s="29"/>
      <c r="AQ42" s="28"/>
      <c r="AR42" s="28"/>
    </row>
    <row r="43" spans="1:44" ht="20" x14ac:dyDescent="0.25">
      <c r="A43" s="5" t="s">
        <v>39</v>
      </c>
      <c r="B43" s="1" t="s">
        <v>92</v>
      </c>
      <c r="C43" s="1" t="s">
        <v>92</v>
      </c>
      <c r="D43" s="1" t="s">
        <v>92</v>
      </c>
      <c r="E43" s="1" t="s">
        <v>92</v>
      </c>
      <c r="F43" s="1" t="s">
        <v>92</v>
      </c>
      <c r="G43" s="1" t="s">
        <v>92</v>
      </c>
      <c r="H43" s="1" t="s">
        <v>92</v>
      </c>
      <c r="I43" s="1" t="s">
        <v>92</v>
      </c>
      <c r="J43" s="1" t="s">
        <v>92</v>
      </c>
      <c r="K43" s="1">
        <v>4411500000</v>
      </c>
      <c r="L43" s="1">
        <v>4105200000</v>
      </c>
      <c r="M43" s="1">
        <v>4028200000</v>
      </c>
      <c r="N43" s="1">
        <v>1550500000</v>
      </c>
      <c r="O43" s="1">
        <v>1517900000</v>
      </c>
      <c r="P43" s="1">
        <v>118600000</v>
      </c>
      <c r="Q43" s="1" t="s">
        <v>92</v>
      </c>
      <c r="R43" s="1" t="s">
        <v>92</v>
      </c>
      <c r="S43" s="1" t="s">
        <v>92</v>
      </c>
      <c r="T43" s="1" t="s">
        <v>92</v>
      </c>
      <c r="U43" s="1" t="s">
        <v>92</v>
      </c>
      <c r="V43" s="1" t="s">
        <v>92</v>
      </c>
      <c r="W43" s="1" t="s">
        <v>92</v>
      </c>
      <c r="X43" s="1">
        <v>1709700000</v>
      </c>
      <c r="Y43" s="1">
        <v>2886600000</v>
      </c>
      <c r="Z43" s="1">
        <v>2524800000</v>
      </c>
      <c r="AA43" s="1">
        <v>3394900000</v>
      </c>
      <c r="AB43" s="1">
        <v>3693400000</v>
      </c>
      <c r="AC43" s="1">
        <v>3251400000</v>
      </c>
      <c r="AD43" s="1">
        <v>2814300000</v>
      </c>
      <c r="AE43" s="1">
        <v>2884200000</v>
      </c>
      <c r="AF43" s="1">
        <v>5034800000</v>
      </c>
      <c r="AG43" s="1">
        <v>4357900000</v>
      </c>
      <c r="AH43" s="1">
        <v>4029200000</v>
      </c>
      <c r="AI43" s="1">
        <v>3521000000</v>
      </c>
      <c r="AJ43" s="1">
        <v>6618000000</v>
      </c>
      <c r="AK43" s="1">
        <v>7450000000</v>
      </c>
      <c r="AL43" s="1">
        <v>7691900000</v>
      </c>
      <c r="AP43" s="27" t="s">
        <v>110</v>
      </c>
      <c r="AQ43" s="28"/>
      <c r="AR43" s="28"/>
    </row>
    <row r="44" spans="1:44" ht="20" x14ac:dyDescent="0.25">
      <c r="A44" s="5" t="s">
        <v>40</v>
      </c>
      <c r="B44" s="1" t="s">
        <v>92</v>
      </c>
      <c r="C44" s="1" t="s">
        <v>92</v>
      </c>
      <c r="D44" s="1" t="s">
        <v>92</v>
      </c>
      <c r="E44" s="1" t="s">
        <v>92</v>
      </c>
      <c r="F44" s="1" t="s">
        <v>92</v>
      </c>
      <c r="G44" s="1" t="s">
        <v>92</v>
      </c>
      <c r="H44" s="1" t="s">
        <v>92</v>
      </c>
      <c r="I44" s="1" t="s">
        <v>92</v>
      </c>
      <c r="J44" s="1" t="s">
        <v>92</v>
      </c>
      <c r="K44" s="1">
        <v>4411500000</v>
      </c>
      <c r="L44" s="1">
        <v>4105200000</v>
      </c>
      <c r="M44" s="1">
        <v>4028200000</v>
      </c>
      <c r="N44" s="1">
        <v>1550500000</v>
      </c>
      <c r="O44" s="1">
        <v>1517900000</v>
      </c>
      <c r="P44" s="1">
        <v>118600000</v>
      </c>
      <c r="Q44" s="1" t="s">
        <v>92</v>
      </c>
      <c r="R44" s="1" t="s">
        <v>92</v>
      </c>
      <c r="S44" s="1" t="s">
        <v>92</v>
      </c>
      <c r="T44" s="1" t="s">
        <v>92</v>
      </c>
      <c r="U44" s="1" t="s">
        <v>92</v>
      </c>
      <c r="V44" s="1" t="s">
        <v>92</v>
      </c>
      <c r="W44" s="1" t="s">
        <v>92</v>
      </c>
      <c r="X44" s="1">
        <v>2455400000</v>
      </c>
      <c r="Y44" s="1">
        <v>4054100000</v>
      </c>
      <c r="Z44" s="1">
        <v>3699800000</v>
      </c>
      <c r="AA44" s="1">
        <v>4818800000</v>
      </c>
      <c r="AB44" s="1">
        <v>5128100000</v>
      </c>
      <c r="AC44" s="1">
        <v>4752700000</v>
      </c>
      <c r="AD44" s="1">
        <v>4331100000</v>
      </c>
      <c r="AE44" s="1">
        <v>4642300000</v>
      </c>
      <c r="AF44" s="1">
        <v>9074700000</v>
      </c>
      <c r="AG44" s="1">
        <v>8330600000</v>
      </c>
      <c r="AH44" s="1">
        <v>8399300000</v>
      </c>
      <c r="AI44" s="1">
        <v>7868500000</v>
      </c>
      <c r="AJ44" s="1">
        <v>10297400000</v>
      </c>
      <c r="AK44" s="1">
        <v>11216500000</v>
      </c>
      <c r="AL44" s="1">
        <v>11583900000</v>
      </c>
      <c r="AP44" s="29" t="s">
        <v>111</v>
      </c>
      <c r="AQ44" s="33">
        <v>4.2209999999999998E-2</v>
      </c>
      <c r="AR44" s="28"/>
    </row>
    <row r="45" spans="1:44" ht="20" x14ac:dyDescent="0.25">
      <c r="A45" s="5" t="s">
        <v>41</v>
      </c>
      <c r="B45" s="1" t="s">
        <v>92</v>
      </c>
      <c r="C45" s="1" t="s">
        <v>92</v>
      </c>
      <c r="D45" s="1" t="s">
        <v>92</v>
      </c>
      <c r="E45" s="1" t="s">
        <v>92</v>
      </c>
      <c r="F45" s="1" t="s">
        <v>92</v>
      </c>
      <c r="G45" s="1" t="s">
        <v>92</v>
      </c>
      <c r="H45" s="1" t="s">
        <v>92</v>
      </c>
      <c r="I45" s="1" t="s">
        <v>92</v>
      </c>
      <c r="J45" s="1" t="s">
        <v>92</v>
      </c>
      <c r="K45" s="1" t="s">
        <v>92</v>
      </c>
      <c r="L45" s="1" t="s">
        <v>92</v>
      </c>
      <c r="M45" s="1" t="s">
        <v>92</v>
      </c>
      <c r="N45" s="1" t="s">
        <v>92</v>
      </c>
      <c r="O45" s="1" t="s">
        <v>92</v>
      </c>
      <c r="P45" s="1" t="s">
        <v>92</v>
      </c>
      <c r="Q45" s="1" t="s">
        <v>92</v>
      </c>
      <c r="R45" s="1" t="s">
        <v>92</v>
      </c>
      <c r="S45" s="1" t="s">
        <v>92</v>
      </c>
      <c r="T45" s="1" t="s">
        <v>92</v>
      </c>
      <c r="U45" s="1" t="s">
        <v>92</v>
      </c>
      <c r="V45" s="1" t="s">
        <v>92</v>
      </c>
      <c r="W45" s="1" t="s">
        <v>92</v>
      </c>
      <c r="X45" s="1" t="s">
        <v>92</v>
      </c>
      <c r="Y45" s="1" t="s">
        <v>92</v>
      </c>
      <c r="Z45" s="1">
        <v>1155800000</v>
      </c>
      <c r="AA45" s="1">
        <v>1779500000</v>
      </c>
      <c r="AB45" s="1">
        <v>4029800000</v>
      </c>
      <c r="AC45" s="1">
        <v>6313300000</v>
      </c>
      <c r="AD45" s="1">
        <v>7624900000</v>
      </c>
      <c r="AE45" s="1">
        <v>4568900000</v>
      </c>
      <c r="AF45" s="1">
        <v>3646600000</v>
      </c>
      <c r="AG45" s="1">
        <v>5207500000</v>
      </c>
      <c r="AH45" s="1">
        <v>5678800000</v>
      </c>
      <c r="AI45" s="1">
        <v>2020700000</v>
      </c>
      <c r="AJ45" s="1">
        <v>1962400000</v>
      </c>
      <c r="AK45" s="1">
        <v>2966800000</v>
      </c>
      <c r="AL45" s="1">
        <v>3212600000</v>
      </c>
      <c r="AP45" s="29" t="s">
        <v>112</v>
      </c>
      <c r="AQ45" s="28">
        <v>0.33</v>
      </c>
      <c r="AR45" s="28"/>
    </row>
    <row r="46" spans="1:44" ht="20" x14ac:dyDescent="0.25">
      <c r="A46" s="5" t="s">
        <v>42</v>
      </c>
      <c r="B46" s="1" t="s">
        <v>92</v>
      </c>
      <c r="C46" s="1" t="s">
        <v>92</v>
      </c>
      <c r="D46" s="1" t="s">
        <v>92</v>
      </c>
      <c r="E46" s="1" t="s">
        <v>92</v>
      </c>
      <c r="F46" s="1" t="s">
        <v>92</v>
      </c>
      <c r="G46" s="1" t="s">
        <v>92</v>
      </c>
      <c r="H46" s="1" t="s">
        <v>92</v>
      </c>
      <c r="I46" s="1" t="s">
        <v>92</v>
      </c>
      <c r="J46" s="1" t="s">
        <v>92</v>
      </c>
      <c r="K46" s="1" t="s">
        <v>92</v>
      </c>
      <c r="L46" s="1" t="s">
        <v>92</v>
      </c>
      <c r="M46" s="1" t="s">
        <v>92</v>
      </c>
      <c r="N46" s="1" t="s">
        <v>92</v>
      </c>
      <c r="O46" s="1" t="s">
        <v>92</v>
      </c>
      <c r="P46" s="1" t="s">
        <v>92</v>
      </c>
      <c r="Q46" s="1" t="s">
        <v>92</v>
      </c>
      <c r="R46" s="1" t="s">
        <v>92</v>
      </c>
      <c r="S46" s="1" t="s">
        <v>92</v>
      </c>
      <c r="T46" s="1" t="s">
        <v>92</v>
      </c>
      <c r="U46" s="1" t="s">
        <v>92</v>
      </c>
      <c r="V46" s="1" t="s">
        <v>92</v>
      </c>
      <c r="W46" s="1" t="s">
        <v>92</v>
      </c>
      <c r="X46" s="1" t="s">
        <v>92</v>
      </c>
      <c r="Y46" s="1" t="s">
        <v>92</v>
      </c>
      <c r="Z46" s="1" t="s">
        <v>92</v>
      </c>
      <c r="AA46" s="1" t="s">
        <v>92</v>
      </c>
      <c r="AB46" s="1" t="s">
        <v>92</v>
      </c>
      <c r="AC46" s="1" t="s">
        <v>92</v>
      </c>
      <c r="AD46" s="1" t="s">
        <v>92</v>
      </c>
      <c r="AE46" s="1" t="s">
        <v>92</v>
      </c>
      <c r="AF46" s="1" t="s">
        <v>92</v>
      </c>
      <c r="AG46" s="1" t="s">
        <v>92</v>
      </c>
      <c r="AH46" s="1" t="s">
        <v>92</v>
      </c>
      <c r="AI46" s="1">
        <v>2657700000</v>
      </c>
      <c r="AJ46" s="1">
        <v>2572600000</v>
      </c>
      <c r="AK46" s="1">
        <v>2830400000</v>
      </c>
      <c r="AL46" s="1">
        <v>2489300000</v>
      </c>
      <c r="AP46" s="29" t="s">
        <v>113</v>
      </c>
      <c r="AQ46" s="33">
        <v>8.5099999999999995E-2</v>
      </c>
      <c r="AR46" s="28"/>
    </row>
    <row r="47" spans="1:44" ht="20" x14ac:dyDescent="0.25">
      <c r="A47" s="5" t="s">
        <v>43</v>
      </c>
      <c r="B47" s="1" t="s">
        <v>92</v>
      </c>
      <c r="C47" s="1" t="s">
        <v>92</v>
      </c>
      <c r="D47" s="1" t="s">
        <v>92</v>
      </c>
      <c r="E47" s="1" t="s">
        <v>92</v>
      </c>
      <c r="F47" s="1" t="s">
        <v>92</v>
      </c>
      <c r="G47" s="1" t="s">
        <v>92</v>
      </c>
      <c r="H47" s="1" t="s">
        <v>92</v>
      </c>
      <c r="I47" s="1" t="s">
        <v>92</v>
      </c>
      <c r="J47" s="1" t="s">
        <v>92</v>
      </c>
      <c r="K47" s="1">
        <v>1722100000</v>
      </c>
      <c r="L47" s="1">
        <v>1929400000</v>
      </c>
      <c r="M47" s="1">
        <v>2080700000</v>
      </c>
      <c r="N47" s="1">
        <v>1604500000</v>
      </c>
      <c r="O47" s="1">
        <v>1574500000</v>
      </c>
      <c r="P47" s="1">
        <v>1669600000</v>
      </c>
      <c r="Q47" s="1">
        <v>2571200000</v>
      </c>
      <c r="R47" s="1">
        <v>4962800000</v>
      </c>
      <c r="S47" s="1">
        <v>5944900000</v>
      </c>
      <c r="T47" s="1">
        <v>6380400000</v>
      </c>
      <c r="U47" s="1">
        <v>4480300000</v>
      </c>
      <c r="V47" s="1">
        <v>5872500000</v>
      </c>
      <c r="W47" s="1">
        <v>4108700000</v>
      </c>
      <c r="X47" s="1">
        <v>3500400000</v>
      </c>
      <c r="Y47" s="1">
        <v>4078900000</v>
      </c>
      <c r="Z47" s="1">
        <v>1921400000</v>
      </c>
      <c r="AA47" s="1">
        <v>1622400000</v>
      </c>
      <c r="AB47" s="1">
        <v>2493400000</v>
      </c>
      <c r="AC47" s="1">
        <v>2534000000</v>
      </c>
      <c r="AD47" s="1">
        <v>2212500000</v>
      </c>
      <c r="AE47" s="1">
        <v>7823300000</v>
      </c>
      <c r="AF47" s="1">
        <v>2220500000</v>
      </c>
      <c r="AG47" s="1">
        <v>1913800000</v>
      </c>
      <c r="AH47" s="1">
        <v>2874300000</v>
      </c>
      <c r="AI47" s="1">
        <v>1892400000</v>
      </c>
      <c r="AJ47" s="1">
        <v>2339100000</v>
      </c>
      <c r="AK47" s="1">
        <v>3475400000</v>
      </c>
      <c r="AL47" s="1">
        <v>4082700000</v>
      </c>
      <c r="AP47" s="31" t="s">
        <v>114</v>
      </c>
      <c r="AQ47" s="34">
        <f>(AQ44)+((AQ45)*(AQ46-AQ44))</f>
        <v>5.6363699999999996E-2</v>
      </c>
      <c r="AR47" s="28"/>
    </row>
    <row r="48" spans="1:44" ht="19" x14ac:dyDescent="0.25">
      <c r="A48" s="5" t="s">
        <v>44</v>
      </c>
      <c r="B48" s="1" t="s">
        <v>92</v>
      </c>
      <c r="C48" s="1" t="s">
        <v>92</v>
      </c>
      <c r="D48" s="1" t="s">
        <v>92</v>
      </c>
      <c r="E48" s="1" t="s">
        <v>92</v>
      </c>
      <c r="F48" s="1" t="s">
        <v>92</v>
      </c>
      <c r="G48" s="1" t="s">
        <v>92</v>
      </c>
      <c r="H48" s="1" t="s">
        <v>92</v>
      </c>
      <c r="I48" s="1" t="s">
        <v>92</v>
      </c>
      <c r="J48" s="1" t="s">
        <v>92</v>
      </c>
      <c r="K48" s="1">
        <v>10545100000</v>
      </c>
      <c r="L48" s="1">
        <v>10273900000</v>
      </c>
      <c r="M48" s="1">
        <v>10415900000</v>
      </c>
      <c r="N48" s="1">
        <v>7256700000</v>
      </c>
      <c r="O48" s="1">
        <v>7188700000</v>
      </c>
      <c r="P48" s="1">
        <v>5769700000</v>
      </c>
      <c r="Q48" s="1">
        <v>6747800000</v>
      </c>
      <c r="R48" s="1">
        <v>9495200000</v>
      </c>
      <c r="S48" s="1">
        <v>11237900000</v>
      </c>
      <c r="T48" s="1">
        <v>12919400000</v>
      </c>
      <c r="U48" s="1">
        <v>12031200000</v>
      </c>
      <c r="V48" s="1">
        <v>13785000000</v>
      </c>
      <c r="W48" s="1">
        <v>12261000000</v>
      </c>
      <c r="X48" s="1">
        <v>14530900000</v>
      </c>
      <c r="Y48" s="1">
        <v>16759300000</v>
      </c>
      <c r="Z48" s="1">
        <v>14974400000</v>
      </c>
      <c r="AA48" s="1">
        <v>16161400000</v>
      </c>
      <c r="AB48" s="1">
        <v>19411600000</v>
      </c>
      <c r="AC48" s="1">
        <v>21360200000</v>
      </c>
      <c r="AD48" s="1">
        <v>22144000000</v>
      </c>
      <c r="AE48" s="1">
        <v>24998400000</v>
      </c>
      <c r="AF48" s="1">
        <v>22995300000</v>
      </c>
      <c r="AG48" s="1">
        <v>23704500000</v>
      </c>
      <c r="AH48" s="1">
        <v>25778900000</v>
      </c>
      <c r="AI48" s="1">
        <v>23358800000</v>
      </c>
      <c r="AJ48" s="1">
        <v>25576500000</v>
      </c>
      <c r="AK48" s="1">
        <v>29171000000</v>
      </c>
      <c r="AL48" s="1">
        <v>30353600000</v>
      </c>
      <c r="AP48" s="29"/>
      <c r="AQ48" s="28"/>
      <c r="AR48" s="28"/>
    </row>
    <row r="49" spans="1:45" ht="20" x14ac:dyDescent="0.25">
      <c r="A49" s="5" t="s">
        <v>45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 t="s">
        <v>92</v>
      </c>
      <c r="N49" s="1" t="s">
        <v>92</v>
      </c>
      <c r="O49" s="1" t="s">
        <v>92</v>
      </c>
      <c r="P49" s="1" t="s">
        <v>92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  <c r="W49" s="1" t="s">
        <v>92</v>
      </c>
      <c r="X49" s="1" t="s">
        <v>92</v>
      </c>
      <c r="Y49" s="1" t="s">
        <v>92</v>
      </c>
      <c r="Z49" s="1" t="s">
        <v>92</v>
      </c>
      <c r="AA49" s="1" t="s">
        <v>92</v>
      </c>
      <c r="AB49" s="1" t="s">
        <v>92</v>
      </c>
      <c r="AC49" s="1" t="s">
        <v>92</v>
      </c>
      <c r="AD49" s="1" t="s">
        <v>92</v>
      </c>
      <c r="AE49" s="1" t="s">
        <v>92</v>
      </c>
      <c r="AF49" s="1" t="s">
        <v>92</v>
      </c>
      <c r="AG49" s="1" t="s">
        <v>92</v>
      </c>
      <c r="AH49" s="1" t="s">
        <v>92</v>
      </c>
      <c r="AI49" s="1" t="s">
        <v>92</v>
      </c>
      <c r="AJ49" s="1" t="s">
        <v>92</v>
      </c>
      <c r="AK49" s="1" t="s">
        <v>92</v>
      </c>
      <c r="AL49" s="1" t="s">
        <v>92</v>
      </c>
      <c r="AP49" s="35" t="s">
        <v>115</v>
      </c>
      <c r="AQ49" s="36" t="s">
        <v>116</v>
      </c>
      <c r="AR49" s="36" t="s">
        <v>117</v>
      </c>
    </row>
    <row r="50" spans="1:45" ht="20" x14ac:dyDescent="0.25">
      <c r="A50" s="7" t="s">
        <v>46</v>
      </c>
      <c r="B50" s="11" t="s">
        <v>92</v>
      </c>
      <c r="C50" s="11" t="s">
        <v>92</v>
      </c>
      <c r="D50" s="11" t="s">
        <v>92</v>
      </c>
      <c r="E50" s="11" t="s">
        <v>92</v>
      </c>
      <c r="F50" s="11" t="s">
        <v>92</v>
      </c>
      <c r="G50" s="11" t="s">
        <v>92</v>
      </c>
      <c r="H50" s="11" t="s">
        <v>92</v>
      </c>
      <c r="I50" s="11" t="s">
        <v>92</v>
      </c>
      <c r="J50" s="11" t="s">
        <v>92</v>
      </c>
      <c r="K50" s="11">
        <v>14507400000</v>
      </c>
      <c r="L50" s="11">
        <v>14412500000</v>
      </c>
      <c r="M50" s="11">
        <v>14307200000</v>
      </c>
      <c r="N50" s="11">
        <v>12577400000</v>
      </c>
      <c r="O50" s="11">
        <v>12595500000</v>
      </c>
      <c r="P50" s="11">
        <v>12825200000</v>
      </c>
      <c r="Q50" s="11">
        <v>14690800000</v>
      </c>
      <c r="R50" s="11">
        <v>16434100000</v>
      </c>
      <c r="S50" s="11">
        <v>19042000000</v>
      </c>
      <c r="T50" s="11">
        <v>21678100000</v>
      </c>
      <c r="U50" s="11">
        <v>24867000000</v>
      </c>
      <c r="V50" s="11">
        <v>24580800000</v>
      </c>
      <c r="W50" s="11">
        <v>21955400000</v>
      </c>
      <c r="X50" s="11">
        <v>26787800000</v>
      </c>
      <c r="Y50" s="11">
        <v>29212600000</v>
      </c>
      <c r="Z50" s="11">
        <v>27460900000</v>
      </c>
      <c r="AA50" s="11">
        <v>31001400000</v>
      </c>
      <c r="AB50" s="11">
        <v>33659800000</v>
      </c>
      <c r="AC50" s="11">
        <v>34398900000</v>
      </c>
      <c r="AD50" s="11">
        <v>35248700000</v>
      </c>
      <c r="AE50" s="11">
        <v>37178200000</v>
      </c>
      <c r="AF50" s="11">
        <v>35568900000</v>
      </c>
      <c r="AG50" s="11">
        <v>38805900000</v>
      </c>
      <c r="AH50" s="11">
        <v>44981000000</v>
      </c>
      <c r="AI50" s="11">
        <v>43908400000</v>
      </c>
      <c r="AJ50" s="11">
        <v>39286100000</v>
      </c>
      <c r="AK50" s="11">
        <v>46633100000</v>
      </c>
      <c r="AL50" s="11">
        <v>48806000000</v>
      </c>
      <c r="AP50" s="29" t="s">
        <v>118</v>
      </c>
      <c r="AQ50" s="30">
        <f>AQ35+AQ36</f>
        <v>16884700000</v>
      </c>
      <c r="AR50" s="37">
        <f>AQ50/AQ52</f>
        <v>4.7307381847819664E-2</v>
      </c>
      <c r="AS50" s="38" t="s">
        <v>119</v>
      </c>
    </row>
    <row r="51" spans="1:45" ht="20" x14ac:dyDescent="0.25">
      <c r="A51" s="5" t="s">
        <v>47</v>
      </c>
      <c r="B51" s="1" t="s">
        <v>92</v>
      </c>
      <c r="C51" s="1" t="s">
        <v>92</v>
      </c>
      <c r="D51" s="1" t="s">
        <v>92</v>
      </c>
      <c r="E51" s="1" t="s">
        <v>92</v>
      </c>
      <c r="F51" s="1" t="s">
        <v>92</v>
      </c>
      <c r="G51" s="1" t="s">
        <v>92</v>
      </c>
      <c r="H51" s="1" t="s">
        <v>92</v>
      </c>
      <c r="I51" s="1" t="s">
        <v>92</v>
      </c>
      <c r="J51" s="1" t="s">
        <v>92</v>
      </c>
      <c r="K51" s="1">
        <v>878200000</v>
      </c>
      <c r="L51" s="1">
        <v>1018000000</v>
      </c>
      <c r="M51" s="1">
        <v>829300000</v>
      </c>
      <c r="N51" s="1">
        <v>985500000</v>
      </c>
      <c r="O51" s="1">
        <v>1186000000</v>
      </c>
      <c r="P51" s="1">
        <v>445500000</v>
      </c>
      <c r="Q51" s="1">
        <v>661900000</v>
      </c>
      <c r="R51" s="1">
        <v>624100000</v>
      </c>
      <c r="S51" s="1">
        <v>676900000</v>
      </c>
      <c r="T51" s="1">
        <v>875900000</v>
      </c>
      <c r="U51" s="1">
        <v>648600000</v>
      </c>
      <c r="V51" s="1">
        <v>781300000</v>
      </c>
      <c r="W51" s="1">
        <v>789400000</v>
      </c>
      <c r="X51" s="1">
        <v>1018500000</v>
      </c>
      <c r="Y51" s="1">
        <v>885800000</v>
      </c>
      <c r="Z51" s="1">
        <v>968100000</v>
      </c>
      <c r="AA51" s="1">
        <v>1072200000</v>
      </c>
      <c r="AB51" s="1">
        <v>1125200000</v>
      </c>
      <c r="AC51" s="1">
        <v>1188300000</v>
      </c>
      <c r="AD51" s="1">
        <v>1119300000</v>
      </c>
      <c r="AE51" s="1">
        <v>1128100000</v>
      </c>
      <c r="AF51" s="1">
        <v>1338200000</v>
      </c>
      <c r="AG51" s="1">
        <v>1349300000</v>
      </c>
      <c r="AH51" s="1">
        <v>1410700000</v>
      </c>
      <c r="AI51" s="1">
        <v>1412300000</v>
      </c>
      <c r="AJ51" s="1">
        <v>1405300000</v>
      </c>
      <c r="AK51" s="1">
        <v>1606700000</v>
      </c>
      <c r="AL51" s="1">
        <v>1670600000</v>
      </c>
      <c r="AP51" s="29" t="s">
        <v>120</v>
      </c>
      <c r="AQ51" s="30">
        <v>340030000000</v>
      </c>
      <c r="AR51" s="37">
        <f>AQ51/AQ52</f>
        <v>0.95269261815218031</v>
      </c>
      <c r="AS51" s="38" t="s">
        <v>121</v>
      </c>
    </row>
    <row r="52" spans="1:45" ht="20" x14ac:dyDescent="0.25">
      <c r="A52" s="5" t="s">
        <v>48</v>
      </c>
      <c r="B52" s="1" t="s">
        <v>92</v>
      </c>
      <c r="C52" s="1" t="s">
        <v>92</v>
      </c>
      <c r="D52" s="1" t="s">
        <v>92</v>
      </c>
      <c r="E52" s="1" t="s">
        <v>92</v>
      </c>
      <c r="F52" s="1" t="s">
        <v>92</v>
      </c>
      <c r="G52" s="1" t="s">
        <v>92</v>
      </c>
      <c r="H52" s="1" t="s">
        <v>92</v>
      </c>
      <c r="I52" s="1" t="s">
        <v>92</v>
      </c>
      <c r="J52" s="1" t="s">
        <v>92</v>
      </c>
      <c r="K52" s="1">
        <v>2724400000</v>
      </c>
      <c r="L52" s="1">
        <v>1908800000</v>
      </c>
      <c r="M52" s="1">
        <v>1212900000</v>
      </c>
      <c r="N52" s="1">
        <v>227600000</v>
      </c>
      <c r="O52" s="1">
        <v>181400000</v>
      </c>
      <c r="P52" s="1">
        <v>241500000</v>
      </c>
      <c r="Q52" s="1">
        <v>184300000</v>
      </c>
      <c r="R52" s="1">
        <v>286300000</v>
      </c>
      <c r="S52" s="1">
        <v>545400000</v>
      </c>
      <c r="T52" s="1">
        <v>196500000</v>
      </c>
      <c r="U52" s="1">
        <v>2020600000</v>
      </c>
      <c r="V52" s="1">
        <v>734700000</v>
      </c>
      <c r="W52" s="1">
        <v>219400000</v>
      </c>
      <c r="X52" s="1">
        <v>413700000</v>
      </c>
      <c r="Y52" s="1">
        <v>5846300000</v>
      </c>
      <c r="Z52" s="1">
        <v>27400000</v>
      </c>
      <c r="AA52" s="1">
        <v>156000000</v>
      </c>
      <c r="AB52" s="1">
        <v>1522300000</v>
      </c>
      <c r="AC52" s="1">
        <v>11900000</v>
      </c>
      <c r="AD52" s="1">
        <v>1012600000</v>
      </c>
      <c r="AE52" s="1">
        <v>2688700000</v>
      </c>
      <c r="AF52" s="1">
        <v>6100000</v>
      </c>
      <c r="AG52" s="1">
        <v>1937400000</v>
      </c>
      <c r="AH52" s="1">
        <v>3706600000</v>
      </c>
      <c r="AI52" s="1">
        <v>1131200000</v>
      </c>
      <c r="AJ52" s="1">
        <v>1499300000</v>
      </c>
      <c r="AK52" s="1">
        <v>8700000</v>
      </c>
      <c r="AL52" s="1">
        <v>1538300000</v>
      </c>
      <c r="AP52" s="29" t="s">
        <v>122</v>
      </c>
      <c r="AQ52" s="30">
        <f>AQ50+AQ51</f>
        <v>356914700000</v>
      </c>
      <c r="AR52" s="28"/>
    </row>
    <row r="53" spans="1:45" ht="19" x14ac:dyDescent="0.25">
      <c r="A53" s="5" t="s">
        <v>49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  <c r="Y53" s="1" t="s">
        <v>92</v>
      </c>
      <c r="Z53" s="1">
        <v>346700000</v>
      </c>
      <c r="AA53" s="1">
        <v>457500000</v>
      </c>
      <c r="AB53" s="1">
        <v>261600000</v>
      </c>
      <c r="AC53" s="1">
        <v>143500000</v>
      </c>
      <c r="AD53" s="1">
        <v>254400000</v>
      </c>
      <c r="AE53" s="1">
        <v>93500000</v>
      </c>
      <c r="AF53" s="1">
        <v>358900000</v>
      </c>
      <c r="AG53" s="1">
        <v>119100000</v>
      </c>
      <c r="AH53" s="1">
        <v>532900000</v>
      </c>
      <c r="AI53" s="1">
        <v>404000000</v>
      </c>
      <c r="AJ53" s="1">
        <v>160600000</v>
      </c>
      <c r="AK53" s="1">
        <v>495100000</v>
      </c>
      <c r="AL53" s="1">
        <v>126900000</v>
      </c>
      <c r="AP53" s="29"/>
      <c r="AQ53" s="28"/>
      <c r="AR53" s="28"/>
    </row>
    <row r="54" spans="1:45" ht="20" x14ac:dyDescent="0.25">
      <c r="A54" s="5" t="s">
        <v>50</v>
      </c>
      <c r="B54" s="1" t="s">
        <v>92</v>
      </c>
      <c r="C54" s="1" t="s">
        <v>92</v>
      </c>
      <c r="D54" s="1" t="s">
        <v>92</v>
      </c>
      <c r="E54" s="1" t="s">
        <v>92</v>
      </c>
      <c r="F54" s="1" t="s">
        <v>92</v>
      </c>
      <c r="G54" s="1" t="s">
        <v>92</v>
      </c>
      <c r="H54" s="1" t="s">
        <v>92</v>
      </c>
      <c r="I54" s="1" t="s">
        <v>92</v>
      </c>
      <c r="J54" s="1" t="s">
        <v>92</v>
      </c>
      <c r="K54" s="1" t="s">
        <v>92</v>
      </c>
      <c r="L54" s="1" t="s">
        <v>92</v>
      </c>
      <c r="M54" s="1" t="s">
        <v>92</v>
      </c>
      <c r="N54" s="1" t="s">
        <v>92</v>
      </c>
      <c r="O54" s="1" t="s">
        <v>92</v>
      </c>
      <c r="P54" s="1" t="s">
        <v>92</v>
      </c>
      <c r="Q54" s="1" t="s">
        <v>92</v>
      </c>
      <c r="R54" s="1" t="s">
        <v>92</v>
      </c>
      <c r="S54" s="1" t="s">
        <v>92</v>
      </c>
      <c r="T54" s="1" t="s">
        <v>92</v>
      </c>
      <c r="U54" s="1" t="s">
        <v>92</v>
      </c>
      <c r="V54" s="1" t="s">
        <v>92</v>
      </c>
      <c r="W54" s="1" t="s">
        <v>92</v>
      </c>
      <c r="X54" s="1" t="s">
        <v>92</v>
      </c>
      <c r="Y54" s="1" t="s">
        <v>92</v>
      </c>
      <c r="Z54" s="1" t="s">
        <v>92</v>
      </c>
      <c r="AA54" s="1" t="s">
        <v>92</v>
      </c>
      <c r="AB54" s="1" t="s">
        <v>92</v>
      </c>
      <c r="AC54" s="1" t="s">
        <v>92</v>
      </c>
      <c r="AD54" s="1" t="s">
        <v>92</v>
      </c>
      <c r="AE54" s="1" t="s">
        <v>92</v>
      </c>
      <c r="AF54" s="1" t="s">
        <v>92</v>
      </c>
      <c r="AG54" s="1" t="s">
        <v>92</v>
      </c>
      <c r="AH54" s="1" t="s">
        <v>92</v>
      </c>
      <c r="AI54" s="1" t="s">
        <v>92</v>
      </c>
      <c r="AJ54" s="1" t="s">
        <v>92</v>
      </c>
      <c r="AK54" s="1" t="s">
        <v>92</v>
      </c>
      <c r="AL54" s="1" t="s">
        <v>92</v>
      </c>
      <c r="AP54" s="39" t="s">
        <v>123</v>
      </c>
      <c r="AQ54" s="28"/>
      <c r="AR54" s="28"/>
    </row>
    <row r="55" spans="1:45" ht="20" x14ac:dyDescent="0.25">
      <c r="A55" s="5" t="s">
        <v>51</v>
      </c>
      <c r="B55" s="1" t="s">
        <v>92</v>
      </c>
      <c r="C55" s="1" t="s">
        <v>92</v>
      </c>
      <c r="D55" s="1" t="s">
        <v>92</v>
      </c>
      <c r="E55" s="1" t="s">
        <v>92</v>
      </c>
      <c r="F55" s="1" t="s">
        <v>92</v>
      </c>
      <c r="G55" s="1" t="s">
        <v>92</v>
      </c>
      <c r="H55" s="1" t="s">
        <v>92</v>
      </c>
      <c r="I55" s="1" t="s">
        <v>92</v>
      </c>
      <c r="J55" s="1" t="s">
        <v>92</v>
      </c>
      <c r="K55" s="1">
        <v>2066900000</v>
      </c>
      <c r="L55" s="1">
        <v>2040200000</v>
      </c>
      <c r="M55" s="1">
        <v>2180000000</v>
      </c>
      <c r="N55" s="1">
        <v>2978500000</v>
      </c>
      <c r="O55" s="1">
        <v>3239800000</v>
      </c>
      <c r="P55" s="1">
        <v>3248400000</v>
      </c>
      <c r="Q55" s="1">
        <v>4114500000</v>
      </c>
      <c r="R55" s="1">
        <v>4292600000</v>
      </c>
      <c r="S55" s="1">
        <v>3841200000</v>
      </c>
      <c r="T55" s="1">
        <v>4478200000</v>
      </c>
      <c r="U55" s="1">
        <v>4924500000</v>
      </c>
      <c r="V55" s="1">
        <v>4200300000</v>
      </c>
      <c r="W55" s="1">
        <v>4076700000</v>
      </c>
      <c r="X55" s="1">
        <v>3836100000</v>
      </c>
      <c r="Y55" s="1">
        <v>6377600000</v>
      </c>
      <c r="Z55" s="1">
        <v>5572600000</v>
      </c>
      <c r="AA55" s="1">
        <v>5873200000</v>
      </c>
      <c r="AB55" s="1">
        <v>6283400000</v>
      </c>
      <c r="AC55" s="1">
        <v>7189300000</v>
      </c>
      <c r="AD55" s="1">
        <v>6784700000</v>
      </c>
      <c r="AE55" s="1">
        <v>7390700000</v>
      </c>
      <c r="AF55" s="1">
        <v>6885300000</v>
      </c>
      <c r="AG55" s="1">
        <v>7699900000</v>
      </c>
      <c r="AH55" s="1">
        <v>9418600000</v>
      </c>
      <c r="AI55" s="1">
        <v>9344600000</v>
      </c>
      <c r="AJ55" s="1">
        <v>8870600000</v>
      </c>
      <c r="AK55" s="1">
        <v>10866200000</v>
      </c>
      <c r="AL55" s="1">
        <v>11843800000</v>
      </c>
      <c r="AP55" s="31" t="s">
        <v>124</v>
      </c>
      <c r="AQ55" s="32">
        <f>(AR50*AQ37)+(AR51*AQ47)</f>
        <v>5.4649329128220264E-2</v>
      </c>
      <c r="AR55" s="28"/>
    </row>
    <row r="56" spans="1:45" ht="19" x14ac:dyDescent="0.25">
      <c r="A56" s="6" t="s">
        <v>52</v>
      </c>
      <c r="B56" s="10" t="s">
        <v>92</v>
      </c>
      <c r="C56" s="10" t="s">
        <v>92</v>
      </c>
      <c r="D56" s="10" t="s">
        <v>92</v>
      </c>
      <c r="E56" s="10" t="s">
        <v>92</v>
      </c>
      <c r="F56" s="10" t="s">
        <v>92</v>
      </c>
      <c r="G56" s="10" t="s">
        <v>92</v>
      </c>
      <c r="H56" s="10" t="s">
        <v>92</v>
      </c>
      <c r="I56" s="10" t="s">
        <v>92</v>
      </c>
      <c r="J56" s="10" t="s">
        <v>92</v>
      </c>
      <c r="K56" s="10">
        <v>5669500000</v>
      </c>
      <c r="L56" s="10">
        <v>4967000000</v>
      </c>
      <c r="M56" s="10">
        <v>4222200000</v>
      </c>
      <c r="N56" s="10">
        <v>4191600000</v>
      </c>
      <c r="O56" s="10">
        <v>4607200000</v>
      </c>
      <c r="P56" s="10">
        <v>3935400000</v>
      </c>
      <c r="Q56" s="10">
        <v>4960700000</v>
      </c>
      <c r="R56" s="10">
        <v>5203000000</v>
      </c>
      <c r="S56" s="10">
        <v>5063500000</v>
      </c>
      <c r="T56" s="10">
        <v>5550600000</v>
      </c>
      <c r="U56" s="10">
        <v>7593700000</v>
      </c>
      <c r="V56" s="10">
        <v>5716300000</v>
      </c>
      <c r="W56" s="10">
        <v>5085500000</v>
      </c>
      <c r="X56" s="10">
        <v>5268300000</v>
      </c>
      <c r="Y56" s="10">
        <v>13109700000</v>
      </c>
      <c r="Z56" s="10">
        <v>6568100000</v>
      </c>
      <c r="AA56" s="10">
        <v>7101400000</v>
      </c>
      <c r="AB56" s="10">
        <v>8930900000</v>
      </c>
      <c r="AC56" s="10">
        <v>8389500000</v>
      </c>
      <c r="AD56" s="10">
        <v>8916600000</v>
      </c>
      <c r="AE56" s="10">
        <v>11207500000</v>
      </c>
      <c r="AF56" s="10">
        <v>8229600000</v>
      </c>
      <c r="AG56" s="10">
        <v>10986600000</v>
      </c>
      <c r="AH56" s="10">
        <v>14535900000</v>
      </c>
      <c r="AI56" s="10">
        <v>11888100000</v>
      </c>
      <c r="AJ56" s="10">
        <v>11775200000</v>
      </c>
      <c r="AK56" s="10">
        <v>12481600000</v>
      </c>
      <c r="AL56" s="10">
        <v>15052700000</v>
      </c>
    </row>
    <row r="57" spans="1:45" ht="19" x14ac:dyDescent="0.25">
      <c r="A57" s="5" t="s">
        <v>53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>
        <v>2125800000</v>
      </c>
      <c r="L57" s="1">
        <v>2592900000</v>
      </c>
      <c r="M57" s="1">
        <v>2516500000</v>
      </c>
      <c r="N57" s="1">
        <v>2326100000</v>
      </c>
      <c r="O57" s="1">
        <v>2185500000</v>
      </c>
      <c r="P57" s="1">
        <v>2811900000</v>
      </c>
      <c r="Q57" s="1">
        <v>2633700000</v>
      </c>
      <c r="R57" s="1">
        <v>3132100000</v>
      </c>
      <c r="S57" s="1">
        <v>4358200000</v>
      </c>
      <c r="T57" s="1">
        <v>4687800000</v>
      </c>
      <c r="U57" s="1">
        <v>4491900000</v>
      </c>
      <c r="V57" s="1">
        <v>5763500000</v>
      </c>
      <c r="W57" s="1">
        <v>3494400000</v>
      </c>
      <c r="X57" s="1">
        <v>4593500000</v>
      </c>
      <c r="Y57" s="1">
        <v>4615700000</v>
      </c>
      <c r="Z57" s="1">
        <v>6634700000</v>
      </c>
      <c r="AA57" s="1">
        <v>6770500000</v>
      </c>
      <c r="AB57" s="1">
        <v>5464700000</v>
      </c>
      <c r="AC57" s="1">
        <v>5519400000</v>
      </c>
      <c r="AD57" s="1">
        <v>4200300000</v>
      </c>
      <c r="AE57" s="1">
        <v>5367700000</v>
      </c>
      <c r="AF57" s="1">
        <v>7972400000</v>
      </c>
      <c r="AG57" s="1">
        <v>8367800000</v>
      </c>
      <c r="AH57" s="1">
        <v>9940500000</v>
      </c>
      <c r="AI57" s="1">
        <v>11639700000</v>
      </c>
      <c r="AJ57" s="1">
        <v>13817900000</v>
      </c>
      <c r="AK57" s="1">
        <v>16586600000</v>
      </c>
      <c r="AL57" s="1">
        <v>15346400000</v>
      </c>
    </row>
    <row r="58" spans="1:45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 t="s">
        <v>92</v>
      </c>
      <c r="F58" s="1" t="s">
        <v>92</v>
      </c>
      <c r="G58" s="1" t="s">
        <v>92</v>
      </c>
      <c r="H58" s="1" t="s">
        <v>92</v>
      </c>
      <c r="I58" s="1" t="s">
        <v>92</v>
      </c>
      <c r="J58" s="1" t="s">
        <v>92</v>
      </c>
      <c r="K58" s="1" t="s">
        <v>92</v>
      </c>
      <c r="L58" s="1" t="s">
        <v>92</v>
      </c>
      <c r="M58" s="1" t="s">
        <v>92</v>
      </c>
      <c r="N58" s="1" t="s">
        <v>92</v>
      </c>
      <c r="O58" s="1" t="s">
        <v>92</v>
      </c>
      <c r="P58" s="1" t="s">
        <v>92</v>
      </c>
      <c r="Q58" s="1" t="s">
        <v>92</v>
      </c>
      <c r="R58" s="1" t="s">
        <v>92</v>
      </c>
      <c r="S58" s="1" t="s">
        <v>92</v>
      </c>
      <c r="T58" s="1" t="s">
        <v>92</v>
      </c>
      <c r="U58" s="1" t="s">
        <v>92</v>
      </c>
      <c r="V58" s="1" t="s">
        <v>92</v>
      </c>
      <c r="W58" s="1" t="s">
        <v>92</v>
      </c>
      <c r="X58" s="1" t="s">
        <v>92</v>
      </c>
      <c r="Y58" s="1" t="s">
        <v>92</v>
      </c>
      <c r="Z58" s="1" t="s">
        <v>92</v>
      </c>
      <c r="AA58" s="1" t="s">
        <v>92</v>
      </c>
      <c r="AB58" s="1" t="s">
        <v>92</v>
      </c>
      <c r="AC58" s="1" t="s">
        <v>92</v>
      </c>
      <c r="AD58" s="1" t="s">
        <v>92</v>
      </c>
      <c r="AE58" s="1" t="s">
        <v>92</v>
      </c>
      <c r="AF58" s="1" t="s">
        <v>92</v>
      </c>
      <c r="AG58" s="1" t="s">
        <v>92</v>
      </c>
      <c r="AH58" s="1" t="s">
        <v>92</v>
      </c>
      <c r="AI58" s="1" t="s">
        <v>92</v>
      </c>
      <c r="AJ58" s="1" t="s">
        <v>92</v>
      </c>
      <c r="AK58" s="1" t="s">
        <v>92</v>
      </c>
      <c r="AL58" s="1" t="s">
        <v>92</v>
      </c>
    </row>
    <row r="59" spans="1:45" ht="19" x14ac:dyDescent="0.25">
      <c r="A59" s="5" t="s">
        <v>54</v>
      </c>
      <c r="B59" s="1" t="s">
        <v>92</v>
      </c>
      <c r="C59" s="1" t="s">
        <v>92</v>
      </c>
      <c r="D59" s="1" t="s">
        <v>92</v>
      </c>
      <c r="E59" s="1" t="s">
        <v>92</v>
      </c>
      <c r="F59" s="1" t="s">
        <v>92</v>
      </c>
      <c r="G59" s="1" t="s">
        <v>92</v>
      </c>
      <c r="H59" s="1" t="s">
        <v>92</v>
      </c>
      <c r="I59" s="1" t="s">
        <v>92</v>
      </c>
      <c r="J59" s="1" t="s">
        <v>92</v>
      </c>
      <c r="K59" s="1">
        <v>188900000</v>
      </c>
      <c r="L59" s="1">
        <v>295500000</v>
      </c>
      <c r="M59" s="1">
        <v>376000000</v>
      </c>
      <c r="N59" s="1">
        <v>215500000</v>
      </c>
      <c r="O59" s="1">
        <v>247900000</v>
      </c>
      <c r="P59" s="1">
        <v>137000000</v>
      </c>
      <c r="Q59" s="1">
        <v>91600000</v>
      </c>
      <c r="R59" s="1" t="s">
        <v>92</v>
      </c>
      <c r="S59" s="1" t="s">
        <v>92</v>
      </c>
      <c r="T59" s="1" t="s">
        <v>92</v>
      </c>
      <c r="U59" s="1">
        <v>620400000</v>
      </c>
      <c r="V59" s="1">
        <v>695100000</v>
      </c>
      <c r="W59" s="1">
        <v>62200000</v>
      </c>
      <c r="X59" s="1">
        <v>287500000</v>
      </c>
      <c r="Y59" s="1">
        <v>74700000</v>
      </c>
      <c r="Z59" s="1">
        <v>84800000</v>
      </c>
      <c r="AA59" s="1" t="s">
        <v>92</v>
      </c>
      <c r="AB59" s="1" t="s">
        <v>92</v>
      </c>
      <c r="AC59" s="1" t="s">
        <v>92</v>
      </c>
      <c r="AD59" s="1" t="s">
        <v>92</v>
      </c>
      <c r="AE59" s="1" t="s">
        <v>92</v>
      </c>
      <c r="AF59" s="1" t="s">
        <v>92</v>
      </c>
      <c r="AG59" s="1" t="s">
        <v>92</v>
      </c>
      <c r="AH59" s="1" t="s">
        <v>92</v>
      </c>
      <c r="AI59" s="1" t="s">
        <v>92</v>
      </c>
      <c r="AJ59" s="1">
        <v>2187500000</v>
      </c>
      <c r="AK59" s="1">
        <v>2099900000</v>
      </c>
      <c r="AL59" s="1">
        <v>1733700000</v>
      </c>
    </row>
    <row r="60" spans="1:45" ht="19" x14ac:dyDescent="0.25">
      <c r="A60" s="5" t="s">
        <v>55</v>
      </c>
      <c r="B60" s="1" t="s">
        <v>92</v>
      </c>
      <c r="C60" s="1" t="s">
        <v>92</v>
      </c>
      <c r="D60" s="1" t="s">
        <v>92</v>
      </c>
      <c r="E60" s="1" t="s">
        <v>92</v>
      </c>
      <c r="F60" s="1" t="s">
        <v>92</v>
      </c>
      <c r="G60" s="1" t="s">
        <v>92</v>
      </c>
      <c r="H60" s="1" t="s">
        <v>92</v>
      </c>
      <c r="I60" s="1" t="s">
        <v>92</v>
      </c>
      <c r="J60" s="1" t="s">
        <v>92</v>
      </c>
      <c r="K60" s="1">
        <v>1167600000</v>
      </c>
      <c r="L60" s="1">
        <v>1124500000</v>
      </c>
      <c r="M60" s="1">
        <v>1092400000</v>
      </c>
      <c r="N60" s="1">
        <v>1038600000</v>
      </c>
      <c r="O60" s="1">
        <v>1125300000</v>
      </c>
      <c r="P60" s="1">
        <v>927900000</v>
      </c>
      <c r="Q60" s="1">
        <v>957900000</v>
      </c>
      <c r="R60" s="1">
        <v>995000000</v>
      </c>
      <c r="S60" s="1">
        <v>1346700000</v>
      </c>
      <c r="T60" s="1">
        <v>1674900000</v>
      </c>
      <c r="U60" s="1">
        <v>1241100000</v>
      </c>
      <c r="V60" s="1">
        <v>1614000000</v>
      </c>
      <c r="W60" s="1">
        <v>2332600000</v>
      </c>
      <c r="X60" s="1">
        <v>2974100000</v>
      </c>
      <c r="Y60" s="1">
        <v>4677200000</v>
      </c>
      <c r="Z60" s="1">
        <v>4648000000</v>
      </c>
      <c r="AA60" s="1">
        <v>4716700000</v>
      </c>
      <c r="AB60" s="1">
        <v>5728600000</v>
      </c>
      <c r="AC60" s="1">
        <v>5716100000</v>
      </c>
      <c r="AD60" s="1">
        <v>4491100000</v>
      </c>
      <c r="AE60" s="1">
        <v>5214900000</v>
      </c>
      <c r="AF60" s="1">
        <v>4776600000</v>
      </c>
      <c r="AG60" s="1">
        <v>5371000000</v>
      </c>
      <c r="AH60" s="1">
        <v>8836700000</v>
      </c>
      <c r="AI60" s="1">
        <v>9471500000</v>
      </c>
      <c r="AJ60" s="1">
        <v>8806400000</v>
      </c>
      <c r="AK60" s="1">
        <v>9639800000</v>
      </c>
      <c r="AL60" s="1">
        <v>7518400000</v>
      </c>
    </row>
    <row r="61" spans="1:45" ht="19" x14ac:dyDescent="0.25">
      <c r="A61" s="5" t="s">
        <v>56</v>
      </c>
      <c r="B61" s="1" t="s">
        <v>92</v>
      </c>
      <c r="C61" s="1" t="s">
        <v>92</v>
      </c>
      <c r="D61" s="1" t="s">
        <v>92</v>
      </c>
      <c r="E61" s="1" t="s">
        <v>92</v>
      </c>
      <c r="F61" s="1" t="s">
        <v>92</v>
      </c>
      <c r="G61" s="1" t="s">
        <v>92</v>
      </c>
      <c r="H61" s="1" t="s">
        <v>92</v>
      </c>
      <c r="I61" s="1" t="s">
        <v>92</v>
      </c>
      <c r="J61" s="1" t="s">
        <v>92</v>
      </c>
      <c r="K61" s="1">
        <v>3482300000</v>
      </c>
      <c r="L61" s="1">
        <v>4012900000</v>
      </c>
      <c r="M61" s="1">
        <v>3984900000</v>
      </c>
      <c r="N61" s="1">
        <v>3580200000</v>
      </c>
      <c r="O61" s="1">
        <v>3558700000</v>
      </c>
      <c r="P61" s="1">
        <v>3876800000</v>
      </c>
      <c r="Q61" s="1">
        <v>3683200000</v>
      </c>
      <c r="R61" s="1">
        <v>4127100000</v>
      </c>
      <c r="S61" s="1">
        <v>5704900000</v>
      </c>
      <c r="T61" s="1">
        <v>6362700000</v>
      </c>
      <c r="U61" s="1">
        <v>6353400000</v>
      </c>
      <c r="V61" s="1">
        <v>8072600000</v>
      </c>
      <c r="W61" s="1">
        <v>5889200000</v>
      </c>
      <c r="X61" s="1">
        <v>7855100000</v>
      </c>
      <c r="Y61" s="1">
        <v>9367600000</v>
      </c>
      <c r="Z61" s="1">
        <v>11367500000</v>
      </c>
      <c r="AA61" s="1">
        <v>11487200000</v>
      </c>
      <c r="AB61" s="1">
        <v>11193300000</v>
      </c>
      <c r="AC61" s="1">
        <v>11235500000</v>
      </c>
      <c r="AD61" s="1">
        <v>8691400000</v>
      </c>
      <c r="AE61" s="1">
        <v>10582600000</v>
      </c>
      <c r="AF61" s="1">
        <v>12749000000</v>
      </c>
      <c r="AG61" s="1">
        <v>13738800000</v>
      </c>
      <c r="AH61" s="1">
        <v>18777200000</v>
      </c>
      <c r="AI61" s="1">
        <v>21111200000</v>
      </c>
      <c r="AJ61" s="1">
        <v>24811800000</v>
      </c>
      <c r="AK61" s="1">
        <v>28326300000</v>
      </c>
      <c r="AL61" s="1">
        <v>24598500000</v>
      </c>
    </row>
    <row r="62" spans="1:45" ht="19" x14ac:dyDescent="0.25">
      <c r="A62" s="5" t="s">
        <v>57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 t="s">
        <v>92</v>
      </c>
      <c r="O62" s="1" t="s">
        <v>92</v>
      </c>
      <c r="P62" s="1" t="s">
        <v>92</v>
      </c>
      <c r="Q62" s="1" t="s">
        <v>92</v>
      </c>
      <c r="R62" s="1" t="s">
        <v>92</v>
      </c>
      <c r="S62" s="1" t="s">
        <v>92</v>
      </c>
      <c r="T62" s="1" t="s">
        <v>92</v>
      </c>
      <c r="U62" s="1" t="s">
        <v>92</v>
      </c>
      <c r="V62" s="1" t="s">
        <v>92</v>
      </c>
      <c r="W62" s="1" t="s">
        <v>92</v>
      </c>
      <c r="X62" s="1" t="s">
        <v>92</v>
      </c>
      <c r="Y62" s="1" t="s">
        <v>92</v>
      </c>
      <c r="Z62" s="1" t="s">
        <v>92</v>
      </c>
      <c r="AA62" s="1" t="s">
        <v>92</v>
      </c>
      <c r="AB62" s="1" t="s">
        <v>92</v>
      </c>
      <c r="AC62" s="1" t="s">
        <v>92</v>
      </c>
      <c r="AD62" s="1" t="s">
        <v>92</v>
      </c>
      <c r="AE62" s="1" t="s">
        <v>92</v>
      </c>
      <c r="AF62" s="1" t="s">
        <v>92</v>
      </c>
      <c r="AG62" s="1" t="s">
        <v>92</v>
      </c>
      <c r="AH62" s="1" t="s">
        <v>92</v>
      </c>
      <c r="AI62" s="1" t="s">
        <v>92</v>
      </c>
      <c r="AJ62" s="1" t="s">
        <v>92</v>
      </c>
      <c r="AK62" s="1" t="s">
        <v>92</v>
      </c>
      <c r="AL62" s="1" t="s">
        <v>92</v>
      </c>
    </row>
    <row r="63" spans="1:45" ht="19" x14ac:dyDescent="0.25">
      <c r="A63" s="6" t="s">
        <v>58</v>
      </c>
      <c r="B63" s="10" t="s">
        <v>92</v>
      </c>
      <c r="C63" s="10" t="s">
        <v>92</v>
      </c>
      <c r="D63" s="10" t="s">
        <v>92</v>
      </c>
      <c r="E63" s="10" t="s">
        <v>92</v>
      </c>
      <c r="F63" s="10" t="s">
        <v>92</v>
      </c>
      <c r="G63" s="10" t="s">
        <v>92</v>
      </c>
      <c r="H63" s="10" t="s">
        <v>92</v>
      </c>
      <c r="I63" s="10" t="s">
        <v>92</v>
      </c>
      <c r="J63" s="10" t="s">
        <v>92</v>
      </c>
      <c r="K63" s="10">
        <v>9151800000</v>
      </c>
      <c r="L63" s="10">
        <v>8979900000</v>
      </c>
      <c r="M63" s="10">
        <v>8207100000</v>
      </c>
      <c r="N63" s="10">
        <v>7771800000</v>
      </c>
      <c r="O63" s="10">
        <v>8165900000</v>
      </c>
      <c r="P63" s="10">
        <v>7812200000</v>
      </c>
      <c r="Q63" s="10">
        <v>8643900000</v>
      </c>
      <c r="R63" s="10">
        <v>9330100000</v>
      </c>
      <c r="S63" s="10">
        <v>10768400000</v>
      </c>
      <c r="T63" s="10">
        <v>11913300000</v>
      </c>
      <c r="U63" s="10">
        <v>13947100000</v>
      </c>
      <c r="V63" s="10">
        <v>13788900000</v>
      </c>
      <c r="W63" s="10">
        <v>10974700000</v>
      </c>
      <c r="X63" s="10">
        <v>13123400000</v>
      </c>
      <c r="Y63" s="10">
        <v>22477300000</v>
      </c>
      <c r="Z63" s="10">
        <v>17935600000</v>
      </c>
      <c r="AA63" s="10">
        <v>18588600000</v>
      </c>
      <c r="AB63" s="10">
        <v>20124200000</v>
      </c>
      <c r="AC63" s="10">
        <v>19625000000</v>
      </c>
      <c r="AD63" s="10">
        <v>17608000000</v>
      </c>
      <c r="AE63" s="10">
        <v>21790100000</v>
      </c>
      <c r="AF63" s="10">
        <v>20978600000</v>
      </c>
      <c r="AG63" s="10">
        <v>24725400000</v>
      </c>
      <c r="AH63" s="10">
        <v>33313100000</v>
      </c>
      <c r="AI63" s="10">
        <v>32999300000</v>
      </c>
      <c r="AJ63" s="10">
        <v>36587000000</v>
      </c>
      <c r="AK63" s="10">
        <v>40807900000</v>
      </c>
      <c r="AL63" s="10">
        <v>39651200000</v>
      </c>
    </row>
    <row r="64" spans="1:45" ht="19" x14ac:dyDescent="0.25">
      <c r="A64" s="5" t="s">
        <v>59</v>
      </c>
      <c r="B64" s="1" t="s">
        <v>92</v>
      </c>
      <c r="C64" s="1" t="s">
        <v>92</v>
      </c>
      <c r="D64" s="1" t="s">
        <v>92</v>
      </c>
      <c r="E64" s="1" t="s">
        <v>92</v>
      </c>
      <c r="F64" s="1" t="s">
        <v>92</v>
      </c>
      <c r="G64" s="1" t="s">
        <v>92</v>
      </c>
      <c r="H64" s="1" t="s">
        <v>92</v>
      </c>
      <c r="I64" s="1" t="s">
        <v>92</v>
      </c>
      <c r="J64" s="1" t="s">
        <v>92</v>
      </c>
      <c r="K64" s="1" t="s">
        <v>92</v>
      </c>
      <c r="L64" s="1" t="s">
        <v>92</v>
      </c>
      <c r="M64" s="1" t="s">
        <v>92</v>
      </c>
      <c r="N64" s="1" t="s">
        <v>92</v>
      </c>
      <c r="O64" s="1" t="s">
        <v>92</v>
      </c>
      <c r="P64" s="1">
        <v>682000000</v>
      </c>
      <c r="Q64" s="1">
        <v>704400000</v>
      </c>
      <c r="R64" s="1">
        <v>702700000</v>
      </c>
      <c r="S64" s="1">
        <v>702100000</v>
      </c>
      <c r="T64" s="1">
        <v>702300000</v>
      </c>
      <c r="U64" s="1">
        <v>708000000</v>
      </c>
      <c r="V64" s="1">
        <v>706900000</v>
      </c>
      <c r="W64" s="1" t="s">
        <v>92</v>
      </c>
      <c r="X64" s="1" t="s">
        <v>92</v>
      </c>
      <c r="Y64" s="1">
        <v>711100000</v>
      </c>
      <c r="Z64" s="1" t="s">
        <v>92</v>
      </c>
      <c r="AA64" s="1" t="s">
        <v>92</v>
      </c>
      <c r="AB64" s="1" t="s">
        <v>92</v>
      </c>
      <c r="AC64" s="1">
        <v>716600000</v>
      </c>
      <c r="AD64" s="1">
        <v>698500000</v>
      </c>
      <c r="AE64" s="1">
        <v>694600000</v>
      </c>
      <c r="AF64" s="1">
        <v>691300000</v>
      </c>
      <c r="AG64" s="1">
        <v>688500000</v>
      </c>
      <c r="AH64" s="1">
        <v>687900000</v>
      </c>
      <c r="AI64" s="1">
        <v>661000000</v>
      </c>
      <c r="AJ64" s="1">
        <v>598800000</v>
      </c>
      <c r="AK64" s="1">
        <v>598200000</v>
      </c>
      <c r="AL64" s="1">
        <v>596300000</v>
      </c>
    </row>
    <row r="65" spans="1:38" ht="19" x14ac:dyDescent="0.25">
      <c r="A65" s="5" t="s">
        <v>60</v>
      </c>
      <c r="B65" s="1" t="s">
        <v>92</v>
      </c>
      <c r="C65" s="1" t="s">
        <v>92</v>
      </c>
      <c r="D65" s="1" t="s">
        <v>92</v>
      </c>
      <c r="E65" s="1" t="s">
        <v>92</v>
      </c>
      <c r="F65" s="1" t="s">
        <v>92</v>
      </c>
      <c r="G65" s="1" t="s">
        <v>92</v>
      </c>
      <c r="H65" s="1" t="s">
        <v>92</v>
      </c>
      <c r="I65" s="1" t="s">
        <v>92</v>
      </c>
      <c r="J65" s="1" t="s">
        <v>92</v>
      </c>
      <c r="K65" s="1">
        <v>5062100000</v>
      </c>
      <c r="L65" s="1">
        <v>6484300000</v>
      </c>
      <c r="M65" s="1">
        <v>7207300000</v>
      </c>
      <c r="N65" s="1">
        <v>4483100000</v>
      </c>
      <c r="O65" s="1">
        <v>4228800000</v>
      </c>
      <c r="P65" s="1">
        <v>4985600000</v>
      </c>
      <c r="Q65" s="1">
        <v>6223200000</v>
      </c>
      <c r="R65" s="1">
        <v>7411200000</v>
      </c>
      <c r="S65" s="1">
        <v>8500100000</v>
      </c>
      <c r="T65" s="1">
        <v>9470400000</v>
      </c>
      <c r="U65" s="1">
        <v>9724600000</v>
      </c>
      <c r="V65" s="1">
        <v>10027200000</v>
      </c>
      <c r="W65" s="1">
        <v>10926700000</v>
      </c>
      <c r="X65" s="1">
        <v>11967200000</v>
      </c>
      <c r="Y65" s="1">
        <v>7654900000</v>
      </c>
      <c r="Z65" s="1">
        <v>9830400000</v>
      </c>
      <c r="AA65" s="1">
        <v>12732600000</v>
      </c>
      <c r="AB65" s="1">
        <v>14897800000</v>
      </c>
      <c r="AC65" s="1">
        <v>16088200000</v>
      </c>
      <c r="AD65" s="1">
        <v>16992400000</v>
      </c>
      <c r="AE65" s="1">
        <v>16482700000</v>
      </c>
      <c r="AF65" s="1">
        <v>16011800000</v>
      </c>
      <c r="AG65" s="1">
        <v>16046300000</v>
      </c>
      <c r="AH65" s="1">
        <v>13894100000</v>
      </c>
      <c r="AI65" s="1">
        <v>11395900000</v>
      </c>
      <c r="AJ65" s="1">
        <v>4920400000</v>
      </c>
      <c r="AK65" s="1">
        <v>7830200000</v>
      </c>
      <c r="AL65" s="1">
        <v>8958500000</v>
      </c>
    </row>
    <row r="66" spans="1:38" ht="19" x14ac:dyDescent="0.25">
      <c r="A66" s="5" t="s">
        <v>61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>
        <v>-2614900000</v>
      </c>
      <c r="L66" s="1">
        <v>-2589000000</v>
      </c>
      <c r="M66" s="1">
        <v>-2789400000</v>
      </c>
      <c r="N66" s="1">
        <v>-2933200000</v>
      </c>
      <c r="O66" s="1">
        <v>-3178200000</v>
      </c>
      <c r="P66" s="1">
        <v>-3365800000</v>
      </c>
      <c r="Q66" s="1">
        <v>-3608100000</v>
      </c>
      <c r="R66" s="1">
        <v>-3883000000</v>
      </c>
      <c r="S66" s="1">
        <v>-3429100000</v>
      </c>
      <c r="T66" s="1">
        <v>-2913700000</v>
      </c>
      <c r="U66" s="1">
        <v>-2528300000</v>
      </c>
      <c r="V66" s="1">
        <v>-3161900000</v>
      </c>
      <c r="W66" s="1">
        <v>-4124400000</v>
      </c>
      <c r="X66" s="1">
        <v>-2717000000</v>
      </c>
      <c r="Y66" s="1">
        <v>-5508100000</v>
      </c>
      <c r="Z66" s="1">
        <v>-2471900000</v>
      </c>
      <c r="AA66" s="1">
        <v>-2670100000</v>
      </c>
      <c r="AB66" s="1">
        <v>-3858600000</v>
      </c>
      <c r="AC66" s="1">
        <v>-3797100000</v>
      </c>
      <c r="AD66" s="1">
        <v>-2002700000</v>
      </c>
      <c r="AE66" s="1">
        <v>-3991800000</v>
      </c>
      <c r="AF66" s="1">
        <v>-4580700000</v>
      </c>
      <c r="AG66" s="1">
        <v>-5274000000</v>
      </c>
      <c r="AH66" s="1">
        <v>-5718600000</v>
      </c>
      <c r="AI66" s="1">
        <v>-5729200000</v>
      </c>
      <c r="AJ66" s="1">
        <v>-6523600000</v>
      </c>
      <c r="AK66" s="1">
        <v>-6496400000</v>
      </c>
      <c r="AL66" s="1">
        <v>-4343100000</v>
      </c>
    </row>
    <row r="67" spans="1:38" ht="19" x14ac:dyDescent="0.25">
      <c r="A67" s="5" t="s">
        <v>62</v>
      </c>
      <c r="B67" s="1" t="s">
        <v>92</v>
      </c>
      <c r="C67" s="1" t="s">
        <v>92</v>
      </c>
      <c r="D67" s="1" t="s">
        <v>92</v>
      </c>
      <c r="E67" s="1" t="s">
        <v>92</v>
      </c>
      <c r="F67" s="1" t="s">
        <v>92</v>
      </c>
      <c r="G67" s="1" t="s">
        <v>92</v>
      </c>
      <c r="H67" s="1" t="s">
        <v>92</v>
      </c>
      <c r="I67" s="1" t="s">
        <v>92</v>
      </c>
      <c r="J67" s="1" t="s">
        <v>92</v>
      </c>
      <c r="K67" s="1">
        <v>2908400000</v>
      </c>
      <c r="L67" s="1">
        <v>1537300000</v>
      </c>
      <c r="M67" s="1">
        <v>1682200000</v>
      </c>
      <c r="N67" s="1">
        <v>3255700000</v>
      </c>
      <c r="O67" s="1">
        <v>3379000000</v>
      </c>
      <c r="P67" s="1">
        <v>2711200000</v>
      </c>
      <c r="Q67" s="1">
        <v>2727400000</v>
      </c>
      <c r="R67" s="1">
        <v>2873100000</v>
      </c>
      <c r="S67" s="1">
        <v>2500500000</v>
      </c>
      <c r="T67" s="1">
        <v>2505800000</v>
      </c>
      <c r="U67" s="1">
        <v>3015600000</v>
      </c>
      <c r="V67" s="1">
        <v>3219700000</v>
      </c>
      <c r="W67" s="1">
        <v>1443000000</v>
      </c>
      <c r="X67" s="1">
        <v>1684200000</v>
      </c>
      <c r="Y67" s="1">
        <v>3877400000</v>
      </c>
      <c r="Z67" s="1">
        <v>2166900000</v>
      </c>
      <c r="AA67" s="1">
        <v>2350200000</v>
      </c>
      <c r="AB67" s="1">
        <v>2496800000</v>
      </c>
      <c r="AC67" s="1">
        <v>1757500000</v>
      </c>
      <c r="AD67" s="1">
        <v>1943200000</v>
      </c>
      <c r="AE67" s="1">
        <v>2187700000</v>
      </c>
      <c r="AF67" s="1">
        <v>2448900000</v>
      </c>
      <c r="AG67" s="1">
        <v>2546900000</v>
      </c>
      <c r="AH67" s="1">
        <v>2728800000</v>
      </c>
      <c r="AI67" s="1">
        <v>3501000000</v>
      </c>
      <c r="AJ67" s="1">
        <v>3611300000</v>
      </c>
      <c r="AK67" s="1">
        <v>3709600000</v>
      </c>
      <c r="AL67" s="1">
        <v>3767500000</v>
      </c>
    </row>
    <row r="68" spans="1:38" ht="19" x14ac:dyDescent="0.25">
      <c r="A68" s="6" t="s">
        <v>63</v>
      </c>
      <c r="B68" s="10" t="s">
        <v>92</v>
      </c>
      <c r="C68" s="10" t="s">
        <v>92</v>
      </c>
      <c r="D68" s="10" t="s">
        <v>92</v>
      </c>
      <c r="E68" s="10" t="s">
        <v>92</v>
      </c>
      <c r="F68" s="10" t="s">
        <v>92</v>
      </c>
      <c r="G68" s="10" t="s">
        <v>92</v>
      </c>
      <c r="H68" s="10" t="s">
        <v>92</v>
      </c>
      <c r="I68" s="10" t="s">
        <v>92</v>
      </c>
      <c r="J68" s="10" t="s">
        <v>92</v>
      </c>
      <c r="K68" s="10">
        <v>5355600000</v>
      </c>
      <c r="L68" s="10">
        <v>5432600000</v>
      </c>
      <c r="M68" s="10">
        <v>6100100000</v>
      </c>
      <c r="N68" s="10">
        <v>4805600000</v>
      </c>
      <c r="O68" s="10">
        <v>4429600000</v>
      </c>
      <c r="P68" s="10">
        <v>5013000000</v>
      </c>
      <c r="Q68" s="10">
        <v>6046900000</v>
      </c>
      <c r="R68" s="10">
        <v>7104000000</v>
      </c>
      <c r="S68" s="10">
        <v>8273600000</v>
      </c>
      <c r="T68" s="10">
        <v>9764800000</v>
      </c>
      <c r="U68" s="10">
        <v>10919900000</v>
      </c>
      <c r="V68" s="10">
        <v>10791900000</v>
      </c>
      <c r="W68" s="10">
        <v>10980700000</v>
      </c>
      <c r="X68" s="10">
        <v>13664400000</v>
      </c>
      <c r="Y68" s="10">
        <v>6735300000</v>
      </c>
      <c r="Z68" s="10">
        <v>9523700000</v>
      </c>
      <c r="AA68" s="10">
        <v>12420300000</v>
      </c>
      <c r="AB68" s="10">
        <v>13541700000</v>
      </c>
      <c r="AC68" s="10">
        <v>14765200000</v>
      </c>
      <c r="AD68" s="10">
        <v>17631400000</v>
      </c>
      <c r="AE68" s="10">
        <v>15373200000</v>
      </c>
      <c r="AF68" s="10">
        <v>14571300000</v>
      </c>
      <c r="AG68" s="10">
        <v>14007700000</v>
      </c>
      <c r="AH68" s="10">
        <v>11592200000</v>
      </c>
      <c r="AI68" s="10">
        <v>9828700000</v>
      </c>
      <c r="AJ68" s="10">
        <v>2606900000</v>
      </c>
      <c r="AK68" s="10">
        <v>5641600000</v>
      </c>
      <c r="AL68" s="10">
        <v>8979200000</v>
      </c>
    </row>
    <row r="69" spans="1:38" ht="19" x14ac:dyDescent="0.25">
      <c r="A69" s="7" t="s">
        <v>64</v>
      </c>
      <c r="B69" s="11" t="s">
        <v>92</v>
      </c>
      <c r="C69" s="11" t="s">
        <v>92</v>
      </c>
      <c r="D69" s="11" t="s">
        <v>92</v>
      </c>
      <c r="E69" s="11" t="s">
        <v>92</v>
      </c>
      <c r="F69" s="11" t="s">
        <v>92</v>
      </c>
      <c r="G69" s="11" t="s">
        <v>92</v>
      </c>
      <c r="H69" s="11" t="s">
        <v>92</v>
      </c>
      <c r="I69" s="11" t="s">
        <v>92</v>
      </c>
      <c r="J69" s="11" t="s">
        <v>92</v>
      </c>
      <c r="K69" s="11">
        <v>14507400000</v>
      </c>
      <c r="L69" s="11">
        <v>14412500000</v>
      </c>
      <c r="M69" s="11">
        <v>14307200000</v>
      </c>
      <c r="N69" s="11">
        <v>12577400000</v>
      </c>
      <c r="O69" s="11">
        <v>12595500000</v>
      </c>
      <c r="P69" s="11">
        <v>12825200000</v>
      </c>
      <c r="Q69" s="11">
        <v>14690800000</v>
      </c>
      <c r="R69" s="11">
        <v>16434100000</v>
      </c>
      <c r="S69" s="11">
        <v>19042000000</v>
      </c>
      <c r="T69" s="11">
        <v>21678100000</v>
      </c>
      <c r="U69" s="11">
        <v>24867000000</v>
      </c>
      <c r="V69" s="11">
        <v>24580800000</v>
      </c>
      <c r="W69" s="11">
        <v>21955400000</v>
      </c>
      <c r="X69" s="11">
        <v>26787800000</v>
      </c>
      <c r="Y69" s="11">
        <v>29212600000</v>
      </c>
      <c r="Z69" s="11">
        <v>27459300000</v>
      </c>
      <c r="AA69" s="11">
        <v>31008900000</v>
      </c>
      <c r="AB69" s="11">
        <v>33665900000</v>
      </c>
      <c r="AC69" s="11">
        <v>34390200000</v>
      </c>
      <c r="AD69" s="11">
        <v>35239400000</v>
      </c>
      <c r="AE69" s="11">
        <v>37163300000</v>
      </c>
      <c r="AF69" s="11">
        <v>35549900000</v>
      </c>
      <c r="AG69" s="11">
        <v>38733100000</v>
      </c>
      <c r="AH69" s="11">
        <v>44905300000</v>
      </c>
      <c r="AI69" s="11">
        <v>42828000000</v>
      </c>
      <c r="AJ69" s="11">
        <v>39193900000</v>
      </c>
      <c r="AK69" s="11">
        <v>46449500000</v>
      </c>
      <c r="AL69" s="11">
        <v>48630400000</v>
      </c>
    </row>
    <row r="70" spans="1:38" ht="19" x14ac:dyDescent="0.25">
      <c r="A70" s="5" t="s">
        <v>28</v>
      </c>
      <c r="B70" s="13" t="s">
        <v>93</v>
      </c>
      <c r="C70" s="13" t="s">
        <v>93</v>
      </c>
      <c r="D70" s="13" t="s">
        <v>93</v>
      </c>
      <c r="E70" s="13" t="s">
        <v>93</v>
      </c>
      <c r="F70" s="13" t="s">
        <v>93</v>
      </c>
      <c r="G70" s="13" t="s">
        <v>93</v>
      </c>
      <c r="H70" s="13" t="s">
        <v>93</v>
      </c>
      <c r="I70" s="13" t="s">
        <v>93</v>
      </c>
      <c r="J70" s="13" t="s">
        <v>93</v>
      </c>
      <c r="K70" s="13" t="s">
        <v>93</v>
      </c>
      <c r="L70" s="13" t="s">
        <v>93</v>
      </c>
      <c r="M70" s="13" t="s">
        <v>93</v>
      </c>
      <c r="N70" s="13" t="s">
        <v>93</v>
      </c>
      <c r="O70" s="13" t="s">
        <v>93</v>
      </c>
      <c r="P70" s="13" t="s">
        <v>93</v>
      </c>
      <c r="Q70" s="13" t="s">
        <v>93</v>
      </c>
      <c r="R70" s="13" t="s">
        <v>93</v>
      </c>
      <c r="S70" s="13" t="s">
        <v>93</v>
      </c>
      <c r="T70" s="13" t="s">
        <v>93</v>
      </c>
      <c r="U70" s="13" t="s">
        <v>93</v>
      </c>
      <c r="V70" s="13" t="s">
        <v>93</v>
      </c>
      <c r="W70" s="13" t="s">
        <v>93</v>
      </c>
      <c r="X70" s="13" t="s">
        <v>93</v>
      </c>
      <c r="Y70" s="13" t="s">
        <v>93</v>
      </c>
      <c r="Z70" s="13" t="s">
        <v>93</v>
      </c>
      <c r="AA70" s="13" t="s">
        <v>93</v>
      </c>
      <c r="AB70" s="13" t="s">
        <v>93</v>
      </c>
      <c r="AC70" s="13" t="s">
        <v>93</v>
      </c>
      <c r="AD70" s="13" t="s">
        <v>93</v>
      </c>
      <c r="AE70" s="13" t="s">
        <v>93</v>
      </c>
      <c r="AF70" s="13" t="s">
        <v>93</v>
      </c>
      <c r="AG70" s="13" t="s">
        <v>93</v>
      </c>
      <c r="AH70" s="13" t="s">
        <v>93</v>
      </c>
      <c r="AI70" s="13" t="s">
        <v>93</v>
      </c>
      <c r="AJ70" s="13" t="s">
        <v>93</v>
      </c>
      <c r="AK70" s="13" t="s">
        <v>93</v>
      </c>
      <c r="AL70" s="13" t="s">
        <v>93</v>
      </c>
    </row>
    <row r="71" spans="1:38" ht="21" x14ac:dyDescent="0.25">
      <c r="A71" s="4" t="s">
        <v>65</v>
      </c>
      <c r="B71" s="9" t="s">
        <v>91</v>
      </c>
      <c r="C71" s="9" t="s">
        <v>91</v>
      </c>
      <c r="D71" s="9" t="s">
        <v>91</v>
      </c>
      <c r="E71" s="9" t="s">
        <v>91</v>
      </c>
      <c r="F71" s="9" t="s">
        <v>91</v>
      </c>
      <c r="G71" s="9" t="s">
        <v>91</v>
      </c>
      <c r="H71" s="9" t="s">
        <v>91</v>
      </c>
      <c r="I71" s="9" t="s">
        <v>91</v>
      </c>
      <c r="J71" s="9" t="s">
        <v>91</v>
      </c>
      <c r="K71" s="9" t="s">
        <v>91</v>
      </c>
      <c r="L71" s="9" t="s">
        <v>91</v>
      </c>
      <c r="M71" s="9" t="s">
        <v>91</v>
      </c>
      <c r="N71" s="9" t="s">
        <v>91</v>
      </c>
      <c r="O71" s="9" t="s">
        <v>91</v>
      </c>
      <c r="P71" s="9" t="s">
        <v>91</v>
      </c>
      <c r="Q71" s="9" t="s">
        <v>91</v>
      </c>
      <c r="R71" s="9" t="s">
        <v>91</v>
      </c>
      <c r="S71" s="9" t="s">
        <v>91</v>
      </c>
      <c r="T71" s="9" t="s">
        <v>91</v>
      </c>
      <c r="U71" s="9" t="s">
        <v>91</v>
      </c>
      <c r="V71" s="9" t="s">
        <v>91</v>
      </c>
      <c r="W71" s="9" t="s">
        <v>91</v>
      </c>
      <c r="X71" s="9" t="s">
        <v>91</v>
      </c>
      <c r="Y71" s="9" t="s">
        <v>91</v>
      </c>
      <c r="Z71" s="9" t="s">
        <v>91</v>
      </c>
      <c r="AA71" s="9" t="s">
        <v>91</v>
      </c>
      <c r="AB71" s="9" t="s">
        <v>91</v>
      </c>
      <c r="AC71" s="9" t="s">
        <v>91</v>
      </c>
      <c r="AD71" s="9" t="s">
        <v>91</v>
      </c>
      <c r="AE71" s="9" t="s">
        <v>91</v>
      </c>
      <c r="AF71" s="9" t="s">
        <v>91</v>
      </c>
      <c r="AG71" s="9" t="s">
        <v>91</v>
      </c>
      <c r="AH71" s="9" t="s">
        <v>91</v>
      </c>
      <c r="AI71" s="9" t="s">
        <v>91</v>
      </c>
      <c r="AJ71" s="9" t="s">
        <v>91</v>
      </c>
      <c r="AK71" s="9" t="s">
        <v>91</v>
      </c>
      <c r="AL71" s="9" t="s">
        <v>91</v>
      </c>
    </row>
    <row r="72" spans="1:38" ht="19" x14ac:dyDescent="0.25">
      <c r="A72" s="5" t="s">
        <v>66</v>
      </c>
      <c r="B72" s="1" t="s">
        <v>92</v>
      </c>
      <c r="C72" s="1" t="s">
        <v>92</v>
      </c>
      <c r="D72" s="1" t="s">
        <v>92</v>
      </c>
      <c r="E72" s="1" t="s">
        <v>92</v>
      </c>
      <c r="F72" s="1">
        <v>939500000</v>
      </c>
      <c r="G72" s="1">
        <v>1127300000</v>
      </c>
      <c r="H72" s="1">
        <v>1314700000</v>
      </c>
      <c r="I72" s="1">
        <v>708700000</v>
      </c>
      <c r="J72" s="1">
        <v>480200000</v>
      </c>
      <c r="K72" s="1">
        <v>1286100000</v>
      </c>
      <c r="L72" s="1">
        <v>2290900000</v>
      </c>
      <c r="M72" s="1">
        <v>1523500000</v>
      </c>
      <c r="N72" s="1">
        <v>-385100000</v>
      </c>
      <c r="O72" s="1">
        <v>2097900000</v>
      </c>
      <c r="P72" s="1">
        <v>2721000000</v>
      </c>
      <c r="Q72" s="1">
        <v>3057800000</v>
      </c>
      <c r="R72" s="1">
        <v>2780000000</v>
      </c>
      <c r="S72" s="1">
        <v>2707900000</v>
      </c>
      <c r="T72" s="1">
        <v>2560800000</v>
      </c>
      <c r="U72" s="1">
        <v>1810100000</v>
      </c>
      <c r="V72" s="1">
        <v>1979600000</v>
      </c>
      <c r="W72" s="1">
        <v>2662700000</v>
      </c>
      <c r="X72" s="1">
        <v>2953000000</v>
      </c>
      <c r="Y72" s="1">
        <v>-2071900000</v>
      </c>
      <c r="Z72" s="1">
        <v>4328800000</v>
      </c>
      <c r="AA72" s="1">
        <v>5069500000</v>
      </c>
      <c r="AB72" s="1">
        <v>4347700000</v>
      </c>
      <c r="AC72" s="1">
        <v>4088600000</v>
      </c>
      <c r="AD72" s="1">
        <v>4684800000</v>
      </c>
      <c r="AE72" s="1">
        <v>2390500000</v>
      </c>
      <c r="AF72" s="1">
        <v>2408400000</v>
      </c>
      <c r="AG72" s="1">
        <v>2737600000</v>
      </c>
      <c r="AH72" s="1">
        <v>-204100000</v>
      </c>
      <c r="AI72" s="1">
        <v>3232000000</v>
      </c>
      <c r="AJ72" s="1">
        <v>8318400000</v>
      </c>
      <c r="AK72" s="1">
        <v>6193700000</v>
      </c>
      <c r="AL72" s="1">
        <v>5581700000</v>
      </c>
    </row>
    <row r="73" spans="1:38" ht="19" x14ac:dyDescent="0.25">
      <c r="A73" s="5" t="s">
        <v>13</v>
      </c>
      <c r="B73" s="1" t="s">
        <v>92</v>
      </c>
      <c r="C73" s="1" t="s">
        <v>92</v>
      </c>
      <c r="D73" s="1" t="s">
        <v>92</v>
      </c>
      <c r="E73" s="1" t="s">
        <v>92</v>
      </c>
      <c r="F73" s="1">
        <v>229300000</v>
      </c>
      <c r="G73" s="1">
        <v>247500000</v>
      </c>
      <c r="H73" s="1">
        <v>299500000</v>
      </c>
      <c r="I73" s="1">
        <v>368100000</v>
      </c>
      <c r="J73" s="1">
        <v>398300000</v>
      </c>
      <c r="K73" s="1">
        <v>432200000</v>
      </c>
      <c r="L73" s="1">
        <v>553700000</v>
      </c>
      <c r="M73" s="1">
        <v>543500000</v>
      </c>
      <c r="N73" s="1">
        <v>509800000</v>
      </c>
      <c r="O73" s="1">
        <v>490400000</v>
      </c>
      <c r="P73" s="1">
        <v>439700000</v>
      </c>
      <c r="Q73" s="1">
        <v>435800000</v>
      </c>
      <c r="R73" s="1">
        <v>454900000</v>
      </c>
      <c r="S73" s="1">
        <v>493000000</v>
      </c>
      <c r="T73" s="1">
        <v>548500000</v>
      </c>
      <c r="U73" s="1">
        <v>597500000</v>
      </c>
      <c r="V73" s="1">
        <v>726400000</v>
      </c>
      <c r="W73" s="1">
        <v>801800000</v>
      </c>
      <c r="X73" s="1">
        <v>1047900000</v>
      </c>
      <c r="Y73" s="1">
        <v>1122600000</v>
      </c>
      <c r="Z73" s="1">
        <v>1297800000</v>
      </c>
      <c r="AA73" s="1">
        <v>1328200000</v>
      </c>
      <c r="AB73" s="1">
        <v>1373600000</v>
      </c>
      <c r="AC73" s="1">
        <v>1462200000</v>
      </c>
      <c r="AD73" s="1">
        <v>1445600000</v>
      </c>
      <c r="AE73" s="1">
        <v>1379000000</v>
      </c>
      <c r="AF73" s="1">
        <v>1427700000</v>
      </c>
      <c r="AG73" s="1">
        <v>1496600000</v>
      </c>
      <c r="AH73" s="1">
        <v>1567300000</v>
      </c>
      <c r="AI73" s="1">
        <v>1609000000</v>
      </c>
      <c r="AJ73" s="1">
        <v>1232600000</v>
      </c>
      <c r="AK73" s="1">
        <v>1323900000</v>
      </c>
      <c r="AL73" s="1">
        <v>1547600000</v>
      </c>
    </row>
    <row r="74" spans="1:38" ht="19" x14ac:dyDescent="0.25">
      <c r="A74" s="5" t="s">
        <v>67</v>
      </c>
      <c r="B74" s="1" t="s">
        <v>92</v>
      </c>
      <c r="C74" s="1" t="s">
        <v>92</v>
      </c>
      <c r="D74" s="1" t="s">
        <v>92</v>
      </c>
      <c r="E74" s="1" t="s">
        <v>92</v>
      </c>
      <c r="F74" s="1" t="s">
        <v>92</v>
      </c>
      <c r="G74" s="1" t="s">
        <v>92</v>
      </c>
      <c r="H74" s="1" t="s">
        <v>92</v>
      </c>
      <c r="I74" s="1">
        <v>-184300000</v>
      </c>
      <c r="J74" s="1">
        <v>-231600000</v>
      </c>
      <c r="K74" s="1">
        <v>172200000</v>
      </c>
      <c r="L74" s="1">
        <v>144000000</v>
      </c>
      <c r="M74" s="1">
        <v>207300000</v>
      </c>
      <c r="N74" s="1">
        <v>-293000000</v>
      </c>
      <c r="O74" s="1">
        <v>25400000</v>
      </c>
      <c r="P74" s="1">
        <v>27100000</v>
      </c>
      <c r="Q74" s="1">
        <v>-442700000</v>
      </c>
      <c r="R74" s="1">
        <v>273800000</v>
      </c>
      <c r="S74" s="1">
        <v>346500000</v>
      </c>
      <c r="T74" s="1">
        <v>130900000</v>
      </c>
      <c r="U74" s="1">
        <v>772400000</v>
      </c>
      <c r="V74" s="1">
        <v>-347500000</v>
      </c>
      <c r="W74" s="1">
        <v>346800000</v>
      </c>
      <c r="X74" s="1">
        <v>122900000</v>
      </c>
      <c r="Y74" s="1">
        <v>442600000</v>
      </c>
      <c r="Z74" s="1">
        <v>189900000</v>
      </c>
      <c r="AA74" s="1">
        <v>559700000</v>
      </c>
      <c r="AB74" s="1">
        <v>-268500000</v>
      </c>
      <c r="AC74" s="1">
        <v>126000000</v>
      </c>
      <c r="AD74" s="1">
        <v>285900000</v>
      </c>
      <c r="AE74" s="1">
        <v>-36400000</v>
      </c>
      <c r="AF74" s="1">
        <v>-748400000</v>
      </c>
      <c r="AG74" s="1">
        <v>439500000</v>
      </c>
      <c r="AH74" s="1">
        <v>-787900000</v>
      </c>
      <c r="AI74" s="1">
        <v>326800000</v>
      </c>
      <c r="AJ74" s="1">
        <v>62400000</v>
      </c>
      <c r="AK74" s="1">
        <v>-134500000</v>
      </c>
      <c r="AL74" s="1">
        <v>-802300000</v>
      </c>
    </row>
    <row r="75" spans="1:38" ht="19" x14ac:dyDescent="0.25">
      <c r="A75" s="5" t="s">
        <v>68</v>
      </c>
      <c r="B75" s="1" t="s">
        <v>92</v>
      </c>
      <c r="C75" s="1" t="s">
        <v>92</v>
      </c>
      <c r="D75" s="1" t="s">
        <v>92</v>
      </c>
      <c r="E75" s="1" t="s">
        <v>92</v>
      </c>
      <c r="F75" s="1" t="s">
        <v>92</v>
      </c>
      <c r="G75" s="1" t="s">
        <v>92</v>
      </c>
      <c r="H75" s="1" t="s">
        <v>92</v>
      </c>
      <c r="I75" s="1" t="s">
        <v>92</v>
      </c>
      <c r="J75" s="1" t="s">
        <v>92</v>
      </c>
      <c r="K75" s="1" t="s">
        <v>92</v>
      </c>
      <c r="L75" s="1" t="s">
        <v>92</v>
      </c>
      <c r="M75" s="1" t="s">
        <v>92</v>
      </c>
      <c r="N75" s="1" t="s">
        <v>92</v>
      </c>
      <c r="O75" s="1" t="s">
        <v>92</v>
      </c>
      <c r="P75" s="1" t="s">
        <v>92</v>
      </c>
      <c r="Q75" s="1" t="s">
        <v>92</v>
      </c>
      <c r="R75" s="1" t="s">
        <v>92</v>
      </c>
      <c r="S75" s="1" t="s">
        <v>92</v>
      </c>
      <c r="T75" s="1" t="s">
        <v>92</v>
      </c>
      <c r="U75" s="1" t="s">
        <v>92</v>
      </c>
      <c r="V75" s="1" t="s">
        <v>92</v>
      </c>
      <c r="W75" s="1" t="s">
        <v>92</v>
      </c>
      <c r="X75" s="1" t="s">
        <v>92</v>
      </c>
      <c r="Y75" s="1" t="s">
        <v>92</v>
      </c>
      <c r="Z75" s="1">
        <v>368500000</v>
      </c>
      <c r="AA75" s="1">
        <v>231000000</v>
      </c>
      <c r="AB75" s="1">
        <v>147400000</v>
      </c>
      <c r="AC75" s="1">
        <v>141500000</v>
      </c>
      <c r="AD75" s="1">
        <v>144900000</v>
      </c>
      <c r="AE75" s="1">
        <v>156000000</v>
      </c>
      <c r="AF75" s="1">
        <v>217800000</v>
      </c>
      <c r="AG75" s="1">
        <v>255300000</v>
      </c>
      <c r="AH75" s="1">
        <v>281300000</v>
      </c>
      <c r="AI75" s="1">
        <v>279500000</v>
      </c>
      <c r="AJ75" s="1">
        <v>312400000</v>
      </c>
      <c r="AK75" s="1">
        <v>308100000</v>
      </c>
      <c r="AL75" s="1">
        <v>342800000</v>
      </c>
    </row>
    <row r="76" spans="1:38" ht="19" x14ac:dyDescent="0.25">
      <c r="A76" s="5" t="s">
        <v>69</v>
      </c>
      <c r="B76" s="1" t="s">
        <v>92</v>
      </c>
      <c r="C76" s="1" t="s">
        <v>92</v>
      </c>
      <c r="D76" s="1" t="s">
        <v>92</v>
      </c>
      <c r="E76" s="1" t="s">
        <v>92</v>
      </c>
      <c r="F76" s="1">
        <v>-158000000</v>
      </c>
      <c r="G76" s="1">
        <v>156200000</v>
      </c>
      <c r="H76" s="1">
        <v>-337200000</v>
      </c>
      <c r="I76" s="1">
        <v>-77400000</v>
      </c>
      <c r="J76" s="1">
        <v>-129100000</v>
      </c>
      <c r="K76" s="1">
        <v>-421300000</v>
      </c>
      <c r="L76" s="1">
        <v>-232700000</v>
      </c>
      <c r="M76" s="1">
        <v>-185100000</v>
      </c>
      <c r="N76" s="1">
        <v>480400000</v>
      </c>
      <c r="O76" s="1">
        <v>109100000</v>
      </c>
      <c r="P76" s="1">
        <v>-425800000</v>
      </c>
      <c r="Q76" s="1">
        <v>777700000</v>
      </c>
      <c r="R76" s="1">
        <v>-77400000</v>
      </c>
      <c r="S76" s="1">
        <v>-1542100000</v>
      </c>
      <c r="T76" s="1">
        <v>83800000</v>
      </c>
      <c r="U76" s="1">
        <v>-1238000000</v>
      </c>
      <c r="V76" s="1">
        <v>-1947100000</v>
      </c>
      <c r="W76" s="1">
        <v>-795300000</v>
      </c>
      <c r="X76" s="1">
        <v>-117000000</v>
      </c>
      <c r="Y76" s="1">
        <v>2347800000</v>
      </c>
      <c r="Z76" s="1">
        <v>-956900000</v>
      </c>
      <c r="AA76" s="1">
        <v>-185500000</v>
      </c>
      <c r="AB76" s="1">
        <v>1248400000</v>
      </c>
      <c r="AC76" s="1">
        <v>-51200000</v>
      </c>
      <c r="AD76" s="1">
        <v>-393000000</v>
      </c>
      <c r="AE76" s="1">
        <v>-38900000</v>
      </c>
      <c r="AF76" s="1">
        <v>-918000000</v>
      </c>
      <c r="AG76" s="1">
        <v>-484100000</v>
      </c>
      <c r="AH76" s="1">
        <v>3204900000</v>
      </c>
      <c r="AI76" s="1">
        <v>-2378700000</v>
      </c>
      <c r="AJ76" s="1">
        <v>-1687200000</v>
      </c>
      <c r="AK76" s="1">
        <v>-747400000</v>
      </c>
      <c r="AL76" s="1">
        <v>-1022600000</v>
      </c>
    </row>
    <row r="77" spans="1:38" ht="19" x14ac:dyDescent="0.25">
      <c r="A77" s="5" t="s">
        <v>70</v>
      </c>
      <c r="B77" s="1" t="s">
        <v>92</v>
      </c>
      <c r="C77" s="1" t="s">
        <v>92</v>
      </c>
      <c r="D77" s="1" t="s">
        <v>92</v>
      </c>
      <c r="E77" s="1" t="s">
        <v>92</v>
      </c>
      <c r="F77" s="1" t="s">
        <v>92</v>
      </c>
      <c r="G77" s="1" t="s">
        <v>92</v>
      </c>
      <c r="H77" s="1" t="s">
        <v>92</v>
      </c>
      <c r="I77" s="1" t="s">
        <v>92</v>
      </c>
      <c r="J77" s="1" t="s">
        <v>92</v>
      </c>
      <c r="K77" s="1" t="s">
        <v>92</v>
      </c>
      <c r="L77" s="1" t="s">
        <v>92</v>
      </c>
      <c r="M77" s="1" t="s">
        <v>92</v>
      </c>
      <c r="N77" s="1" t="s">
        <v>92</v>
      </c>
      <c r="O77" s="1" t="s">
        <v>92</v>
      </c>
      <c r="P77" s="1" t="s">
        <v>92</v>
      </c>
      <c r="Q77" s="1" t="s">
        <v>92</v>
      </c>
      <c r="R77" s="1" t="s">
        <v>92</v>
      </c>
      <c r="S77" s="1" t="s">
        <v>92</v>
      </c>
      <c r="T77" s="1" t="s">
        <v>92</v>
      </c>
      <c r="U77" s="1" t="s">
        <v>92</v>
      </c>
      <c r="V77" s="1" t="s">
        <v>92</v>
      </c>
      <c r="W77" s="1" t="s">
        <v>92</v>
      </c>
      <c r="X77" s="1" t="s">
        <v>92</v>
      </c>
      <c r="Y77" s="1" t="s">
        <v>92</v>
      </c>
      <c r="Z77" s="1" t="s">
        <v>92</v>
      </c>
      <c r="AA77" s="1" t="s">
        <v>92</v>
      </c>
      <c r="AB77" s="1" t="s">
        <v>92</v>
      </c>
      <c r="AC77" s="1" t="s">
        <v>92</v>
      </c>
      <c r="AD77" s="1" t="s">
        <v>92</v>
      </c>
      <c r="AE77" s="1" t="s">
        <v>92</v>
      </c>
      <c r="AF77" s="1" t="s">
        <v>92</v>
      </c>
      <c r="AG77" s="1" t="s">
        <v>92</v>
      </c>
      <c r="AH77" s="1" t="s">
        <v>92</v>
      </c>
      <c r="AI77" s="1" t="s">
        <v>92</v>
      </c>
      <c r="AJ77" s="1" t="s">
        <v>92</v>
      </c>
      <c r="AK77" s="1" t="s">
        <v>92</v>
      </c>
      <c r="AL77" s="1" t="s">
        <v>92</v>
      </c>
    </row>
    <row r="78" spans="1:38" ht="19" x14ac:dyDescent="0.25">
      <c r="A78" s="5" t="s">
        <v>34</v>
      </c>
      <c r="B78" s="1" t="s">
        <v>92</v>
      </c>
      <c r="C78" s="1" t="s">
        <v>92</v>
      </c>
      <c r="D78" s="1" t="s">
        <v>92</v>
      </c>
      <c r="E78" s="1" t="s">
        <v>92</v>
      </c>
      <c r="F78" s="1">
        <v>-21900000</v>
      </c>
      <c r="G78" s="1">
        <v>-59100000</v>
      </c>
      <c r="H78" s="1">
        <v>-116100000</v>
      </c>
      <c r="I78" s="1">
        <v>-198400000</v>
      </c>
      <c r="J78" s="1">
        <v>-192300000</v>
      </c>
      <c r="K78" s="1">
        <v>107100000</v>
      </c>
      <c r="L78" s="1">
        <v>-22100000</v>
      </c>
      <c r="M78" s="1">
        <v>-42200000</v>
      </c>
      <c r="N78" s="1">
        <v>-65800000</v>
      </c>
      <c r="O78" s="1">
        <v>-55600000</v>
      </c>
      <c r="P78" s="1">
        <v>16900000</v>
      </c>
      <c r="Q78" s="1">
        <v>9800000</v>
      </c>
      <c r="R78" s="1">
        <v>-184200000</v>
      </c>
      <c r="S78" s="1">
        <v>-285100000</v>
      </c>
      <c r="T78" s="1">
        <v>-170800000</v>
      </c>
      <c r="U78" s="1">
        <v>-111600000</v>
      </c>
      <c r="V78" s="1">
        <v>72100000</v>
      </c>
      <c r="W78" s="1">
        <v>-60200000</v>
      </c>
      <c r="X78" s="1">
        <v>154300000</v>
      </c>
      <c r="Y78" s="1">
        <v>84800000</v>
      </c>
      <c r="Z78" s="1">
        <v>-179000000</v>
      </c>
      <c r="AA78" s="1">
        <v>157000000</v>
      </c>
      <c r="AB78" s="1">
        <v>203100000</v>
      </c>
      <c r="AC78" s="1">
        <v>-307900000</v>
      </c>
      <c r="AD78" s="1">
        <v>-286500000</v>
      </c>
      <c r="AE78" s="1">
        <v>-307100000</v>
      </c>
      <c r="AF78" s="1">
        <v>-736300000</v>
      </c>
      <c r="AG78" s="1">
        <v>-328200000</v>
      </c>
      <c r="AH78" s="1">
        <v>-253900000</v>
      </c>
      <c r="AI78" s="1">
        <v>7800000</v>
      </c>
      <c r="AJ78" s="1">
        <v>-258700000</v>
      </c>
      <c r="AK78" s="1">
        <v>-533400000</v>
      </c>
      <c r="AL78" s="1">
        <v>-235900000</v>
      </c>
    </row>
    <row r="79" spans="1:38" ht="19" x14ac:dyDescent="0.25">
      <c r="A79" s="5" t="s">
        <v>47</v>
      </c>
      <c r="B79" s="1" t="s">
        <v>92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 t="s">
        <v>92</v>
      </c>
      <c r="N79" s="1" t="s">
        <v>92</v>
      </c>
      <c r="O79" s="1" t="s">
        <v>92</v>
      </c>
      <c r="P79" s="1" t="s">
        <v>92</v>
      </c>
      <c r="Q79" s="1" t="s">
        <v>92</v>
      </c>
      <c r="R79" s="1" t="s">
        <v>92</v>
      </c>
      <c r="S79" s="1" t="s">
        <v>92</v>
      </c>
      <c r="T79" s="1" t="s">
        <v>92</v>
      </c>
      <c r="U79" s="1" t="s">
        <v>92</v>
      </c>
      <c r="V79" s="1" t="s">
        <v>92</v>
      </c>
      <c r="W79" s="1" t="s">
        <v>92</v>
      </c>
      <c r="X79" s="1" t="s">
        <v>92</v>
      </c>
      <c r="Y79" s="1" t="s">
        <v>92</v>
      </c>
      <c r="Z79" s="1" t="s">
        <v>92</v>
      </c>
      <c r="AA79" s="1" t="s">
        <v>92</v>
      </c>
      <c r="AB79" s="1" t="s">
        <v>92</v>
      </c>
      <c r="AC79" s="1">
        <v>-336100000</v>
      </c>
      <c r="AD79" s="1">
        <v>-70300000</v>
      </c>
      <c r="AE79" s="1">
        <v>-260700000</v>
      </c>
      <c r="AF79" s="1">
        <v>461600000</v>
      </c>
      <c r="AG79" s="1">
        <v>819000000</v>
      </c>
      <c r="AH79" s="1">
        <v>916300000</v>
      </c>
      <c r="AI79" s="1">
        <v>-284500000</v>
      </c>
      <c r="AJ79" s="1">
        <v>-477700000</v>
      </c>
      <c r="AK79" s="1">
        <v>1271300000</v>
      </c>
      <c r="AL79" s="1">
        <v>-664100000</v>
      </c>
    </row>
    <row r="80" spans="1:38" ht="19" x14ac:dyDescent="0.25">
      <c r="A80" s="5" t="s">
        <v>71</v>
      </c>
      <c r="B80" s="1" t="s">
        <v>92</v>
      </c>
      <c r="C80" s="1" t="s">
        <v>92</v>
      </c>
      <c r="D80" s="1" t="s">
        <v>92</v>
      </c>
      <c r="E80" s="1" t="s">
        <v>92</v>
      </c>
      <c r="F80" s="1" t="s">
        <v>92</v>
      </c>
      <c r="G80" s="1" t="s">
        <v>92</v>
      </c>
      <c r="H80" s="1" t="s">
        <v>92</v>
      </c>
      <c r="I80" s="1" t="s">
        <v>92</v>
      </c>
      <c r="J80" s="1" t="s">
        <v>92</v>
      </c>
      <c r="K80" s="1">
        <v>-1707200000</v>
      </c>
      <c r="L80" s="1">
        <v>-828400000</v>
      </c>
      <c r="M80" s="1">
        <v>-330900000</v>
      </c>
      <c r="N80" s="1">
        <v>1129100000</v>
      </c>
      <c r="O80" s="1">
        <v>799600000</v>
      </c>
      <c r="P80" s="1">
        <v>3120100000</v>
      </c>
      <c r="Q80" s="1">
        <v>2982300000</v>
      </c>
      <c r="R80" s="1">
        <v>1735900000</v>
      </c>
      <c r="S80" s="1">
        <v>2740600000</v>
      </c>
      <c r="T80" s="1">
        <v>3208100000</v>
      </c>
      <c r="U80" s="1">
        <v>5242100000</v>
      </c>
      <c r="V80" s="1">
        <v>5079500000</v>
      </c>
      <c r="W80" s="1">
        <v>-43000000</v>
      </c>
      <c r="X80" s="1">
        <v>-355800000</v>
      </c>
      <c r="Y80" s="1">
        <v>1648600000</v>
      </c>
      <c r="Z80" s="1">
        <v>5918400000</v>
      </c>
      <c r="AA80" s="1">
        <v>7738600000</v>
      </c>
      <c r="AB80" s="1">
        <v>642700000</v>
      </c>
      <c r="AC80" s="1">
        <v>4649200000</v>
      </c>
      <c r="AD80" s="1">
        <v>4188100000</v>
      </c>
      <c r="AE80" s="1">
        <v>972300000</v>
      </c>
      <c r="AF80" s="1">
        <v>4344000000</v>
      </c>
      <c r="AG80" s="1">
        <v>4114800000</v>
      </c>
      <c r="AH80" s="1">
        <v>4666200000</v>
      </c>
      <c r="AI80" s="1">
        <v>8661500000</v>
      </c>
      <c r="AJ80" s="1">
        <v>1934400000</v>
      </c>
      <c r="AK80" s="1">
        <v>4980500000</v>
      </c>
      <c r="AL80" s="1">
        <v>3399700000</v>
      </c>
    </row>
    <row r="81" spans="1:38" ht="19" x14ac:dyDescent="0.25">
      <c r="A81" s="5" t="s">
        <v>72</v>
      </c>
      <c r="B81" s="1" t="s">
        <v>92</v>
      </c>
      <c r="C81" s="1" t="s">
        <v>92</v>
      </c>
      <c r="D81" s="1" t="s">
        <v>92</v>
      </c>
      <c r="E81" s="1" t="s">
        <v>92</v>
      </c>
      <c r="F81" s="1">
        <v>21800000</v>
      </c>
      <c r="G81" s="1">
        <v>-56600000</v>
      </c>
      <c r="H81" s="1">
        <v>-22400000</v>
      </c>
      <c r="I81" s="1">
        <v>668400000</v>
      </c>
      <c r="J81" s="1">
        <v>999100000</v>
      </c>
      <c r="K81" s="1">
        <v>63100000</v>
      </c>
      <c r="L81" s="1">
        <v>-931300000</v>
      </c>
      <c r="M81" s="1">
        <v>-97800000</v>
      </c>
      <c r="N81" s="1">
        <v>2088300000</v>
      </c>
      <c r="O81" s="1">
        <v>-93000000</v>
      </c>
      <c r="P81" s="1">
        <v>-142300000</v>
      </c>
      <c r="Q81" s="1">
        <v>-97100000</v>
      </c>
      <c r="R81" s="1">
        <v>230300000</v>
      </c>
      <c r="S81" s="1">
        <v>65400000</v>
      </c>
      <c r="T81" s="1">
        <v>322700000</v>
      </c>
      <c r="U81" s="1">
        <v>927500000</v>
      </c>
      <c r="V81" s="1">
        <v>1502200000</v>
      </c>
      <c r="W81" s="1">
        <v>959900000</v>
      </c>
      <c r="X81" s="1">
        <v>1147700000</v>
      </c>
      <c r="Y81" s="1">
        <v>5454500000</v>
      </c>
      <c r="Z81" s="1">
        <v>-892600000</v>
      </c>
      <c r="AA81" s="1">
        <v>-146100000</v>
      </c>
      <c r="AB81" s="1">
        <v>385900000</v>
      </c>
      <c r="AC81" s="1">
        <v>-462300000</v>
      </c>
      <c r="AD81" s="1">
        <v>-433200000</v>
      </c>
      <c r="AE81" s="1">
        <v>516900000</v>
      </c>
      <c r="AF81" s="1">
        <v>385300000</v>
      </c>
      <c r="AG81" s="1">
        <v>406100000</v>
      </c>
      <c r="AH81" s="1">
        <v>1554100000</v>
      </c>
      <c r="AI81" s="1">
        <v>2455900000</v>
      </c>
      <c r="AJ81" s="1">
        <v>-3402000000</v>
      </c>
      <c r="AK81" s="1">
        <v>-444200000</v>
      </c>
      <c r="AL81" s="1">
        <v>1613500000</v>
      </c>
    </row>
    <row r="82" spans="1:38" ht="19" x14ac:dyDescent="0.25">
      <c r="A82" s="6" t="s">
        <v>73</v>
      </c>
      <c r="B82" s="10" t="s">
        <v>92</v>
      </c>
      <c r="C82" s="10" t="s">
        <v>92</v>
      </c>
      <c r="D82" s="10" t="s">
        <v>92</v>
      </c>
      <c r="E82" s="10" t="s">
        <v>92</v>
      </c>
      <c r="F82" s="10">
        <v>1032600000</v>
      </c>
      <c r="G82" s="10">
        <v>1474400000</v>
      </c>
      <c r="H82" s="10">
        <v>1254600000</v>
      </c>
      <c r="I82" s="10">
        <v>1483500000</v>
      </c>
      <c r="J82" s="10">
        <v>1516900000</v>
      </c>
      <c r="K82" s="10">
        <v>1532300000</v>
      </c>
      <c r="L82" s="10">
        <v>1824600000</v>
      </c>
      <c r="M82" s="10">
        <v>1991400000</v>
      </c>
      <c r="N82" s="10">
        <v>2400400000</v>
      </c>
      <c r="O82" s="10">
        <v>2629800000</v>
      </c>
      <c r="P82" s="10">
        <v>2619700000</v>
      </c>
      <c r="Q82" s="10">
        <v>3731500000</v>
      </c>
      <c r="R82" s="10">
        <v>3661600000</v>
      </c>
      <c r="S82" s="10">
        <v>2070700000</v>
      </c>
      <c r="T82" s="10">
        <v>3646700000</v>
      </c>
      <c r="U82" s="10">
        <v>2869500000</v>
      </c>
      <c r="V82" s="10">
        <v>1913600000</v>
      </c>
      <c r="W82" s="10">
        <v>3975900000</v>
      </c>
      <c r="X82" s="10">
        <v>5154500000</v>
      </c>
      <c r="Y82" s="10">
        <v>7295600000</v>
      </c>
      <c r="Z82" s="10">
        <v>4335500000</v>
      </c>
      <c r="AA82" s="10">
        <v>6856800000</v>
      </c>
      <c r="AB82" s="10">
        <v>7234500000</v>
      </c>
      <c r="AC82" s="10">
        <v>5304800000</v>
      </c>
      <c r="AD82" s="10">
        <v>5735000000</v>
      </c>
      <c r="AE82" s="10">
        <v>4367100000</v>
      </c>
      <c r="AF82" s="10">
        <v>2772800000</v>
      </c>
      <c r="AG82" s="10">
        <v>4851000000</v>
      </c>
      <c r="AH82" s="10">
        <v>5615600000</v>
      </c>
      <c r="AI82" s="10">
        <v>5524500000</v>
      </c>
      <c r="AJ82" s="10">
        <v>4836600000</v>
      </c>
      <c r="AK82" s="10">
        <v>6499600000</v>
      </c>
      <c r="AL82" s="10">
        <v>7260700000</v>
      </c>
    </row>
    <row r="83" spans="1:38" ht="19" x14ac:dyDescent="0.25">
      <c r="A83" s="5" t="s">
        <v>74</v>
      </c>
      <c r="B83" s="1" t="s">
        <v>92</v>
      </c>
      <c r="C83" s="1" t="s">
        <v>92</v>
      </c>
      <c r="D83" s="1" t="s">
        <v>92</v>
      </c>
      <c r="E83" s="1" t="s">
        <v>92</v>
      </c>
      <c r="F83" s="1">
        <v>-554500000</v>
      </c>
      <c r="G83" s="1">
        <v>-1007300000</v>
      </c>
      <c r="H83" s="1">
        <v>-1142400000</v>
      </c>
      <c r="I83" s="1">
        <v>-1002100000</v>
      </c>
      <c r="J83" s="1">
        <v>-633500000</v>
      </c>
      <c r="K83" s="1">
        <v>-576500000</v>
      </c>
      <c r="L83" s="1">
        <v>-551300000</v>
      </c>
      <c r="M83" s="1">
        <v>-443900000</v>
      </c>
      <c r="N83" s="1">
        <v>-366300000</v>
      </c>
      <c r="O83" s="1">
        <v>-419900000</v>
      </c>
      <c r="P83" s="1">
        <v>-528300000</v>
      </c>
      <c r="Q83" s="1">
        <v>-677900000</v>
      </c>
      <c r="R83" s="1">
        <v>-884000000</v>
      </c>
      <c r="S83" s="1">
        <v>-1130900000</v>
      </c>
      <c r="T83" s="1">
        <v>-1706600000</v>
      </c>
      <c r="U83" s="1">
        <v>-1898100000</v>
      </c>
      <c r="V83" s="1">
        <v>-1298100000</v>
      </c>
      <c r="W83" s="1">
        <v>-1077800000</v>
      </c>
      <c r="X83" s="1">
        <v>-1082400000</v>
      </c>
      <c r="Y83" s="1">
        <v>-947200000</v>
      </c>
      <c r="Z83" s="1">
        <v>-765000000</v>
      </c>
      <c r="AA83" s="1">
        <v>-694300000</v>
      </c>
      <c r="AB83" s="1">
        <v>-672000000</v>
      </c>
      <c r="AC83" s="1">
        <v>-905400000</v>
      </c>
      <c r="AD83" s="1">
        <v>-1012100000</v>
      </c>
      <c r="AE83" s="1">
        <v>-1162600000</v>
      </c>
      <c r="AF83" s="1">
        <v>-1066200000</v>
      </c>
      <c r="AG83" s="1">
        <v>-1037000000</v>
      </c>
      <c r="AH83" s="1">
        <v>-1076800000</v>
      </c>
      <c r="AI83" s="1">
        <v>-1210600000</v>
      </c>
      <c r="AJ83" s="1">
        <v>-1033900000</v>
      </c>
      <c r="AK83" s="1">
        <v>-1387900000</v>
      </c>
      <c r="AL83" s="1">
        <v>-1309800000</v>
      </c>
    </row>
    <row r="84" spans="1:38" ht="19" x14ac:dyDescent="0.25">
      <c r="A84" s="5" t="s">
        <v>75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>
        <v>-4050800000</v>
      </c>
      <c r="L84" s="1">
        <v>-36800000</v>
      </c>
      <c r="M84" s="1">
        <v>-97100000</v>
      </c>
      <c r="N84" s="1" t="s">
        <v>92</v>
      </c>
      <c r="O84" s="1" t="s">
        <v>92</v>
      </c>
      <c r="P84" s="1" t="s">
        <v>92</v>
      </c>
      <c r="Q84" s="1" t="s">
        <v>92</v>
      </c>
      <c r="R84" s="1" t="s">
        <v>92</v>
      </c>
      <c r="S84" s="1" t="s">
        <v>92</v>
      </c>
      <c r="T84" s="1" t="s">
        <v>92</v>
      </c>
      <c r="U84" s="1">
        <v>-71700000</v>
      </c>
      <c r="V84" s="1" t="s">
        <v>92</v>
      </c>
      <c r="W84" s="1" t="s">
        <v>92</v>
      </c>
      <c r="X84" s="1">
        <v>-2673200000</v>
      </c>
      <c r="Y84" s="1">
        <v>-6083000000</v>
      </c>
      <c r="Z84" s="1" t="s">
        <v>92</v>
      </c>
      <c r="AA84" s="1">
        <v>-609400000</v>
      </c>
      <c r="AB84" s="1">
        <v>-307800000</v>
      </c>
      <c r="AC84" s="1">
        <v>-199300000</v>
      </c>
      <c r="AD84" s="1">
        <v>-43700000</v>
      </c>
      <c r="AE84" s="1">
        <v>-551400000</v>
      </c>
      <c r="AF84" s="1">
        <v>-5283100000</v>
      </c>
      <c r="AG84" s="1">
        <v>-45000000</v>
      </c>
      <c r="AH84" s="1">
        <v>-882100000</v>
      </c>
      <c r="AI84" s="1" t="s">
        <v>92</v>
      </c>
      <c r="AJ84" s="1">
        <v>-6936900000</v>
      </c>
      <c r="AK84" s="1">
        <v>-849300000</v>
      </c>
      <c r="AL84" s="1">
        <v>-747400000</v>
      </c>
    </row>
    <row r="85" spans="1:38" ht="19" x14ac:dyDescent="0.25">
      <c r="A85" s="5" t="s">
        <v>76</v>
      </c>
      <c r="B85" s="1" t="s">
        <v>92</v>
      </c>
      <c r="C85" s="1" t="s">
        <v>92</v>
      </c>
      <c r="D85" s="1" t="s">
        <v>92</v>
      </c>
      <c r="E85" s="1" t="s">
        <v>92</v>
      </c>
      <c r="F85" s="1">
        <v>-605200000</v>
      </c>
      <c r="G85" s="1">
        <v>-504400000</v>
      </c>
      <c r="H85" s="1">
        <v>-942600000</v>
      </c>
      <c r="I85" s="1">
        <v>-740200000</v>
      </c>
      <c r="J85" s="1">
        <v>-1001700000</v>
      </c>
      <c r="K85" s="1">
        <v>-1150500000</v>
      </c>
      <c r="L85" s="1">
        <v>-372900000</v>
      </c>
      <c r="M85" s="1">
        <v>-294300000</v>
      </c>
      <c r="N85" s="1">
        <v>-388500000</v>
      </c>
      <c r="O85" s="1">
        <v>-57600000</v>
      </c>
      <c r="P85" s="1">
        <v>-162800000</v>
      </c>
      <c r="Q85" s="1" t="s">
        <v>92</v>
      </c>
      <c r="R85" s="1">
        <v>-3061700000</v>
      </c>
      <c r="S85" s="1">
        <v>-5842100000</v>
      </c>
      <c r="T85" s="1">
        <v>-7005300000</v>
      </c>
      <c r="U85" s="1">
        <v>-13086700000</v>
      </c>
      <c r="V85" s="1">
        <v>-1183100000</v>
      </c>
      <c r="W85" s="1">
        <v>-1313200000</v>
      </c>
      <c r="X85" s="1">
        <v>-1127600000</v>
      </c>
      <c r="Y85" s="1">
        <v>-2412400000</v>
      </c>
      <c r="Z85" s="1">
        <v>-432300000</v>
      </c>
      <c r="AA85" s="1">
        <v>-1753700000</v>
      </c>
      <c r="AB85" s="1">
        <v>-4710300000</v>
      </c>
      <c r="AC85" s="1">
        <v>-7618600000</v>
      </c>
      <c r="AD85" s="1">
        <v>-15572900000</v>
      </c>
      <c r="AE85" s="1">
        <v>-11440500000</v>
      </c>
      <c r="AF85" s="1">
        <v>-4068700000</v>
      </c>
      <c r="AG85" s="1">
        <v>-5673400000</v>
      </c>
      <c r="AH85" s="1">
        <v>-8001300000</v>
      </c>
      <c r="AI85" s="1">
        <v>-950100000</v>
      </c>
      <c r="AJ85" s="1">
        <v>-290200000</v>
      </c>
      <c r="AK85" s="1">
        <v>-370100000</v>
      </c>
      <c r="AL85" s="1">
        <v>-1013400000</v>
      </c>
    </row>
    <row r="86" spans="1:38" ht="19" x14ac:dyDescent="0.25">
      <c r="A86" s="5" t="s">
        <v>77</v>
      </c>
      <c r="B86" s="1" t="s">
        <v>92</v>
      </c>
      <c r="C86" s="1" t="s">
        <v>92</v>
      </c>
      <c r="D86" s="1" t="s">
        <v>92</v>
      </c>
      <c r="E86" s="1" t="s">
        <v>92</v>
      </c>
      <c r="F86" s="1">
        <v>352000000</v>
      </c>
      <c r="G86" s="1">
        <v>501500000</v>
      </c>
      <c r="H86" s="1">
        <v>1301700000</v>
      </c>
      <c r="I86" s="1">
        <v>764200000</v>
      </c>
      <c r="J86" s="1">
        <v>889300000</v>
      </c>
      <c r="K86" s="1">
        <v>1387000000</v>
      </c>
      <c r="L86" s="1">
        <v>430800000</v>
      </c>
      <c r="M86" s="1">
        <v>396900000</v>
      </c>
      <c r="N86" s="1">
        <v>365700000</v>
      </c>
      <c r="O86" s="1">
        <v>273100000</v>
      </c>
      <c r="P86" s="1">
        <v>216100000</v>
      </c>
      <c r="Q86" s="1">
        <v>983900000</v>
      </c>
      <c r="R86" s="1">
        <v>319000000</v>
      </c>
      <c r="S86" s="1">
        <v>4777900000</v>
      </c>
      <c r="T86" s="1">
        <v>7536400000</v>
      </c>
      <c r="U86" s="1">
        <v>14849300000</v>
      </c>
      <c r="V86" s="1">
        <v>607800000</v>
      </c>
      <c r="W86" s="1">
        <v>2755200000</v>
      </c>
      <c r="X86" s="1">
        <v>800100000</v>
      </c>
      <c r="Y86" s="1">
        <v>2554900000</v>
      </c>
      <c r="Z86" s="1">
        <v>1506900000</v>
      </c>
      <c r="AA86" s="1">
        <v>584700000</v>
      </c>
      <c r="AB86" s="1">
        <v>2138500000</v>
      </c>
      <c r="AC86" s="1">
        <v>4730800000</v>
      </c>
      <c r="AD86" s="1">
        <v>14555100000</v>
      </c>
      <c r="AE86" s="1">
        <v>15063500000</v>
      </c>
      <c r="AF86" s="1">
        <v>5230200000</v>
      </c>
      <c r="AG86" s="1">
        <v>3728000000</v>
      </c>
      <c r="AH86" s="1">
        <v>7438500000</v>
      </c>
      <c r="AI86" s="1">
        <v>6062000000</v>
      </c>
      <c r="AJ86" s="1">
        <v>746400000</v>
      </c>
      <c r="AK86" s="1">
        <v>886800000</v>
      </c>
      <c r="AL86" s="1">
        <v>847400000</v>
      </c>
    </row>
    <row r="87" spans="1:38" ht="19" x14ac:dyDescent="0.25">
      <c r="A87" s="5" t="s">
        <v>78</v>
      </c>
      <c r="B87" s="1" t="s">
        <v>92</v>
      </c>
      <c r="C87" s="1" t="s">
        <v>92</v>
      </c>
      <c r="D87" s="1" t="s">
        <v>92</v>
      </c>
      <c r="E87" s="1" t="s">
        <v>92</v>
      </c>
      <c r="F87" s="1">
        <v>-17100000</v>
      </c>
      <c r="G87" s="1">
        <v>-45700000</v>
      </c>
      <c r="H87" s="1">
        <v>-72400000</v>
      </c>
      <c r="I87" s="1">
        <v>49900000</v>
      </c>
      <c r="J87" s="1">
        <v>-120800000</v>
      </c>
      <c r="K87" s="1">
        <v>-14200000</v>
      </c>
      <c r="L87" s="1">
        <v>-32600000</v>
      </c>
      <c r="M87" s="1">
        <v>-29600000</v>
      </c>
      <c r="N87" s="1">
        <v>1198800000</v>
      </c>
      <c r="O87" s="1">
        <v>-89500000</v>
      </c>
      <c r="P87" s="1">
        <v>1561700000</v>
      </c>
      <c r="Q87" s="1">
        <v>-1362500000</v>
      </c>
      <c r="R87" s="1">
        <v>-338100000</v>
      </c>
      <c r="S87" s="1">
        <v>-279300000</v>
      </c>
      <c r="T87" s="1">
        <v>-156000000</v>
      </c>
      <c r="U87" s="1">
        <v>-477600000</v>
      </c>
      <c r="V87" s="1">
        <v>-342500000</v>
      </c>
      <c r="W87" s="1">
        <v>244200000</v>
      </c>
      <c r="X87" s="1">
        <v>-245000000</v>
      </c>
      <c r="Y87" s="1">
        <v>-381100000</v>
      </c>
      <c r="Z87" s="1">
        <v>-166800000</v>
      </c>
      <c r="AA87" s="1">
        <v>-687100000</v>
      </c>
      <c r="AB87" s="1">
        <v>-1272800000</v>
      </c>
      <c r="AC87" s="1">
        <v>1159700000</v>
      </c>
      <c r="AD87" s="1">
        <v>800000</v>
      </c>
      <c r="AE87" s="1">
        <v>-5818100000</v>
      </c>
      <c r="AF87" s="1">
        <v>5214600000</v>
      </c>
      <c r="AG87" s="1">
        <v>-111700000</v>
      </c>
      <c r="AH87" s="1">
        <v>-1261900000</v>
      </c>
      <c r="AI87" s="1">
        <v>-1995300000</v>
      </c>
      <c r="AJ87" s="1">
        <v>-568300000</v>
      </c>
      <c r="AK87" s="1">
        <v>-538400000</v>
      </c>
      <c r="AL87" s="1">
        <v>-539100000</v>
      </c>
    </row>
    <row r="88" spans="1:38" ht="19" x14ac:dyDescent="0.25">
      <c r="A88" s="6" t="s">
        <v>79</v>
      </c>
      <c r="B88" s="10" t="s">
        <v>92</v>
      </c>
      <c r="C88" s="10" t="s">
        <v>92</v>
      </c>
      <c r="D88" s="10" t="s">
        <v>92</v>
      </c>
      <c r="E88" s="10" t="s">
        <v>92</v>
      </c>
      <c r="F88" s="10">
        <v>-824800000</v>
      </c>
      <c r="G88" s="10">
        <v>-1055900000</v>
      </c>
      <c r="H88" s="10">
        <v>-855700000</v>
      </c>
      <c r="I88" s="10">
        <v>-928200000</v>
      </c>
      <c r="J88" s="10">
        <v>-866700000</v>
      </c>
      <c r="K88" s="10">
        <v>-4405000000</v>
      </c>
      <c r="L88" s="10">
        <v>-562800000</v>
      </c>
      <c r="M88" s="10">
        <v>-468000000</v>
      </c>
      <c r="N88" s="10">
        <v>809700000</v>
      </c>
      <c r="O88" s="10">
        <v>-293900000</v>
      </c>
      <c r="P88" s="10">
        <v>1086700000</v>
      </c>
      <c r="Q88" s="10">
        <v>-1056500000</v>
      </c>
      <c r="R88" s="10">
        <v>-3964800000</v>
      </c>
      <c r="S88" s="10">
        <v>-2474400000</v>
      </c>
      <c r="T88" s="10">
        <v>-1331500000</v>
      </c>
      <c r="U88" s="10">
        <v>-684800000</v>
      </c>
      <c r="V88" s="10">
        <v>-2215900000</v>
      </c>
      <c r="W88" s="10">
        <v>608400000</v>
      </c>
      <c r="X88" s="10">
        <v>-4328100000</v>
      </c>
      <c r="Y88" s="10">
        <v>-7268800000</v>
      </c>
      <c r="Z88" s="10">
        <v>142800000</v>
      </c>
      <c r="AA88" s="10">
        <v>-3159800000</v>
      </c>
      <c r="AB88" s="10">
        <v>-4824400000</v>
      </c>
      <c r="AC88" s="10">
        <v>-2832800000</v>
      </c>
      <c r="AD88" s="10">
        <v>-2072800000</v>
      </c>
      <c r="AE88" s="10">
        <v>-3909100000</v>
      </c>
      <c r="AF88" s="10">
        <v>26800000</v>
      </c>
      <c r="AG88" s="10">
        <v>-3139100000</v>
      </c>
      <c r="AH88" s="10">
        <v>-3783600000</v>
      </c>
      <c r="AI88" s="10">
        <v>1906000000</v>
      </c>
      <c r="AJ88" s="10">
        <v>-8082900000</v>
      </c>
      <c r="AK88" s="10">
        <v>-2258900000</v>
      </c>
      <c r="AL88" s="10">
        <v>-2762300000</v>
      </c>
    </row>
    <row r="89" spans="1:38" ht="19" x14ac:dyDescent="0.25">
      <c r="A89" s="5" t="s">
        <v>80</v>
      </c>
      <c r="B89" s="1" t="s">
        <v>92</v>
      </c>
      <c r="C89" s="1" t="s">
        <v>92</v>
      </c>
      <c r="D89" s="1" t="s">
        <v>92</v>
      </c>
      <c r="E89" s="1" t="s">
        <v>92</v>
      </c>
      <c r="F89" s="1" t="s">
        <v>92</v>
      </c>
      <c r="G89" s="1" t="s">
        <v>92</v>
      </c>
      <c r="H89" s="1" t="s">
        <v>92</v>
      </c>
      <c r="I89" s="1" t="s">
        <v>92</v>
      </c>
      <c r="J89" s="1" t="s">
        <v>92</v>
      </c>
      <c r="K89" s="1" t="s">
        <v>92</v>
      </c>
      <c r="L89" s="1" t="s">
        <v>92</v>
      </c>
      <c r="M89" s="1" t="s">
        <v>92</v>
      </c>
      <c r="N89" s="1" t="s">
        <v>92</v>
      </c>
      <c r="O89" s="1" t="s">
        <v>92</v>
      </c>
      <c r="P89" s="1" t="s">
        <v>92</v>
      </c>
      <c r="Q89" s="1" t="s">
        <v>92</v>
      </c>
      <c r="R89" s="1" t="s">
        <v>92</v>
      </c>
      <c r="S89" s="1" t="s">
        <v>92</v>
      </c>
      <c r="T89" s="1" t="s">
        <v>92</v>
      </c>
      <c r="U89" s="1" t="s">
        <v>92</v>
      </c>
      <c r="V89" s="1" t="s">
        <v>92</v>
      </c>
      <c r="W89" s="1" t="s">
        <v>92</v>
      </c>
      <c r="X89" s="1" t="s">
        <v>92</v>
      </c>
      <c r="Y89" s="1" t="s">
        <v>92</v>
      </c>
      <c r="Z89" s="1">
        <v>-5824200000</v>
      </c>
      <c r="AA89" s="1">
        <v>-1100000</v>
      </c>
      <c r="AB89" s="1">
        <v>-54600000</v>
      </c>
      <c r="AC89" s="1">
        <v>-1500600000</v>
      </c>
      <c r="AD89" s="1">
        <v>-10500000</v>
      </c>
      <c r="AE89" s="1">
        <v>-1034800000</v>
      </c>
      <c r="AF89" s="1">
        <v>-1955700000</v>
      </c>
      <c r="AG89" s="1">
        <v>-200000</v>
      </c>
      <c r="AH89" s="1">
        <v>-630600000</v>
      </c>
      <c r="AI89" s="1">
        <v>-1009100000</v>
      </c>
      <c r="AJ89" s="1">
        <v>-2866400000</v>
      </c>
      <c r="AK89" s="1">
        <v>-276500000</v>
      </c>
      <c r="AL89" s="1">
        <v>-1905400000</v>
      </c>
    </row>
    <row r="90" spans="1:38" ht="19" x14ac:dyDescent="0.25">
      <c r="A90" s="5" t="s">
        <v>81</v>
      </c>
      <c r="B90" s="1" t="s">
        <v>92</v>
      </c>
      <c r="C90" s="1" t="s">
        <v>92</v>
      </c>
      <c r="D90" s="1" t="s">
        <v>92</v>
      </c>
      <c r="E90" s="1" t="s">
        <v>92</v>
      </c>
      <c r="F90" s="1">
        <v>28600000</v>
      </c>
      <c r="G90" s="1">
        <v>21300000</v>
      </c>
      <c r="H90" s="1">
        <v>39300000</v>
      </c>
      <c r="I90" s="1">
        <v>26000000</v>
      </c>
      <c r="J90" s="1">
        <v>19800000</v>
      </c>
      <c r="K90" s="1">
        <v>50500000</v>
      </c>
      <c r="L90" s="1">
        <v>54700000</v>
      </c>
      <c r="M90" s="1">
        <v>218400000</v>
      </c>
      <c r="N90" s="1">
        <v>365400000</v>
      </c>
      <c r="O90" s="1">
        <v>414000000</v>
      </c>
      <c r="P90" s="1">
        <v>310200000</v>
      </c>
      <c r="Q90" s="1">
        <v>178400000</v>
      </c>
      <c r="R90" s="1">
        <v>109500000</v>
      </c>
      <c r="S90" s="1">
        <v>64600000</v>
      </c>
      <c r="T90" s="1">
        <v>103100000</v>
      </c>
      <c r="U90" s="1">
        <v>104500000</v>
      </c>
      <c r="V90" s="1">
        <v>105900000</v>
      </c>
      <c r="W90" s="1">
        <v>59600000</v>
      </c>
      <c r="X90" s="1">
        <v>24700000</v>
      </c>
      <c r="Y90" s="1" t="s">
        <v>92</v>
      </c>
      <c r="Z90" s="1" t="s">
        <v>92</v>
      </c>
      <c r="AA90" s="1" t="s">
        <v>92</v>
      </c>
      <c r="AB90" s="1" t="s">
        <v>92</v>
      </c>
      <c r="AC90" s="1" t="s">
        <v>92</v>
      </c>
      <c r="AD90" s="1" t="s">
        <v>92</v>
      </c>
      <c r="AE90" s="1" t="s">
        <v>92</v>
      </c>
      <c r="AF90" s="1" t="s">
        <v>92</v>
      </c>
      <c r="AG90" s="1" t="s">
        <v>92</v>
      </c>
      <c r="AH90" s="1" t="s">
        <v>92</v>
      </c>
      <c r="AI90" s="1">
        <v>1659700000</v>
      </c>
      <c r="AJ90" s="1" t="s">
        <v>92</v>
      </c>
      <c r="AK90" s="1" t="s">
        <v>92</v>
      </c>
      <c r="AL90" s="1" t="s">
        <v>92</v>
      </c>
    </row>
    <row r="91" spans="1:38" ht="19" x14ac:dyDescent="0.25">
      <c r="A91" s="5" t="s">
        <v>82</v>
      </c>
      <c r="B91" s="1" t="s">
        <v>92</v>
      </c>
      <c r="C91" s="1" t="s">
        <v>92</v>
      </c>
      <c r="D91" s="1" t="s">
        <v>92</v>
      </c>
      <c r="E91" s="1" t="s">
        <v>92</v>
      </c>
      <c r="F91" s="1">
        <v>-186900000</v>
      </c>
      <c r="G91" s="1">
        <v>-1067200000</v>
      </c>
      <c r="H91" s="1">
        <v>-69200000</v>
      </c>
      <c r="I91" s="1">
        <v>-68500000</v>
      </c>
      <c r="J91" s="1">
        <v>-25800000</v>
      </c>
      <c r="K91" s="1">
        <v>-111000000</v>
      </c>
      <c r="L91" s="1">
        <v>-156000000</v>
      </c>
      <c r="M91" s="1">
        <v>-314500000</v>
      </c>
      <c r="N91" s="1">
        <v>-351300000</v>
      </c>
      <c r="O91" s="1">
        <v>-2172600000</v>
      </c>
      <c r="P91" s="1">
        <v>-1453000000</v>
      </c>
      <c r="Q91" s="1">
        <v>-1052800000</v>
      </c>
      <c r="R91" s="1">
        <v>-545700000</v>
      </c>
      <c r="S91" s="1">
        <v>-385200000</v>
      </c>
      <c r="T91" s="1">
        <v>-281100000</v>
      </c>
      <c r="U91" s="1" t="s">
        <v>92</v>
      </c>
      <c r="V91" s="1">
        <v>-377900000</v>
      </c>
      <c r="W91" s="1">
        <v>-122100000</v>
      </c>
      <c r="X91" s="1" t="s">
        <v>92</v>
      </c>
      <c r="Y91" s="1" t="s">
        <v>92</v>
      </c>
      <c r="Z91" s="1" t="s">
        <v>92</v>
      </c>
      <c r="AA91" s="1" t="s">
        <v>92</v>
      </c>
      <c r="AB91" s="1" t="s">
        <v>92</v>
      </c>
      <c r="AC91" s="1">
        <v>-721100000</v>
      </c>
      <c r="AD91" s="1">
        <v>-1698100000</v>
      </c>
      <c r="AE91" s="1">
        <v>-800000000</v>
      </c>
      <c r="AF91" s="1">
        <v>-749500000</v>
      </c>
      <c r="AG91" s="1">
        <v>-600100000</v>
      </c>
      <c r="AH91" s="1">
        <v>-299800000</v>
      </c>
      <c r="AI91" s="1">
        <v>-4150700000</v>
      </c>
      <c r="AJ91" s="1">
        <v>-4400000000</v>
      </c>
      <c r="AK91" s="1">
        <v>-500000000</v>
      </c>
      <c r="AL91" s="1">
        <v>-1250000000</v>
      </c>
    </row>
    <row r="92" spans="1:38" ht="19" x14ac:dyDescent="0.25">
      <c r="A92" s="5" t="s">
        <v>83</v>
      </c>
      <c r="B92" s="1" t="s">
        <v>92</v>
      </c>
      <c r="C92" s="1" t="s">
        <v>92</v>
      </c>
      <c r="D92" s="1" t="s">
        <v>92</v>
      </c>
      <c r="E92" s="1" t="s">
        <v>92</v>
      </c>
      <c r="F92" s="1">
        <v>-372000000</v>
      </c>
      <c r="G92" s="1">
        <v>-450100000</v>
      </c>
      <c r="H92" s="1">
        <v>-582700000</v>
      </c>
      <c r="I92" s="1">
        <v>-643700000</v>
      </c>
      <c r="J92" s="1">
        <v>-708400000</v>
      </c>
      <c r="K92" s="1">
        <v>-723100000</v>
      </c>
      <c r="L92" s="1">
        <v>-747200000</v>
      </c>
      <c r="M92" s="1">
        <v>-753200000</v>
      </c>
      <c r="N92" s="1">
        <v>-818000000</v>
      </c>
      <c r="O92" s="1">
        <v>-877700000</v>
      </c>
      <c r="P92" s="1">
        <v>-1000500000</v>
      </c>
      <c r="Q92" s="1">
        <v>-1126000000</v>
      </c>
      <c r="R92" s="1">
        <v>-1207200000</v>
      </c>
      <c r="S92" s="1">
        <v>-1335800000</v>
      </c>
      <c r="T92" s="1">
        <v>-1443000000</v>
      </c>
      <c r="U92" s="1">
        <v>-1539800000</v>
      </c>
      <c r="V92" s="1">
        <v>-1654900000</v>
      </c>
      <c r="W92" s="1">
        <v>-1736300000</v>
      </c>
      <c r="X92" s="1">
        <v>-1853600000</v>
      </c>
      <c r="Y92" s="1">
        <v>-2056700000</v>
      </c>
      <c r="Z92" s="1">
        <v>-2152100000</v>
      </c>
      <c r="AA92" s="1">
        <v>-2165300000</v>
      </c>
      <c r="AB92" s="1">
        <v>-2180100000</v>
      </c>
      <c r="AC92" s="1">
        <v>-2187400000</v>
      </c>
      <c r="AD92" s="1">
        <v>-2120700000</v>
      </c>
      <c r="AE92" s="1">
        <v>-2101200000</v>
      </c>
      <c r="AF92" s="1">
        <v>-2127300000</v>
      </c>
      <c r="AG92" s="1">
        <v>-2158500000</v>
      </c>
      <c r="AH92" s="1">
        <v>-2192100000</v>
      </c>
      <c r="AI92" s="1">
        <v>-2311800000</v>
      </c>
      <c r="AJ92" s="1">
        <v>-2409800000</v>
      </c>
      <c r="AK92" s="1">
        <v>-2687100000</v>
      </c>
      <c r="AL92" s="1">
        <v>-3086800000</v>
      </c>
    </row>
    <row r="93" spans="1:38" ht="19" x14ac:dyDescent="0.25">
      <c r="A93" s="5" t="s">
        <v>84</v>
      </c>
      <c r="B93" s="1" t="s">
        <v>92</v>
      </c>
      <c r="C93" s="1" t="s">
        <v>92</v>
      </c>
      <c r="D93" s="1" t="s">
        <v>92</v>
      </c>
      <c r="E93" s="1" t="s">
        <v>92</v>
      </c>
      <c r="F93" s="1">
        <v>-6700000</v>
      </c>
      <c r="G93" s="1">
        <v>1102300000</v>
      </c>
      <c r="H93" s="1">
        <v>334400000</v>
      </c>
      <c r="I93" s="1">
        <v>97600000</v>
      </c>
      <c r="J93" s="1">
        <v>191300000</v>
      </c>
      <c r="K93" s="1">
        <v>3620900000</v>
      </c>
      <c r="L93" s="1">
        <v>34800000</v>
      </c>
      <c r="M93" s="1">
        <v>-811800000</v>
      </c>
      <c r="N93" s="1">
        <v>-1150700000</v>
      </c>
      <c r="O93" s="1">
        <v>-176400000</v>
      </c>
      <c r="P93" s="1">
        <v>690600000</v>
      </c>
      <c r="Q93" s="1">
        <v>-229100000</v>
      </c>
      <c r="R93" s="1">
        <v>594700000</v>
      </c>
      <c r="S93" s="1">
        <v>1234400000</v>
      </c>
      <c r="T93" s="1">
        <v>42700000</v>
      </c>
      <c r="U93" s="1">
        <v>1639000000</v>
      </c>
      <c r="V93" s="1">
        <v>46400000</v>
      </c>
      <c r="W93" s="1">
        <v>-2780000000</v>
      </c>
      <c r="X93" s="1">
        <v>984000000</v>
      </c>
      <c r="Y93" s="1">
        <v>4402700000</v>
      </c>
      <c r="Z93" s="1">
        <v>2442600000</v>
      </c>
      <c r="AA93" s="1">
        <v>144500000</v>
      </c>
      <c r="AB93" s="1">
        <v>-135200000</v>
      </c>
      <c r="AC93" s="1">
        <v>-10500000</v>
      </c>
      <c r="AD93" s="1" t="s">
        <v>92</v>
      </c>
      <c r="AE93" s="1">
        <v>3860900000</v>
      </c>
      <c r="AF93" s="1">
        <v>1913300000</v>
      </c>
      <c r="AG93" s="1">
        <v>2199000000</v>
      </c>
      <c r="AH93" s="1">
        <v>3265100000</v>
      </c>
      <c r="AI93" s="1">
        <v>-93000000</v>
      </c>
      <c r="AJ93" s="1">
        <v>7351700000</v>
      </c>
      <c r="AK93" s="1">
        <v>326500000</v>
      </c>
      <c r="AL93" s="1">
        <v>2110900000</v>
      </c>
    </row>
    <row r="94" spans="1:38" ht="19" x14ac:dyDescent="0.25">
      <c r="A94" s="6" t="s">
        <v>85</v>
      </c>
      <c r="B94" s="10" t="s">
        <v>92</v>
      </c>
      <c r="C94" s="10" t="s">
        <v>92</v>
      </c>
      <c r="D94" s="10" t="s">
        <v>92</v>
      </c>
      <c r="E94" s="10" t="s">
        <v>92</v>
      </c>
      <c r="F94" s="10">
        <v>-537000000</v>
      </c>
      <c r="G94" s="10">
        <v>-393700000</v>
      </c>
      <c r="H94" s="10">
        <v>-278200000</v>
      </c>
      <c r="I94" s="10">
        <v>-588600000</v>
      </c>
      <c r="J94" s="10">
        <v>-523100000</v>
      </c>
      <c r="K94" s="10">
        <v>2837300000</v>
      </c>
      <c r="L94" s="10">
        <v>-813700000</v>
      </c>
      <c r="M94" s="10">
        <v>-1661100000</v>
      </c>
      <c r="N94" s="10">
        <v>-1954600000</v>
      </c>
      <c r="O94" s="10">
        <v>-2812700000</v>
      </c>
      <c r="P94" s="10">
        <v>-1452700000</v>
      </c>
      <c r="Q94" s="10">
        <v>-2229500000</v>
      </c>
      <c r="R94" s="10">
        <v>-1048700000</v>
      </c>
      <c r="S94" s="10">
        <v>-422000000</v>
      </c>
      <c r="T94" s="10">
        <v>-1578300000</v>
      </c>
      <c r="U94" s="10">
        <v>203700000</v>
      </c>
      <c r="V94" s="10">
        <v>-1880500000</v>
      </c>
      <c r="W94" s="10">
        <v>-4578800000</v>
      </c>
      <c r="X94" s="10">
        <v>-844900000</v>
      </c>
      <c r="Y94" s="10">
        <v>2346000000</v>
      </c>
      <c r="Z94" s="10">
        <v>-5533700000</v>
      </c>
      <c r="AA94" s="10">
        <v>-2021900000</v>
      </c>
      <c r="AB94" s="10">
        <v>-2369900000</v>
      </c>
      <c r="AC94" s="10">
        <v>-4419600000</v>
      </c>
      <c r="AD94" s="10">
        <v>-3829300000</v>
      </c>
      <c r="AE94" s="10">
        <v>-75100000</v>
      </c>
      <c r="AF94" s="10">
        <v>-2919200000</v>
      </c>
      <c r="AG94" s="10">
        <v>-559800000</v>
      </c>
      <c r="AH94" s="10">
        <v>142600000</v>
      </c>
      <c r="AI94" s="10">
        <v>-5904900000</v>
      </c>
      <c r="AJ94" s="10">
        <v>-2324500000</v>
      </c>
      <c r="AK94" s="10">
        <v>-3137100000</v>
      </c>
      <c r="AL94" s="10">
        <v>-4131300000</v>
      </c>
    </row>
    <row r="95" spans="1:38" ht="19" x14ac:dyDescent="0.25">
      <c r="A95" s="5" t="s">
        <v>86</v>
      </c>
      <c r="B95" s="1" t="s">
        <v>92</v>
      </c>
      <c r="C95" s="1" t="s">
        <v>92</v>
      </c>
      <c r="D95" s="1" t="s">
        <v>92</v>
      </c>
      <c r="E95" s="1" t="s">
        <v>92</v>
      </c>
      <c r="F95" s="1">
        <v>-9000000</v>
      </c>
      <c r="G95" s="1">
        <v>2400000</v>
      </c>
      <c r="H95" s="1">
        <v>8300000</v>
      </c>
      <c r="I95" s="1">
        <v>-13500000</v>
      </c>
      <c r="J95" s="1">
        <v>-19900000</v>
      </c>
      <c r="K95" s="1">
        <v>32700000</v>
      </c>
      <c r="L95" s="1">
        <v>14500000</v>
      </c>
      <c r="M95" s="1">
        <v>-48100000</v>
      </c>
      <c r="N95" s="1">
        <v>-121700000</v>
      </c>
      <c r="O95" s="1">
        <v>25000000</v>
      </c>
      <c r="P95" s="1">
        <v>-49000000</v>
      </c>
      <c r="Q95" s="1">
        <v>-31000000</v>
      </c>
      <c r="R95" s="1">
        <v>-60700000</v>
      </c>
      <c r="S95" s="1">
        <v>69300000</v>
      </c>
      <c r="T95" s="1">
        <v>73500000</v>
      </c>
      <c r="U95" s="1">
        <v>220600000</v>
      </c>
      <c r="V95" s="1">
        <v>-175800000</v>
      </c>
      <c r="W95" s="1">
        <v>97100000</v>
      </c>
      <c r="X95" s="1">
        <v>129700000</v>
      </c>
      <c r="Y95" s="1">
        <v>-96600000</v>
      </c>
      <c r="Z95" s="1">
        <v>21600000</v>
      </c>
      <c r="AA95" s="1">
        <v>-144800000</v>
      </c>
      <c r="AB95" s="1">
        <v>-110900000</v>
      </c>
      <c r="AC95" s="1">
        <v>43900000</v>
      </c>
      <c r="AD95" s="1">
        <v>-21500000</v>
      </c>
      <c r="AE95" s="1">
        <v>-341500000</v>
      </c>
      <c r="AF95" s="1">
        <v>-85600000</v>
      </c>
      <c r="AG95" s="1">
        <v>-236400000</v>
      </c>
      <c r="AH95" s="1">
        <v>-20500000</v>
      </c>
      <c r="AI95" s="1">
        <v>-63600000</v>
      </c>
      <c r="AJ95" s="1">
        <v>-89900000</v>
      </c>
      <c r="AK95" s="1">
        <v>216000000</v>
      </c>
      <c r="AL95" s="1">
        <v>-205700000</v>
      </c>
    </row>
    <row r="96" spans="1:38" ht="19" x14ac:dyDescent="0.25">
      <c r="A96" s="6" t="s">
        <v>87</v>
      </c>
      <c r="B96" s="10" t="s">
        <v>92</v>
      </c>
      <c r="C96" s="10" t="s">
        <v>92</v>
      </c>
      <c r="D96" s="10" t="s">
        <v>92</v>
      </c>
      <c r="E96" s="10" t="s">
        <v>92</v>
      </c>
      <c r="F96" s="10">
        <v>-537000000</v>
      </c>
      <c r="G96" s="10">
        <v>-393700000</v>
      </c>
      <c r="H96" s="10">
        <v>-278200000</v>
      </c>
      <c r="I96" s="10">
        <v>-588600000</v>
      </c>
      <c r="J96" s="10">
        <v>-523100000</v>
      </c>
      <c r="K96" s="10">
        <v>-2700000</v>
      </c>
      <c r="L96" s="10">
        <v>462600000</v>
      </c>
      <c r="M96" s="10">
        <v>-185800000</v>
      </c>
      <c r="N96" s="10">
        <v>1133800000</v>
      </c>
      <c r="O96" s="10">
        <v>-451800000</v>
      </c>
      <c r="P96" s="10">
        <v>2204700000</v>
      </c>
      <c r="Q96" s="10">
        <v>414500000</v>
      </c>
      <c r="R96" s="10">
        <v>-1412600000</v>
      </c>
      <c r="S96" s="10">
        <v>-756400000</v>
      </c>
      <c r="T96" s="10">
        <v>810400000</v>
      </c>
      <c r="U96" s="10">
        <v>2609000000</v>
      </c>
      <c r="V96" s="10">
        <v>-2358600000</v>
      </c>
      <c r="W96" s="10">
        <v>102600000</v>
      </c>
      <c r="X96" s="10">
        <v>111200000</v>
      </c>
      <c r="Y96" s="10">
        <v>2276200000</v>
      </c>
      <c r="Z96" s="10">
        <v>-1033800000</v>
      </c>
      <c r="AA96" s="10">
        <v>1530300000</v>
      </c>
      <c r="AB96" s="10">
        <v>-70700000</v>
      </c>
      <c r="AC96" s="10">
        <v>-1903700000</v>
      </c>
      <c r="AD96" s="10">
        <v>-188600000</v>
      </c>
      <c r="AE96" s="10">
        <v>41400000</v>
      </c>
      <c r="AF96" s="10">
        <v>-205200000</v>
      </c>
      <c r="AG96" s="10">
        <v>915700000</v>
      </c>
      <c r="AH96" s="10">
        <v>1954100000</v>
      </c>
      <c r="AI96" s="10">
        <v>1462000000</v>
      </c>
      <c r="AJ96" s="10">
        <v>-5660700000</v>
      </c>
      <c r="AK96" s="10">
        <v>1319600000</v>
      </c>
      <c r="AL96" s="10">
        <v>161400000</v>
      </c>
    </row>
    <row r="97" spans="1:42" ht="19" x14ac:dyDescent="0.25">
      <c r="A97" s="5" t="s">
        <v>88</v>
      </c>
      <c r="B97" s="1" t="s">
        <v>92</v>
      </c>
      <c r="C97" s="1" t="s">
        <v>92</v>
      </c>
      <c r="D97" s="1" t="s">
        <v>92</v>
      </c>
      <c r="E97" s="1" t="s">
        <v>92</v>
      </c>
      <c r="F97" s="1">
        <v>661200000</v>
      </c>
      <c r="G97" s="1">
        <v>323000000</v>
      </c>
      <c r="H97" s="1">
        <v>350200000</v>
      </c>
      <c r="I97" s="1">
        <v>479200000</v>
      </c>
      <c r="J97" s="1">
        <v>432400000</v>
      </c>
      <c r="K97" s="1">
        <v>539600000</v>
      </c>
      <c r="L97" s="1">
        <v>536900000</v>
      </c>
      <c r="M97" s="1">
        <v>999500000</v>
      </c>
      <c r="N97" s="1">
        <v>813700000</v>
      </c>
      <c r="O97" s="1">
        <v>1947500000</v>
      </c>
      <c r="P97" s="1">
        <v>1495700000</v>
      </c>
      <c r="Q97" s="1">
        <v>3700400000</v>
      </c>
      <c r="R97" s="1">
        <v>4114900000</v>
      </c>
      <c r="S97" s="1">
        <v>2702300000</v>
      </c>
      <c r="T97" s="1">
        <v>1945900000</v>
      </c>
      <c r="U97" s="1">
        <v>2756300000</v>
      </c>
      <c r="V97" s="1">
        <v>5365300000</v>
      </c>
      <c r="W97" s="1">
        <v>3006700000</v>
      </c>
      <c r="X97" s="1">
        <v>3109300000</v>
      </c>
      <c r="Y97" s="1">
        <v>3220500000</v>
      </c>
      <c r="Z97" s="1">
        <v>5496700000</v>
      </c>
      <c r="AA97" s="1">
        <v>4462900000</v>
      </c>
      <c r="AB97" s="1">
        <v>5993200000</v>
      </c>
      <c r="AC97" s="1">
        <v>5922500000</v>
      </c>
      <c r="AD97" s="1">
        <v>4018800000</v>
      </c>
      <c r="AE97" s="1">
        <v>3830200000</v>
      </c>
      <c r="AF97" s="1">
        <v>3871600000</v>
      </c>
      <c r="AG97" s="1">
        <v>3666400000</v>
      </c>
      <c r="AH97" s="1">
        <v>4582100000</v>
      </c>
      <c r="AI97" s="1">
        <v>6536200000</v>
      </c>
      <c r="AJ97" s="1">
        <v>7998200000</v>
      </c>
      <c r="AK97" s="1">
        <v>2337500000</v>
      </c>
      <c r="AL97" s="1">
        <v>3657100000</v>
      </c>
      <c r="AO97" s="40" t="s">
        <v>98</v>
      </c>
    </row>
    <row r="98" spans="1:42" ht="19" x14ac:dyDescent="0.25">
      <c r="A98" s="7" t="s">
        <v>89</v>
      </c>
      <c r="B98" s="11" t="s">
        <v>92</v>
      </c>
      <c r="C98" s="11" t="s">
        <v>92</v>
      </c>
      <c r="D98" s="11" t="s">
        <v>92</v>
      </c>
      <c r="E98" s="11" t="s">
        <v>92</v>
      </c>
      <c r="F98" s="11" t="s">
        <v>92</v>
      </c>
      <c r="G98" s="11" t="s">
        <v>92</v>
      </c>
      <c r="H98" s="11" t="s">
        <v>92</v>
      </c>
      <c r="I98" s="11" t="s">
        <v>92</v>
      </c>
      <c r="J98" s="11" t="s">
        <v>92</v>
      </c>
      <c r="K98" s="11">
        <v>536900000</v>
      </c>
      <c r="L98" s="11">
        <v>999500000</v>
      </c>
      <c r="M98" s="11">
        <v>813700000</v>
      </c>
      <c r="N98" s="11">
        <v>1947500000</v>
      </c>
      <c r="O98" s="11">
        <v>1495700000</v>
      </c>
      <c r="P98" s="11">
        <v>3700400000</v>
      </c>
      <c r="Q98" s="11">
        <v>4114900000</v>
      </c>
      <c r="R98" s="11">
        <v>2702300000</v>
      </c>
      <c r="S98" s="11">
        <v>1945900000</v>
      </c>
      <c r="T98" s="11">
        <v>2756300000</v>
      </c>
      <c r="U98" s="11">
        <v>5365300000</v>
      </c>
      <c r="V98" s="11">
        <v>3006700000</v>
      </c>
      <c r="W98" s="11">
        <v>3109300000</v>
      </c>
      <c r="X98" s="11">
        <v>3220500000</v>
      </c>
      <c r="Y98" s="11">
        <v>5496700000</v>
      </c>
      <c r="Z98" s="11">
        <v>4462900000</v>
      </c>
      <c r="AA98" s="11">
        <v>5993200000</v>
      </c>
      <c r="AB98" s="11">
        <v>5922500000</v>
      </c>
      <c r="AC98" s="11">
        <v>4018800000</v>
      </c>
      <c r="AD98" s="11">
        <v>3830200000</v>
      </c>
      <c r="AE98" s="11">
        <v>3871600000</v>
      </c>
      <c r="AF98" s="11">
        <v>3666400000</v>
      </c>
      <c r="AG98" s="11">
        <v>4582100000</v>
      </c>
      <c r="AH98" s="11">
        <v>6536200000</v>
      </c>
      <c r="AI98" s="11">
        <v>7998200000</v>
      </c>
      <c r="AJ98" s="11">
        <v>2337500000</v>
      </c>
      <c r="AK98" s="11">
        <v>3657100000</v>
      </c>
      <c r="AL98" s="11">
        <v>3818500000</v>
      </c>
      <c r="AM98" s="23">
        <v>1</v>
      </c>
      <c r="AN98" s="23">
        <v>2</v>
      </c>
      <c r="AO98" s="23">
        <v>2</v>
      </c>
    </row>
    <row r="99" spans="1:42" ht="20" x14ac:dyDescent="0.25">
      <c r="A99" s="5" t="s">
        <v>90</v>
      </c>
      <c r="B99" s="1" t="s">
        <v>92</v>
      </c>
      <c r="C99" s="1" t="s">
        <v>92</v>
      </c>
      <c r="D99" s="1" t="s">
        <v>92</v>
      </c>
      <c r="E99" s="1" t="s">
        <v>92</v>
      </c>
      <c r="F99" s="1">
        <v>478100000</v>
      </c>
      <c r="G99" s="1">
        <v>467100000</v>
      </c>
      <c r="H99" s="1">
        <v>112200000</v>
      </c>
      <c r="I99" s="1">
        <v>481400000</v>
      </c>
      <c r="J99" s="1">
        <v>883400000</v>
      </c>
      <c r="K99" s="1">
        <v>955800000</v>
      </c>
      <c r="L99" s="1">
        <v>1273300000</v>
      </c>
      <c r="M99" s="1">
        <v>1547500000</v>
      </c>
      <c r="N99" s="1">
        <v>2034100000</v>
      </c>
      <c r="O99" s="1">
        <v>2209900000</v>
      </c>
      <c r="P99" s="1">
        <v>2091400000</v>
      </c>
      <c r="Q99" s="1">
        <v>3053600000</v>
      </c>
      <c r="R99" s="1">
        <v>2777600000</v>
      </c>
      <c r="S99" s="1">
        <v>939800000</v>
      </c>
      <c r="T99" s="1">
        <v>1940100000</v>
      </c>
      <c r="U99" s="1">
        <v>971400000</v>
      </c>
      <c r="V99" s="1">
        <v>615500000</v>
      </c>
      <c r="W99" s="1">
        <v>2898100000</v>
      </c>
      <c r="X99" s="1">
        <v>4072100000</v>
      </c>
      <c r="Y99" s="1">
        <v>6348400000</v>
      </c>
      <c r="Z99" s="1">
        <v>3480500000</v>
      </c>
      <c r="AA99" s="1">
        <v>5670100000</v>
      </c>
      <c r="AB99" s="1">
        <v>5541600000</v>
      </c>
      <c r="AC99" s="1">
        <v>4260600000</v>
      </c>
      <c r="AD99" s="1">
        <v>4641700000</v>
      </c>
      <c r="AE99" s="1">
        <v>2801200000</v>
      </c>
      <c r="AF99" s="1">
        <v>1146600000</v>
      </c>
      <c r="AG99" s="1">
        <v>3759000000</v>
      </c>
      <c r="AH99" s="1">
        <v>3452000000</v>
      </c>
      <c r="AI99" s="1">
        <v>2506300000</v>
      </c>
      <c r="AJ99" s="1">
        <v>3483100000</v>
      </c>
      <c r="AK99" s="1">
        <v>4470500000</v>
      </c>
      <c r="AL99" s="1">
        <v>5387500000</v>
      </c>
      <c r="AM99" s="41">
        <f>AL99*(1+AM100)</f>
        <v>6195624999.999999</v>
      </c>
      <c r="AN99" s="41">
        <f>AM99*(1+AN100)</f>
        <v>7124968749.9999981</v>
      </c>
      <c r="AO99" s="41">
        <f>(AN99*(1+AO100))/(AQ55-AO100)</f>
        <v>246315622763.91965</v>
      </c>
      <c r="AP99" s="42" t="s">
        <v>125</v>
      </c>
    </row>
    <row r="100" spans="1:42" s="22" customFormat="1" ht="19" x14ac:dyDescent="0.25">
      <c r="A100" s="14" t="s">
        <v>97</v>
      </c>
      <c r="B100" s="16" t="e">
        <f>(B99/A99)-1</f>
        <v>#VALUE!</v>
      </c>
      <c r="C100" s="16" t="e">
        <f t="shared" ref="C100:M100" si="50">(C99/B99)-1</f>
        <v>#VALUE!</v>
      </c>
      <c r="D100" s="16" t="e">
        <f t="shared" si="50"/>
        <v>#VALUE!</v>
      </c>
      <c r="E100" s="16" t="e">
        <f t="shared" si="50"/>
        <v>#VALUE!</v>
      </c>
      <c r="F100" s="16" t="e">
        <f t="shared" si="50"/>
        <v>#VALUE!</v>
      </c>
      <c r="G100" s="16">
        <f t="shared" si="50"/>
        <v>-2.3007738966743352E-2</v>
      </c>
      <c r="H100" s="16">
        <f t="shared" si="50"/>
        <v>-0.75979447655748233</v>
      </c>
      <c r="I100" s="16">
        <f t="shared" si="50"/>
        <v>3.2905525846702322</v>
      </c>
      <c r="J100" s="16">
        <f t="shared" si="50"/>
        <v>0.83506439551308675</v>
      </c>
      <c r="K100" s="16">
        <f t="shared" si="50"/>
        <v>8.195607878650657E-2</v>
      </c>
      <c r="L100" s="16">
        <f t="shared" si="50"/>
        <v>0.33218246495082648</v>
      </c>
      <c r="M100" s="16">
        <f t="shared" si="50"/>
        <v>0.21534595146469804</v>
      </c>
      <c r="N100" s="17">
        <f>(N99/M99)-1</f>
        <v>0.31444264943457179</v>
      </c>
      <c r="O100" s="17">
        <f t="shared" ref="O100" si="51">(O99/N99)-1</f>
        <v>8.6426429379086622E-2</v>
      </c>
      <c r="P100" s="17">
        <f t="shared" ref="P100" si="52">(P99/O99)-1</f>
        <v>-5.3622335852301029E-2</v>
      </c>
      <c r="Q100" s="17">
        <f t="shared" ref="Q100" si="53">(Q99/P99)-1</f>
        <v>0.46007459118293959</v>
      </c>
      <c r="R100" s="17">
        <f t="shared" ref="R100" si="54">(R99/Q99)-1</f>
        <v>-9.0385119203562958E-2</v>
      </c>
      <c r="S100" s="17">
        <f t="shared" ref="S100" si="55">(S99/R99)-1</f>
        <v>-0.66165034562211988</v>
      </c>
      <c r="T100" s="17">
        <f t="shared" ref="T100" si="56">(T99/S99)-1</f>
        <v>1.0643753990210683</v>
      </c>
      <c r="U100" s="17">
        <f t="shared" ref="U100" si="57">(U99/T99)-1</f>
        <v>-0.49930415957940311</v>
      </c>
      <c r="V100" s="17">
        <f t="shared" ref="V100" si="58">(V99/U99)-1</f>
        <v>-0.36637842289479106</v>
      </c>
      <c r="W100" s="17">
        <f t="shared" ref="W100" si="59">(W99/V99)-1</f>
        <v>3.7085296506904957</v>
      </c>
      <c r="X100" s="17">
        <f t="shared" ref="X100" si="60">(X99/W99)-1</f>
        <v>0.40509299196024973</v>
      </c>
      <c r="Y100" s="17">
        <f t="shared" ref="Y100" si="61">(Y99/X99)-1</f>
        <v>0.55899904226320563</v>
      </c>
      <c r="Z100" s="17">
        <f t="shared" ref="Z100" si="62">(Z99/Y99)-1</f>
        <v>-0.45175162245605194</v>
      </c>
      <c r="AA100" s="17">
        <f t="shared" ref="AA100" si="63">(AA99/Z99)-1</f>
        <v>0.62910501364746452</v>
      </c>
      <c r="AB100" s="17">
        <f t="shared" ref="AB100" si="64">(AB99/AA99)-1</f>
        <v>-2.2662739634221607E-2</v>
      </c>
      <c r="AC100" s="17">
        <f t="shared" ref="AC100" si="65">(AC99/AB99)-1</f>
        <v>-0.23116067561715026</v>
      </c>
      <c r="AD100" s="17">
        <f t="shared" ref="AD100" si="66">(AD99/AC99)-1</f>
        <v>8.9447495657888565E-2</v>
      </c>
      <c r="AE100" s="17">
        <f t="shared" ref="AE100" si="67">(AE99/AD99)-1</f>
        <v>-0.39651420815649441</v>
      </c>
      <c r="AF100" s="17">
        <f t="shared" ref="AF100" si="68">(AF99/AE99)-1</f>
        <v>-0.59067542481793511</v>
      </c>
      <c r="AG100" s="17">
        <f t="shared" ref="AG100" si="69">(AG99/AF99)-1</f>
        <v>2.2783882783882783</v>
      </c>
      <c r="AH100" s="17">
        <f t="shared" ref="AH100" si="70">(AH99/AG99)-1</f>
        <v>-8.1670657089651488E-2</v>
      </c>
      <c r="AI100" s="17">
        <f t="shared" ref="AI100" si="71">(AI99/AH99)-1</f>
        <v>-0.27395712630359215</v>
      </c>
      <c r="AJ100" s="17">
        <f t="shared" ref="AJ100" si="72">(AJ99/AI99)-1</f>
        <v>0.38973786059130999</v>
      </c>
      <c r="AK100" s="17">
        <f t="shared" ref="AK100" si="73">(AK99/AJ99)-1</f>
        <v>0.28348310413137723</v>
      </c>
      <c r="AL100" s="17">
        <f t="shared" ref="AL100" si="74">(AL99/AK99)-1</f>
        <v>0.20512246952242474</v>
      </c>
      <c r="AM100" s="20">
        <v>0.15</v>
      </c>
      <c r="AN100" s="20">
        <v>0.15</v>
      </c>
      <c r="AO100" s="21">
        <v>2.5000000000000001E-2</v>
      </c>
      <c r="AP100" s="18">
        <f>(AL100+AK100+AJ100+AI100+AH100+AG100+AF100+AE100+AD100+AC100)/10</f>
        <v>0.16722011163064551</v>
      </c>
    </row>
    <row r="101" spans="1:42" ht="19" x14ac:dyDescent="0.25">
      <c r="AM101" s="1">
        <f>AM99/(1+$AQ$55)^AM98</f>
        <v>5874582981.1709471</v>
      </c>
      <c r="AN101" s="1">
        <f>AN99/(1+$AQ$55)^AN98</f>
        <v>6405703053.8586235</v>
      </c>
      <c r="AO101" s="1">
        <f>AO99/(1+$AQ$55)^AO98</f>
        <v>221450057160.17059</v>
      </c>
    </row>
    <row r="103" spans="1:42" x14ac:dyDescent="0.2">
      <c r="AL103" s="43" t="s">
        <v>126</v>
      </c>
      <c r="AM103" s="43">
        <f>SUM(AM101:AO101)</f>
        <v>233730343195.20016</v>
      </c>
    </row>
    <row r="104" spans="1:42" x14ac:dyDescent="0.2">
      <c r="AL104" s="43" t="s">
        <v>127</v>
      </c>
      <c r="AM104" s="43">
        <f>AQ50</f>
        <v>16884700000</v>
      </c>
    </row>
    <row r="105" spans="1:42" x14ac:dyDescent="0.2">
      <c r="AL105" s="44" t="s">
        <v>128</v>
      </c>
      <c r="AM105" s="44">
        <f>AL36</f>
        <v>3908600000</v>
      </c>
    </row>
    <row r="106" spans="1:42" x14ac:dyDescent="0.2">
      <c r="AL106" s="45" t="s">
        <v>129</v>
      </c>
      <c r="AM106" s="45">
        <f>AM103-AM104+AM105</f>
        <v>220754243195.20016</v>
      </c>
    </row>
    <row r="107" spans="1:42" x14ac:dyDescent="0.2">
      <c r="AL107" s="44" t="s">
        <v>130</v>
      </c>
      <c r="AM107" s="44">
        <v>950170000</v>
      </c>
    </row>
    <row r="108" spans="1:42" x14ac:dyDescent="0.2">
      <c r="AL108" s="46" t="s">
        <v>131</v>
      </c>
      <c r="AM108" s="47">
        <f>AM106/AM107</f>
        <v>232.33131249692178</v>
      </c>
    </row>
    <row r="109" spans="1:42" ht="17" x14ac:dyDescent="0.2">
      <c r="AL109" s="48" t="s">
        <v>132</v>
      </c>
      <c r="AM109" s="49">
        <v>357.86</v>
      </c>
    </row>
    <row r="110" spans="1:42" x14ac:dyDescent="0.2">
      <c r="AL110" s="48"/>
      <c r="AM110" s="49"/>
    </row>
    <row r="111" spans="1:42" ht="17" x14ac:dyDescent="0.2">
      <c r="AL111" s="50" t="s">
        <v>133</v>
      </c>
      <c r="AM111" s="51" t="str">
        <f>IF(AM108&gt;AM109, "BUY", "SELL")</f>
        <v>SELL</v>
      </c>
    </row>
    <row r="112" spans="1:42" ht="17" x14ac:dyDescent="0.2">
      <c r="AL112" s="50" t="s">
        <v>134</v>
      </c>
      <c r="AM112" s="52">
        <f>(AM108/AM109)-1</f>
        <v>-0.35077596686714985</v>
      </c>
    </row>
  </sheetData>
  <hyperlinks>
    <hyperlink ref="A1" r:id="rId1" tooltip="https://roic.ai/company/LLY" display="ROIC.AI | LLY" xr:uid="{00000000-0004-0000-0000-000000000000}"/>
    <hyperlink ref="B32" r:id="rId2" tooltip="https://sec.gov" xr:uid="{00000000-0004-0000-0000-000001000000}"/>
    <hyperlink ref="B70" r:id="rId3" tooltip="https://sec.gov" xr:uid="{00000000-0004-0000-0000-000002000000}"/>
    <hyperlink ref="C32" r:id="rId4" tooltip="https://sec.gov" xr:uid="{00000000-0004-0000-0000-000004000000}"/>
    <hyperlink ref="C70" r:id="rId5" tooltip="https://sec.gov" xr:uid="{00000000-0004-0000-0000-000005000000}"/>
    <hyperlink ref="D32" r:id="rId6" tooltip="https://sec.gov" xr:uid="{00000000-0004-0000-0000-000007000000}"/>
    <hyperlink ref="D70" r:id="rId7" tooltip="https://sec.gov" xr:uid="{00000000-0004-0000-0000-000008000000}"/>
    <hyperlink ref="E32" r:id="rId8" tooltip="https://sec.gov" xr:uid="{00000000-0004-0000-0000-00000A000000}"/>
    <hyperlink ref="E70" r:id="rId9" tooltip="https://sec.gov" xr:uid="{00000000-0004-0000-0000-00000B000000}"/>
    <hyperlink ref="F32" r:id="rId10" tooltip="https://sec.gov" xr:uid="{00000000-0004-0000-0000-00000D000000}"/>
    <hyperlink ref="F70" r:id="rId11" tooltip="https://sec.gov" xr:uid="{00000000-0004-0000-0000-00000E000000}"/>
    <hyperlink ref="G32" r:id="rId12" tooltip="https://sec.gov" xr:uid="{00000000-0004-0000-0000-000010000000}"/>
    <hyperlink ref="G70" r:id="rId13" tooltip="https://sec.gov" xr:uid="{00000000-0004-0000-0000-000011000000}"/>
    <hyperlink ref="H32" r:id="rId14" tooltip="https://sec.gov" xr:uid="{00000000-0004-0000-0000-000013000000}"/>
    <hyperlink ref="H70" r:id="rId15" tooltip="https://sec.gov" xr:uid="{00000000-0004-0000-0000-000014000000}"/>
    <hyperlink ref="I32" r:id="rId16" tooltip="https://sec.gov" xr:uid="{00000000-0004-0000-0000-000016000000}"/>
    <hyperlink ref="I70" r:id="rId17" tooltip="https://sec.gov" xr:uid="{00000000-0004-0000-0000-000017000000}"/>
    <hyperlink ref="J32" r:id="rId18" tooltip="https://sec.gov" xr:uid="{00000000-0004-0000-0000-000019000000}"/>
    <hyperlink ref="J70" r:id="rId19" tooltip="https://sec.gov" xr:uid="{00000000-0004-0000-0000-00001A000000}"/>
    <hyperlink ref="K32" r:id="rId20" tooltip="https://sec.gov" xr:uid="{00000000-0004-0000-0000-00001C000000}"/>
    <hyperlink ref="K70" r:id="rId21" tooltip="https://sec.gov" xr:uid="{00000000-0004-0000-0000-00001D000000}"/>
    <hyperlink ref="L32" r:id="rId22" tooltip="https://www.sec.gov/Archives/edgar/data/59478/000005947896000001/0000059478-96-000001-index.html" xr:uid="{00000000-0004-0000-0000-00001F000000}"/>
    <hyperlink ref="L70" r:id="rId23" tooltip="https://www.sec.gov/Archives/edgar/data/59478/000005947896000001/0000059478-96-000001-index.html" xr:uid="{00000000-0004-0000-0000-000020000000}"/>
    <hyperlink ref="M32" r:id="rId24" tooltip="https://sec.gov" xr:uid="{00000000-0004-0000-0000-000022000000}"/>
    <hyperlink ref="M70" r:id="rId25" tooltip="https://sec.gov" xr:uid="{00000000-0004-0000-0000-000023000000}"/>
    <hyperlink ref="N32" r:id="rId26" tooltip="https://sec.gov" xr:uid="{00000000-0004-0000-0000-000025000000}"/>
    <hyperlink ref="N70" r:id="rId27" tooltip="https://sec.gov" xr:uid="{00000000-0004-0000-0000-000026000000}"/>
    <hyperlink ref="O32" r:id="rId28" tooltip="https://sec.gov" xr:uid="{00000000-0004-0000-0000-000028000000}"/>
    <hyperlink ref="O70" r:id="rId29" tooltip="https://sec.gov" xr:uid="{00000000-0004-0000-0000-000029000000}"/>
    <hyperlink ref="P32" r:id="rId30" tooltip="https://sec.gov" xr:uid="{00000000-0004-0000-0000-00002B000000}"/>
    <hyperlink ref="P70" r:id="rId31" tooltip="https://sec.gov" xr:uid="{00000000-0004-0000-0000-00002C000000}"/>
    <hyperlink ref="Q32" r:id="rId32" tooltip="https://www.sec.gov/Archives/edgar/data/59478/000095013101001634/0000950131-01-001634-index.html" xr:uid="{00000000-0004-0000-0000-00002E000000}"/>
    <hyperlink ref="Q70" r:id="rId33" tooltip="https://www.sec.gov/Archives/edgar/data/59478/000095013101001634/0000950131-01-001634-index.html" xr:uid="{00000000-0004-0000-0000-00002F000000}"/>
    <hyperlink ref="R32" r:id="rId34" tooltip="https://sec.gov" xr:uid="{00000000-0004-0000-0000-000031000000}"/>
    <hyperlink ref="R70" r:id="rId35" tooltip="https://sec.gov" xr:uid="{00000000-0004-0000-0000-000032000000}"/>
    <hyperlink ref="S32" r:id="rId36" tooltip="https://www.sec.gov/Archives/edgar/data/59478/000095013703001575/c75275e10vk.htm" xr:uid="{00000000-0004-0000-0000-000034000000}"/>
    <hyperlink ref="S70" r:id="rId37" tooltip="https://www.sec.gov/Archives/edgar/data/59478/000095013703001575/c75275e10vk.htm" xr:uid="{00000000-0004-0000-0000-000035000000}"/>
    <hyperlink ref="T32" r:id="rId38" tooltip="https://www.sec.gov/Archives/edgar/data/59478/000095013704001857/c83409e10vk.htm" xr:uid="{00000000-0004-0000-0000-000037000000}"/>
    <hyperlink ref="T70" r:id="rId39" tooltip="https://www.sec.gov/Archives/edgar/data/59478/000095013704001857/c83409e10vk.htm" xr:uid="{00000000-0004-0000-0000-000038000000}"/>
    <hyperlink ref="U32" r:id="rId40" tooltip="https://www.sec.gov/Archives/edgar/data/59478/000095013405004385/c92539e10vk.htm" xr:uid="{00000000-0004-0000-0000-00003A000000}"/>
    <hyperlink ref="U70" r:id="rId41" tooltip="https://www.sec.gov/Archives/edgar/data/59478/000095013405004385/c92539e10vk.htm" xr:uid="{00000000-0004-0000-0000-00003B000000}"/>
    <hyperlink ref="V32" r:id="rId42" tooltip="https://www.sec.gov/Archives/edgar/data/59478/000095013706002395/c02657e10vk.htm" xr:uid="{00000000-0004-0000-0000-00003D000000}"/>
    <hyperlink ref="V70" r:id="rId43" tooltip="https://www.sec.gov/Archives/edgar/data/59478/000095013706002395/c02657e10vk.htm" xr:uid="{00000000-0004-0000-0000-00003E000000}"/>
    <hyperlink ref="W32" r:id="rId44" tooltip="https://www.sec.gov/Archives/edgar/data/59478/000095013707003013/c12621e10vk.htm" xr:uid="{00000000-0004-0000-0000-000040000000}"/>
    <hyperlink ref="W70" r:id="rId45" tooltip="https://www.sec.gov/Archives/edgar/data/59478/000095013707003013/c12621e10vk.htm" xr:uid="{00000000-0004-0000-0000-000041000000}"/>
    <hyperlink ref="X32" r:id="rId46" tooltip="https://www.sec.gov/Archives/edgar/data/59478/000095013708003028/c24001e10vk.htm" xr:uid="{00000000-0004-0000-0000-000043000000}"/>
    <hyperlink ref="X70" r:id="rId47" tooltip="https://www.sec.gov/Archives/edgar/data/59478/000095013708003028/c24001e10vk.htm" xr:uid="{00000000-0004-0000-0000-000044000000}"/>
    <hyperlink ref="Y32" r:id="rId48" tooltip="https://www.sec.gov/Archives/edgar/data/59478/000095015209001897/0000950152-09-001897-index.html" xr:uid="{00000000-0004-0000-0000-000046000000}"/>
    <hyperlink ref="Y70" r:id="rId49" tooltip="https://www.sec.gov/Archives/edgar/data/59478/000095015209001897/0000950152-09-001897-index.html" xr:uid="{00000000-0004-0000-0000-000047000000}"/>
    <hyperlink ref="Z32" r:id="rId50" tooltip="https://www.sec.gov/Archives/edgar/data/59478/000095012310014958/0000950123-10-014958-index.html" xr:uid="{00000000-0004-0000-0000-000049000000}"/>
    <hyperlink ref="Z70" r:id="rId51" tooltip="https://www.sec.gov/Archives/edgar/data/59478/000095012310014958/0000950123-10-014958-index.html" xr:uid="{00000000-0004-0000-0000-00004A000000}"/>
    <hyperlink ref="AA32" r:id="rId52" tooltip="https://www.sec.gov/Archives/edgar/data/59478/000119312511041620/d10k.htm" xr:uid="{00000000-0004-0000-0000-00004C000000}"/>
    <hyperlink ref="AA70" r:id="rId53" tooltip="https://www.sec.gov/Archives/edgar/data/59478/000119312511041620/d10k.htm" xr:uid="{00000000-0004-0000-0000-00004D000000}"/>
    <hyperlink ref="AB32" r:id="rId54" tooltip="https://www.sec.gov/Archives/edgar/data/59478/000119312512078393/0001193125-12-078393-index.html" xr:uid="{00000000-0004-0000-0000-00004F000000}"/>
    <hyperlink ref="AB70" r:id="rId55" tooltip="https://www.sec.gov/Archives/edgar/data/59478/000119312512078393/0001193125-12-078393-index.html" xr:uid="{00000000-0004-0000-0000-000050000000}"/>
    <hyperlink ref="AC32" r:id="rId56" tooltip="https://www.sec.gov/Archives/edgar/data/59478/000005947813000007/0000059478-13-000007-index.html" xr:uid="{00000000-0004-0000-0000-000052000000}"/>
    <hyperlink ref="AC70" r:id="rId57" tooltip="https://www.sec.gov/Archives/edgar/data/59478/000005947813000007/0000059478-13-000007-index.html" xr:uid="{00000000-0004-0000-0000-000053000000}"/>
    <hyperlink ref="AD32" r:id="rId58" tooltip="https://www.sec.gov/Archives/edgar/data/59478/000005947814000078/lly-20131231x10k.htm" xr:uid="{00000000-0004-0000-0000-000055000000}"/>
    <hyperlink ref="AD70" r:id="rId59" tooltip="https://www.sec.gov/Archives/edgar/data/59478/000005947814000078/lly-20131231x10k.htm" xr:uid="{00000000-0004-0000-0000-000056000000}"/>
    <hyperlink ref="AE32" r:id="rId60" tooltip="https://www.sec.gov/Archives/edgar/data/59478/000005947815000100/lly-20141231x10k.htm" xr:uid="{00000000-0004-0000-0000-000058000000}"/>
    <hyperlink ref="AE70" r:id="rId61" tooltip="https://www.sec.gov/Archives/edgar/data/59478/000005947815000100/lly-20141231x10k.htm" xr:uid="{00000000-0004-0000-0000-000059000000}"/>
    <hyperlink ref="AF32" r:id="rId62" tooltip="https://www.sec.gov/Archives/edgar/data/59478/000005947816000321/0000059478-16-000321-index.html" xr:uid="{00000000-0004-0000-0000-00005B000000}"/>
    <hyperlink ref="AF70" r:id="rId63" tooltip="https://www.sec.gov/Archives/edgar/data/59478/000005947816000321/0000059478-16-000321-index.html" xr:uid="{00000000-0004-0000-0000-00005C000000}"/>
    <hyperlink ref="AG32" r:id="rId64" tooltip="https://www.sec.gov/Archives/edgar/data/59478/000005947817000098/0000059478-17-000098-index.html" xr:uid="{00000000-0004-0000-0000-00005E000000}"/>
    <hyperlink ref="AG70" r:id="rId65" tooltip="https://www.sec.gov/Archives/edgar/data/59478/000005947817000098/0000059478-17-000098-index.html" xr:uid="{00000000-0004-0000-0000-00005F000000}"/>
    <hyperlink ref="AH32" r:id="rId66" tooltip="https://www.sec.gov/Archives/edgar/data/59478/000005947818000089/0000059478-18-000089-index.html" xr:uid="{00000000-0004-0000-0000-000061000000}"/>
    <hyperlink ref="AH70" r:id="rId67" tooltip="https://www.sec.gov/Archives/edgar/data/59478/000005947818000089/0000059478-18-000089-index.html" xr:uid="{00000000-0004-0000-0000-000062000000}"/>
    <hyperlink ref="AI32" r:id="rId68" tooltip="https://www.sec.gov/Archives/edgar/data/59478/000005947819000082/0000059478-19-000082-index.html" xr:uid="{00000000-0004-0000-0000-000064000000}"/>
    <hyperlink ref="AI70" r:id="rId69" tooltip="https://www.sec.gov/Archives/edgar/data/59478/000005947819000082/0000059478-19-000082-index.html" xr:uid="{00000000-0004-0000-0000-000065000000}"/>
    <hyperlink ref="AJ32" r:id="rId70" tooltip="https://www.sec.gov/Archives/edgar/data/59478/000005947820000057/0000059478-20-000057-index.html" xr:uid="{00000000-0004-0000-0000-000067000000}"/>
    <hyperlink ref="AJ70" r:id="rId71" tooltip="https://www.sec.gov/Archives/edgar/data/59478/000005947820000057/0000059478-20-000057-index.html" xr:uid="{00000000-0004-0000-0000-000068000000}"/>
    <hyperlink ref="AK32" r:id="rId72" tooltip="https://www.sec.gov/Archives/edgar/data/59478/000005947821000083/0000059478-21-000083-index.htm" xr:uid="{00000000-0004-0000-0000-00006A000000}"/>
    <hyperlink ref="AK70" r:id="rId73" tooltip="https://www.sec.gov/Archives/edgar/data/59478/000005947821000083/0000059478-21-000083-index.htm" xr:uid="{00000000-0004-0000-0000-00006B000000}"/>
    <hyperlink ref="AL32" r:id="rId74" tooltip="https://www.sec.gov/Archives/edgar/data/59478/000005947822000068/0000059478-22-000068-index.htm" xr:uid="{00000000-0004-0000-0000-00006D000000}"/>
    <hyperlink ref="AL70" r:id="rId75" tooltip="https://www.sec.gov/Archives/edgar/data/59478/000005947822000068/0000059478-22-000068-index.htm" xr:uid="{00000000-0004-0000-0000-00006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2022-10-06T00:22:09Z</dcterms:created>
  <dcterms:modified xsi:type="dcterms:W3CDTF">2022-10-27T03:05:57Z</dcterms:modified>
</cp:coreProperties>
</file>