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updateLinks="always" defaultThemeVersion="166925"/>
  <mc:AlternateContent xmlns:mc="http://schemas.openxmlformats.org/markup-compatibility/2006">
    <mc:Choice Requires="x15">
      <x15ac:absPath xmlns:x15ac="http://schemas.microsoft.com/office/spreadsheetml/2010/11/ac" url="/Users/mac/Documents/financial-modeling/"/>
    </mc:Choice>
  </mc:AlternateContent>
  <xr:revisionPtr revIDLastSave="0" documentId="13_ncr:1_{2AC58603-5823-DF4B-B5E2-B1BFCE77E639}" xr6:coauthVersionLast="47" xr6:coauthVersionMax="47" xr10:uidLastSave="{00000000-0000-0000-0000-000000000000}"/>
  <bookViews>
    <workbookView xWindow="0" yWindow="500" windowWidth="28800" windowHeight="16080"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 Growth" sheetId="63" r:id="rId9"/>
    <sheet name="GARP" sheetId="91" r:id="rId10"/>
    <sheet name="Watchlist" sheetId="97" r:id="rId11"/>
    <sheet name="Highest Quality" sheetId="95" state="hidden" r:id="rId12"/>
    <sheet name="GARP HF Buys" sheetId="49" state="hidden" r:id="rId13"/>
    <sheet name="Value HF Buys" sheetId="53" state="hidden" r:id="rId14"/>
    <sheet name="Aggressive Growth HF Buys" sheetId="52" state="hidden" r:id="rId15"/>
    <sheet name="Other HF Buys" sheetId="54"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GARP!$A$1:$X$1</definedName>
    <definedName name="_xlnm._FilterDatabase" localSheetId="1" hidden="1">Hardware!$A$1:$X$1</definedName>
    <definedName name="_xlnm._FilterDatabase" localSheetId="4" hidden="1">Healthcare!$A$1:$X$1</definedName>
    <definedName name="_xlnm._FilterDatabase" localSheetId="8" hidden="1">'High Growth'!$A$1:$X$1</definedName>
    <definedName name="_xlnm._FilterDatabase" localSheetId="11" hidden="1">'Highest Quality'!$A$1:$X$1</definedName>
    <definedName name="_xlnm._FilterDatabase" localSheetId="5" hidden="1">Industrials!$A$1:$X$1</definedName>
    <definedName name="_xlnm._FilterDatabase" localSheetId="0" hidden="1">Software!$A$1:$X$1</definedName>
    <definedName name="_xlnm._FilterDatabase" localSheetId="10"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81" l="1" a="1"/>
  <c r="AA13" i="81" s="1"/>
  <c r="Z13" i="81" a="1"/>
  <c r="Z13" i="81" s="1"/>
  <c r="Y13" i="81" a="1"/>
  <c r="Y13" i="81" s="1"/>
  <c r="X31" i="81"/>
  <c r="W31" i="81"/>
  <c r="V31" i="81"/>
  <c r="U31" i="81"/>
  <c r="T31" i="81"/>
  <c r="S31" i="81"/>
  <c r="R31" i="81"/>
  <c r="Q31" i="81"/>
  <c r="P31" i="81"/>
  <c r="O31" i="81"/>
  <c r="M31" i="81"/>
  <c r="L31" i="81"/>
  <c r="K31" i="81"/>
  <c r="J31" i="81"/>
  <c r="I31" i="81"/>
  <c r="H31" i="81"/>
  <c r="G31" i="81"/>
  <c r="F31" i="81"/>
  <c r="E31" i="81"/>
  <c r="D31" i="81"/>
  <c r="C31" i="81"/>
  <c r="B31" i="81" a="1"/>
  <c r="B31" i="81" s="1"/>
  <c r="X13" i="91"/>
  <c r="W13" i="91"/>
  <c r="V13" i="91"/>
  <c r="U13" i="91"/>
  <c r="T13" i="91"/>
  <c r="S13" i="91"/>
  <c r="R13" i="91"/>
  <c r="Q13" i="91"/>
  <c r="P13" i="91"/>
  <c r="O13" i="91"/>
  <c r="M13" i="91"/>
  <c r="L13" i="91"/>
  <c r="K13" i="91"/>
  <c r="J13" i="91"/>
  <c r="I13" i="91"/>
  <c r="H13" i="91"/>
  <c r="G13" i="91"/>
  <c r="F13" i="91"/>
  <c r="E13" i="91"/>
  <c r="N31" i="81" l="1"/>
  <c r="X8" i="91"/>
  <c r="AA14" i="91" l="1" a="1"/>
  <c r="AA14" i="91" s="1"/>
  <c r="Z14" i="91" a="1"/>
  <c r="Z14" i="91" s="1"/>
  <c r="Y14" i="91" a="1"/>
  <c r="Y14" i="91" s="1"/>
  <c r="B13" i="91" a="1"/>
  <c r="B13" i="91" s="1"/>
  <c r="B9" i="63" a="1"/>
  <c r="B9" i="63" s="1"/>
  <c r="C9" i="63"/>
  <c r="D9" i="63"/>
  <c r="E9" i="63"/>
  <c r="F9" i="63"/>
  <c r="G9" i="63"/>
  <c r="H9" i="63"/>
  <c r="I9" i="63"/>
  <c r="J9" i="63"/>
  <c r="K9" i="63"/>
  <c r="L9" i="63"/>
  <c r="M9" i="63"/>
  <c r="O9" i="63"/>
  <c r="P9" i="63"/>
  <c r="Q9" i="63"/>
  <c r="R9" i="63"/>
  <c r="S9" i="63"/>
  <c r="T9" i="63"/>
  <c r="U9" i="63"/>
  <c r="V9" i="63"/>
  <c r="W9" i="63"/>
  <c r="X9" i="63"/>
  <c r="Y5" i="63" a="1"/>
  <c r="Y5" i="63" s="1"/>
  <c r="Z5" i="63" a="1"/>
  <c r="Z5" i="63" s="1"/>
  <c r="AA5" i="63" a="1"/>
  <c r="AA5" i="63" s="1"/>
  <c r="N9" i="63" l="1"/>
  <c r="W39" i="81"/>
  <c r="V39" i="81"/>
  <c r="U39" i="81"/>
  <c r="R39" i="81"/>
  <c r="K39" i="81"/>
  <c r="H39" i="81"/>
  <c r="E39" i="81"/>
  <c r="AA40" i="81" a="1"/>
  <c r="AA40" i="81" s="1"/>
  <c r="Z40" i="81" a="1"/>
  <c r="Z40" i="81" s="1"/>
  <c r="Y40" i="81" a="1"/>
  <c r="Y40" i="81" s="1"/>
  <c r="B39" i="81" a="1"/>
  <c r="B39" i="81" s="1"/>
  <c r="X39" i="81"/>
  <c r="S39" i="81" l="1"/>
  <c r="T39" i="81"/>
  <c r="L39" i="81"/>
  <c r="F39" i="81"/>
  <c r="I39" i="81" l="1"/>
  <c r="M39" i="81"/>
  <c r="J39" i="81"/>
  <c r="G39" i="81"/>
  <c r="Q39" i="81"/>
  <c r="O39" i="81" l="1"/>
  <c r="P39" i="81"/>
  <c r="Y21" i="90" l="1" a="1"/>
  <c r="Y21" i="90" s="1"/>
  <c r="Z21" i="90" a="1"/>
  <c r="Z21" i="90" s="1"/>
  <c r="AA21" i="90" a="1"/>
  <c r="AA21" i="90" s="1"/>
  <c r="X4" i="90"/>
  <c r="W4" i="90"/>
  <c r="V4" i="90"/>
  <c r="U4" i="90"/>
  <c r="T4" i="90"/>
  <c r="S4" i="90"/>
  <c r="R4" i="90"/>
  <c r="Q4" i="90"/>
  <c r="O4" i="90"/>
  <c r="M4" i="90"/>
  <c r="L4" i="90"/>
  <c r="K4" i="90"/>
  <c r="J4" i="90"/>
  <c r="I4" i="90"/>
  <c r="H4" i="90"/>
  <c r="G4" i="90"/>
  <c r="F4" i="90"/>
  <c r="E4" i="90"/>
  <c r="B4" i="90" a="1"/>
  <c r="B4" i="90" s="1"/>
  <c r="AA12" i="91" l="1" a="1"/>
  <c r="AA12" i="91" s="1"/>
  <c r="Z12" i="91" a="1"/>
  <c r="Z12" i="91" s="1"/>
  <c r="Y12" i="91" a="1"/>
  <c r="Y12" i="91" s="1"/>
  <c r="W8" i="91"/>
  <c r="U8" i="91"/>
  <c r="T8" i="91"/>
  <c r="S8" i="91"/>
  <c r="R8" i="91"/>
  <c r="Q8" i="91"/>
  <c r="P8" i="91"/>
  <c r="O8" i="91"/>
  <c r="M8" i="91"/>
  <c r="L8" i="91"/>
  <c r="K8" i="91"/>
  <c r="J8" i="91"/>
  <c r="I8" i="91"/>
  <c r="H8" i="91"/>
  <c r="G8" i="91"/>
  <c r="F8" i="91"/>
  <c r="E8" i="91"/>
  <c r="D8" i="91"/>
  <c r="C8" i="91"/>
  <c r="B8" i="91" a="1"/>
  <c r="B8" i="91" s="1"/>
  <c r="W23" i="81"/>
  <c r="U23" i="81"/>
  <c r="T23" i="81"/>
  <c r="S23" i="81"/>
  <c r="R23" i="81"/>
  <c r="M23" i="81"/>
  <c r="L23" i="81"/>
  <c r="K23" i="81"/>
  <c r="J23" i="81"/>
  <c r="I23" i="81"/>
  <c r="H23" i="81"/>
  <c r="G23" i="81"/>
  <c r="F23" i="81"/>
  <c r="E23" i="81"/>
  <c r="AA19" i="63" a="1"/>
  <c r="AA19" i="63" s="1"/>
  <c r="Z19" i="63" a="1"/>
  <c r="Z19" i="63" s="1"/>
  <c r="Y19" i="63" a="1"/>
  <c r="Y19" i="63" s="1"/>
  <c r="N8" i="91" l="1"/>
  <c r="AB15" i="97" a="1"/>
  <c r="AB15" i="97" s="1"/>
  <c r="AA15" i="97" a="1"/>
  <c r="AA15" i="97" s="1"/>
  <c r="Z15" i="97" a="1"/>
  <c r="Z15" i="97" s="1"/>
  <c r="Y15" i="97" a="1"/>
  <c r="Y15" i="97" s="1"/>
  <c r="X9" i="97"/>
  <c r="W9" i="97"/>
  <c r="V9" i="97"/>
  <c r="U9" i="97"/>
  <c r="T9" i="97"/>
  <c r="S9" i="97"/>
  <c r="R9" i="97"/>
  <c r="Q9" i="97"/>
  <c r="P9" i="97"/>
  <c r="O9" i="97"/>
  <c r="M9" i="97"/>
  <c r="L9" i="97"/>
  <c r="K9" i="97"/>
  <c r="J9" i="97"/>
  <c r="I9" i="97"/>
  <c r="H9" i="97"/>
  <c r="G9" i="97"/>
  <c r="F9" i="97"/>
  <c r="E9" i="97"/>
  <c r="D9" i="97"/>
  <c r="C9" i="97"/>
  <c r="B9" i="97" a="1"/>
  <c r="B9" i="97" s="1"/>
  <c r="AA14" i="97" a="1"/>
  <c r="AA14" i="97" s="1"/>
  <c r="Z14" i="97" a="1"/>
  <c r="Z14" i="97" s="1"/>
  <c r="Y14" i="97" a="1"/>
  <c r="Y14" i="97" s="1"/>
  <c r="X8" i="97"/>
  <c r="W8" i="97"/>
  <c r="V8" i="97"/>
  <c r="U8" i="97"/>
  <c r="T8" i="97"/>
  <c r="S8" i="97"/>
  <c r="R8" i="97"/>
  <c r="Q8" i="97"/>
  <c r="P8" i="97"/>
  <c r="O8" i="97"/>
  <c r="M8" i="97"/>
  <c r="L8" i="97"/>
  <c r="K8" i="97"/>
  <c r="J8" i="97"/>
  <c r="I8" i="97"/>
  <c r="H8" i="97"/>
  <c r="G8" i="97"/>
  <c r="F8" i="97"/>
  <c r="E8" i="97"/>
  <c r="D8" i="97"/>
  <c r="C8" i="97"/>
  <c r="B8" i="97" a="1"/>
  <c r="B8" i="97" s="1"/>
  <c r="X32" i="81"/>
  <c r="W32" i="81"/>
  <c r="V32" i="81"/>
  <c r="U32" i="81"/>
  <c r="T32" i="81"/>
  <c r="S32" i="81"/>
  <c r="R32" i="81"/>
  <c r="Q32" i="81"/>
  <c r="P32" i="81"/>
  <c r="O32" i="81"/>
  <c r="M32" i="81"/>
  <c r="L32" i="81"/>
  <c r="K32" i="81"/>
  <c r="J32" i="81"/>
  <c r="I32" i="81"/>
  <c r="H32" i="81"/>
  <c r="G32" i="81"/>
  <c r="F32" i="81"/>
  <c r="E32" i="81"/>
  <c r="D32" i="81"/>
  <c r="C32" i="81"/>
  <c r="AA39" i="81" a="1"/>
  <c r="AA39" i="81" s="1"/>
  <c r="Z39" i="81" a="1"/>
  <c r="Z39" i="81" s="1"/>
  <c r="Y39" i="81" a="1"/>
  <c r="Y39" i="81" s="1"/>
  <c r="B32" i="81" a="1"/>
  <c r="B32" i="81" s="1"/>
  <c r="N8" i="97" l="1"/>
  <c r="N9" i="97"/>
  <c r="N32" i="81"/>
  <c r="X17" i="81"/>
  <c r="W17" i="81"/>
  <c r="V17" i="81"/>
  <c r="U17" i="81"/>
  <c r="T17" i="81"/>
  <c r="S17" i="81"/>
  <c r="R17" i="81"/>
  <c r="Q17" i="81"/>
  <c r="P17" i="81"/>
  <c r="O17" i="81"/>
  <c r="M17" i="81"/>
  <c r="L17" i="81"/>
  <c r="K17" i="81"/>
  <c r="J17" i="81"/>
  <c r="I17" i="81"/>
  <c r="H17" i="81"/>
  <c r="G17" i="81"/>
  <c r="F17" i="81"/>
  <c r="E17" i="81"/>
  <c r="AA38" i="81" a="1"/>
  <c r="AA38" i="81" s="1"/>
  <c r="Z38" i="81" a="1"/>
  <c r="Z38" i="81" s="1"/>
  <c r="Y38" i="81" a="1"/>
  <c r="Y38" i="81" s="1"/>
  <c r="B17" i="81" a="1"/>
  <c r="B17" i="81" s="1"/>
  <c r="X5" i="81" l="1"/>
  <c r="W5" i="81"/>
  <c r="V5" i="81"/>
  <c r="U5" i="81"/>
  <c r="T5" i="81"/>
  <c r="S5" i="81"/>
  <c r="R5" i="81"/>
  <c r="Q5" i="81"/>
  <c r="P5" i="81"/>
  <c r="O5" i="81"/>
  <c r="M5" i="81"/>
  <c r="L5" i="81"/>
  <c r="K5" i="81"/>
  <c r="J5" i="81"/>
  <c r="I5" i="81"/>
  <c r="H5" i="81"/>
  <c r="G5" i="81"/>
  <c r="F5" i="81"/>
  <c r="E5" i="81"/>
  <c r="D5" i="81"/>
  <c r="C5" i="81"/>
  <c r="AA37" i="81" a="1"/>
  <c r="AA37" i="81" s="1"/>
  <c r="Z37" i="81" a="1"/>
  <c r="Z37" i="81" s="1"/>
  <c r="Y37" i="81" a="1"/>
  <c r="Y37" i="81" s="1"/>
  <c r="B5" i="81" a="1"/>
  <c r="B5" i="81" s="1"/>
  <c r="N5" i="81" l="1"/>
  <c r="W10" i="81"/>
  <c r="V10" i="81"/>
  <c r="U10" i="81"/>
  <c r="T10" i="81"/>
  <c r="S10" i="81"/>
  <c r="R10" i="81"/>
  <c r="M10" i="81"/>
  <c r="L10" i="81"/>
  <c r="K10" i="81"/>
  <c r="J10" i="81"/>
  <c r="I10" i="81"/>
  <c r="H10" i="81"/>
  <c r="G10" i="81"/>
  <c r="F10" i="81"/>
  <c r="E10" i="81"/>
  <c r="AA36" i="81" l="1" a="1"/>
  <c r="AA36" i="81" s="1"/>
  <c r="Z36" i="81" a="1"/>
  <c r="Z36" i="81" s="1"/>
  <c r="Y36" i="81" a="1"/>
  <c r="Y36" i="81" s="1"/>
  <c r="B10" i="81" a="1"/>
  <c r="B10" i="81" s="1"/>
  <c r="X10" i="81"/>
  <c r="Q10" i="81" l="1"/>
  <c r="O10" i="81" l="1"/>
  <c r="P10" i="81"/>
  <c r="W28" i="81" l="1"/>
  <c r="V28" i="81"/>
  <c r="U28" i="81"/>
  <c r="T28" i="81"/>
  <c r="S28" i="81"/>
  <c r="R28" i="81"/>
  <c r="M28" i="81"/>
  <c r="L28" i="81"/>
  <c r="K28" i="81"/>
  <c r="J28" i="81"/>
  <c r="I28" i="81"/>
  <c r="H28" i="81"/>
  <c r="G28" i="81"/>
  <c r="F28" i="81"/>
  <c r="E28" i="81"/>
  <c r="AA35" i="81" a="1"/>
  <c r="AA35" i="81" s="1"/>
  <c r="Z35" i="81" a="1"/>
  <c r="Z35" i="81" s="1"/>
  <c r="Y35" i="81" a="1"/>
  <c r="Y35" i="81" s="1"/>
  <c r="B28" i="81" a="1"/>
  <c r="B28" i="81" s="1"/>
  <c r="X27" i="81" l="1"/>
  <c r="W27" i="81"/>
  <c r="V27" i="81"/>
  <c r="U27" i="81"/>
  <c r="T27" i="81"/>
  <c r="S27" i="81"/>
  <c r="R27" i="81"/>
  <c r="Q27" i="81"/>
  <c r="P27" i="81"/>
  <c r="O27" i="81"/>
  <c r="M27" i="81"/>
  <c r="L27" i="81"/>
  <c r="K27" i="81"/>
  <c r="J27" i="81"/>
  <c r="I27" i="81"/>
  <c r="H27" i="81"/>
  <c r="G27" i="81"/>
  <c r="F27" i="81"/>
  <c r="E27" i="81"/>
  <c r="B27" i="81" a="1"/>
  <c r="B27" i="81" s="1"/>
  <c r="AA34" i="81" a="1"/>
  <c r="AA34" i="81" s="1"/>
  <c r="Z34" i="81" a="1"/>
  <c r="Z34" i="81" s="1"/>
  <c r="Y34" i="81" a="1"/>
  <c r="Y34" i="81" s="1"/>
  <c r="AA13" i="91" l="1" a="1"/>
  <c r="AA13" i="91" s="1"/>
  <c r="Z13" i="91" a="1"/>
  <c r="Z13" i="91" s="1"/>
  <c r="Y13" i="91" a="1"/>
  <c r="Y13" i="91" s="1"/>
  <c r="AA13" i="97" l="1" a="1"/>
  <c r="AA13" i="97" s="1"/>
  <c r="Z13" i="97" a="1"/>
  <c r="Z13" i="97" s="1"/>
  <c r="Y13" i="97" a="1"/>
  <c r="Y13" i="97" s="1"/>
  <c r="X5" i="63" l="1"/>
  <c r="W5" i="63"/>
  <c r="V5" i="63"/>
  <c r="U5" i="63"/>
  <c r="T5" i="63"/>
  <c r="S5" i="63"/>
  <c r="R5" i="63"/>
  <c r="Q5" i="63"/>
  <c r="P5" i="63"/>
  <c r="O5" i="63"/>
  <c r="M5" i="63"/>
  <c r="L5" i="63"/>
  <c r="K5" i="63"/>
  <c r="J5" i="63"/>
  <c r="I5" i="63"/>
  <c r="H5" i="63"/>
  <c r="G5" i="63"/>
  <c r="F5" i="63"/>
  <c r="E5" i="63"/>
  <c r="D5" i="63"/>
  <c r="C5" i="63"/>
  <c r="B5" i="63" a="1"/>
  <c r="B5" i="63" s="1"/>
  <c r="N5" i="63" l="1"/>
  <c r="AA18" i="63" a="1"/>
  <c r="AA18" i="63" s="1"/>
  <c r="Z18" i="63" a="1"/>
  <c r="Z18" i="63" s="1"/>
  <c r="Y18" i="63" a="1"/>
  <c r="Y18" i="63" s="1"/>
  <c r="W10" i="63"/>
  <c r="V10" i="63"/>
  <c r="U10" i="63"/>
  <c r="T10" i="63"/>
  <c r="S10" i="63"/>
  <c r="R10" i="63"/>
  <c r="M10" i="63"/>
  <c r="L10" i="63"/>
  <c r="K10" i="63"/>
  <c r="J10" i="63"/>
  <c r="I10" i="63"/>
  <c r="H10" i="63"/>
  <c r="G10" i="63"/>
  <c r="F10" i="63"/>
  <c r="E10" i="63"/>
  <c r="B10" i="63" a="1"/>
  <c r="B10" i="63" s="1"/>
  <c r="W24" i="81" l="1"/>
  <c r="V24" i="81"/>
  <c r="U24" i="81"/>
  <c r="T24" i="81"/>
  <c r="S24" i="81"/>
  <c r="R24" i="81"/>
  <c r="M24" i="81"/>
  <c r="L24" i="81"/>
  <c r="K24" i="81"/>
  <c r="J24" i="81"/>
  <c r="I24" i="81"/>
  <c r="H24" i="81"/>
  <c r="G24" i="81"/>
  <c r="F24" i="81"/>
  <c r="E24" i="81"/>
  <c r="Y6" i="81" a="1"/>
  <c r="Y6" i="81" s="1"/>
  <c r="Z6" i="81" a="1"/>
  <c r="Z6" i="81" s="1"/>
  <c r="AA6" i="81" a="1"/>
  <c r="AA6" i="81" s="1"/>
  <c r="B24" i="81" a="1"/>
  <c r="B24" i="81" s="1"/>
  <c r="X10" i="63" l="1"/>
  <c r="X24" i="81"/>
  <c r="Q10" i="63" l="1"/>
  <c r="Q24" i="81"/>
  <c r="O10" i="63" l="1"/>
  <c r="O24" i="81"/>
  <c r="P10" i="63"/>
  <c r="P24" i="81"/>
  <c r="AA12" i="97" l="1" a="1"/>
  <c r="AA12" i="97" s="1"/>
  <c r="Z12" i="97" a="1"/>
  <c r="Z12" i="97" s="1"/>
  <c r="Y12" i="97" a="1"/>
  <c r="Y12" i="97" s="1"/>
  <c r="W6" i="97"/>
  <c r="V6" i="97"/>
  <c r="U6" i="97"/>
  <c r="T6" i="97"/>
  <c r="S6" i="97"/>
  <c r="R6" i="97"/>
  <c r="M6" i="97"/>
  <c r="L6" i="97"/>
  <c r="K6" i="97"/>
  <c r="J6" i="97"/>
  <c r="I6" i="97"/>
  <c r="H6" i="97"/>
  <c r="G6" i="97"/>
  <c r="F6" i="97"/>
  <c r="E6" i="97"/>
  <c r="B6" i="97" a="1"/>
  <c r="B6" i="97" s="1"/>
  <c r="W6" i="92"/>
  <c r="V6" i="92"/>
  <c r="U6" i="92"/>
  <c r="T6" i="92"/>
  <c r="S6" i="92"/>
  <c r="R6" i="92"/>
  <c r="M6" i="92"/>
  <c r="L6" i="92"/>
  <c r="K6" i="92"/>
  <c r="J6" i="92"/>
  <c r="I6" i="92"/>
  <c r="H6" i="92"/>
  <c r="G6" i="92"/>
  <c r="F6" i="92"/>
  <c r="E6" i="92"/>
  <c r="Y6" i="92" l="1" a="1"/>
  <c r="Y6" i="92" s="1"/>
  <c r="Z6" i="92" a="1"/>
  <c r="Z6" i="92" s="1"/>
  <c r="AA6" i="92" a="1"/>
  <c r="AA6" i="92" s="1"/>
  <c r="B6" i="92" a="1"/>
  <c r="B6" i="92" s="1"/>
  <c r="X6" i="97" l="1"/>
  <c r="X6" i="92"/>
  <c r="Q6" i="97" l="1"/>
  <c r="Q6" i="92"/>
  <c r="P6" i="97" l="1"/>
  <c r="P6" i="92"/>
  <c r="O6" i="97"/>
  <c r="O6" i="92"/>
  <c r="B13" i="63" l="1" a="1"/>
  <c r="B13" i="63" s="1"/>
  <c r="X15" i="81" l="1"/>
  <c r="W15" i="81"/>
  <c r="V15" i="81"/>
  <c r="U15" i="81"/>
  <c r="T15" i="81"/>
  <c r="S15" i="81"/>
  <c r="R15" i="81"/>
  <c r="Q15" i="81"/>
  <c r="P15" i="81"/>
  <c r="O15" i="81"/>
  <c r="M15" i="81"/>
  <c r="L15" i="81"/>
  <c r="K15" i="81"/>
  <c r="J15" i="81"/>
  <c r="I15" i="81"/>
  <c r="H15" i="81"/>
  <c r="G15" i="81"/>
  <c r="F15" i="81"/>
  <c r="E15" i="81"/>
  <c r="B15" i="81" a="1"/>
  <c r="B15" i="81" s="1"/>
  <c r="X3" i="63"/>
  <c r="W3" i="63"/>
  <c r="V3" i="63"/>
  <c r="U3" i="63"/>
  <c r="T3" i="63"/>
  <c r="S3" i="63"/>
  <c r="R3" i="63"/>
  <c r="Q3" i="63"/>
  <c r="P3" i="63"/>
  <c r="O3" i="63"/>
  <c r="M3" i="63"/>
  <c r="L3" i="63"/>
  <c r="K3" i="63"/>
  <c r="J3" i="63"/>
  <c r="I3" i="63"/>
  <c r="H3" i="63"/>
  <c r="G3" i="63"/>
  <c r="F3" i="63"/>
  <c r="E3" i="63"/>
  <c r="B3" i="63" a="1"/>
  <c r="B3" i="63" s="1"/>
  <c r="X17" i="90" l="1"/>
  <c r="W17" i="90"/>
  <c r="V17" i="90"/>
  <c r="U17" i="90"/>
  <c r="T17" i="90"/>
  <c r="S17" i="90"/>
  <c r="R17" i="90"/>
  <c r="Q17" i="90"/>
  <c r="P17" i="90"/>
  <c r="O17" i="90"/>
  <c r="M17" i="90"/>
  <c r="L17" i="90"/>
  <c r="K17" i="90"/>
  <c r="J17" i="90"/>
  <c r="I17" i="90"/>
  <c r="H17" i="90"/>
  <c r="G17" i="90"/>
  <c r="F17" i="90"/>
  <c r="E17" i="90"/>
  <c r="B17" i="90" l="1" a="1"/>
  <c r="B17" i="90" s="1"/>
  <c r="AA20" i="90" a="1"/>
  <c r="AA20" i="90" s="1"/>
  <c r="Z20" i="90" a="1"/>
  <c r="Z20" i="90" s="1"/>
  <c r="Y20" i="90" a="1"/>
  <c r="Y20" i="90" s="1"/>
  <c r="X8" i="85"/>
  <c r="W8" i="85"/>
  <c r="V8" i="85"/>
  <c r="U8" i="85"/>
  <c r="T8" i="85"/>
  <c r="S8" i="85"/>
  <c r="R8" i="85"/>
  <c r="M8" i="85"/>
  <c r="L8" i="85"/>
  <c r="K8" i="85"/>
  <c r="J8" i="85"/>
  <c r="I8" i="85"/>
  <c r="H8" i="85"/>
  <c r="G8" i="85"/>
  <c r="F8" i="85"/>
  <c r="E8" i="85"/>
  <c r="Y8" i="85" a="1"/>
  <c r="Y8" i="85" s="1"/>
  <c r="Z8" i="85" a="1"/>
  <c r="Z8" i="85" s="1"/>
  <c r="AA8" i="85" a="1"/>
  <c r="AA8" i="85" s="1"/>
  <c r="B8" i="85" a="1"/>
  <c r="B8" i="85" s="1"/>
  <c r="Q8" i="85" l="1"/>
  <c r="O8" i="85"/>
  <c r="P8" i="85"/>
  <c r="AA11" i="97" l="1" a="1"/>
  <c r="AA11" i="97" s="1"/>
  <c r="Z11" i="97" a="1"/>
  <c r="Z11" i="97" s="1"/>
  <c r="Y11" i="97" a="1"/>
  <c r="Y11" i="97" s="1"/>
  <c r="X2" i="97"/>
  <c r="W2" i="97"/>
  <c r="V2" i="97"/>
  <c r="U2" i="97"/>
  <c r="T2" i="97"/>
  <c r="S2" i="97"/>
  <c r="R2" i="97"/>
  <c r="Q2" i="97"/>
  <c r="P2" i="97"/>
  <c r="O2" i="97"/>
  <c r="M2" i="97"/>
  <c r="L2" i="97"/>
  <c r="K2" i="97"/>
  <c r="J2" i="97"/>
  <c r="I2" i="97"/>
  <c r="H2" i="97"/>
  <c r="G2" i="97"/>
  <c r="F2" i="97"/>
  <c r="E2" i="97"/>
  <c r="D2" i="97"/>
  <c r="C2" i="97"/>
  <c r="B2" i="97" a="1"/>
  <c r="B2" i="97" s="1"/>
  <c r="AA10" i="97" a="1"/>
  <c r="AA10" i="97" s="1"/>
  <c r="Z10" i="97" a="1"/>
  <c r="Z10" i="97" s="1"/>
  <c r="Y10" i="97" a="1"/>
  <c r="Y10" i="97" s="1"/>
  <c r="X11" i="97"/>
  <c r="W11" i="97"/>
  <c r="V11" i="97"/>
  <c r="U11" i="97"/>
  <c r="T11" i="97"/>
  <c r="S11" i="97"/>
  <c r="R11" i="97"/>
  <c r="Q11" i="97"/>
  <c r="P11" i="97"/>
  <c r="O11" i="97"/>
  <c r="M11" i="97"/>
  <c r="L11" i="97"/>
  <c r="K11" i="97"/>
  <c r="J11" i="97"/>
  <c r="I11" i="97"/>
  <c r="H11" i="97"/>
  <c r="G11" i="97"/>
  <c r="F11" i="97"/>
  <c r="E11" i="97"/>
  <c r="D11" i="97"/>
  <c r="C11" i="97"/>
  <c r="B11" i="97" a="1"/>
  <c r="B11" i="97" s="1"/>
  <c r="N2" i="97" l="1"/>
  <c r="N11" i="97"/>
  <c r="AA9" i="97" l="1" a="1"/>
  <c r="AA9" i="97" s="1"/>
  <c r="Z9" i="97" a="1"/>
  <c r="Z9" i="97" s="1"/>
  <c r="Y9" i="97" a="1"/>
  <c r="Y9" i="97" s="1"/>
  <c r="X12" i="97"/>
  <c r="W12" i="97"/>
  <c r="V12" i="97"/>
  <c r="U12" i="97"/>
  <c r="T12" i="97"/>
  <c r="S12" i="97"/>
  <c r="R12" i="97"/>
  <c r="Q12" i="97"/>
  <c r="P12" i="97"/>
  <c r="O12" i="97"/>
  <c r="M12" i="97"/>
  <c r="L12" i="97"/>
  <c r="K12" i="97"/>
  <c r="J12" i="97"/>
  <c r="I12" i="97"/>
  <c r="H12" i="97"/>
  <c r="G12" i="97"/>
  <c r="F12" i="97"/>
  <c r="E12" i="97"/>
  <c r="B12" i="97" a="1"/>
  <c r="B12" i="97" s="1"/>
  <c r="AA8" i="97" l="1" a="1"/>
  <c r="AA8" i="97" s="1"/>
  <c r="Z8" i="97" a="1"/>
  <c r="Z8" i="97" s="1"/>
  <c r="Y8" i="97" a="1"/>
  <c r="Y8" i="97" s="1"/>
  <c r="W4" i="97"/>
  <c r="V4" i="97"/>
  <c r="U4" i="97"/>
  <c r="T4" i="97"/>
  <c r="S4" i="97"/>
  <c r="R4" i="97"/>
  <c r="M4" i="97"/>
  <c r="L4" i="97"/>
  <c r="K4" i="97"/>
  <c r="J4" i="97"/>
  <c r="I4" i="97"/>
  <c r="H4" i="97"/>
  <c r="G4" i="97"/>
  <c r="F4" i="97"/>
  <c r="E4" i="97"/>
  <c r="B4" i="97" a="1"/>
  <c r="B4" i="97" s="1"/>
  <c r="W3" i="85" l="1"/>
  <c r="V3" i="85"/>
  <c r="U3" i="85"/>
  <c r="T3" i="85"/>
  <c r="S3" i="85"/>
  <c r="R3" i="85"/>
  <c r="M3" i="85"/>
  <c r="L3" i="85"/>
  <c r="K3" i="85"/>
  <c r="J3" i="85"/>
  <c r="I3" i="85"/>
  <c r="H3" i="85"/>
  <c r="G3" i="85"/>
  <c r="F3" i="85"/>
  <c r="E3" i="85"/>
  <c r="Y7" i="85" a="1"/>
  <c r="Y7" i="85" s="1"/>
  <c r="Z7" i="85" a="1"/>
  <c r="Z7" i="85" s="1"/>
  <c r="AA7" i="85" a="1"/>
  <c r="AA7" i="85" s="1"/>
  <c r="B3" i="85" a="1"/>
  <c r="B3" i="85" s="1"/>
  <c r="X4" i="97" l="1"/>
  <c r="X3" i="85"/>
  <c r="Q4" i="97" l="1"/>
  <c r="Q3" i="85"/>
  <c r="P4" i="97"/>
  <c r="P3" i="85"/>
  <c r="O4" i="97"/>
  <c r="O3" i="85"/>
  <c r="X5" i="92" l="1"/>
  <c r="W5" i="92"/>
  <c r="V5" i="92"/>
  <c r="U5" i="92"/>
  <c r="T5" i="92"/>
  <c r="S5" i="92"/>
  <c r="R5" i="92"/>
  <c r="Q5" i="92"/>
  <c r="P5" i="92"/>
  <c r="O5" i="92"/>
  <c r="M5" i="92"/>
  <c r="L5" i="92"/>
  <c r="K5" i="92"/>
  <c r="J5" i="92"/>
  <c r="I5" i="92"/>
  <c r="H5" i="92"/>
  <c r="G5" i="92"/>
  <c r="F5" i="92"/>
  <c r="E5" i="92"/>
  <c r="Y5" i="92" a="1"/>
  <c r="Y5" i="92" s="1"/>
  <c r="Z5" i="92" a="1"/>
  <c r="Z5" i="92" s="1"/>
  <c r="AA5" i="92" a="1"/>
  <c r="AA5" i="92" s="1"/>
  <c r="B5" i="92" a="1"/>
  <c r="B5" i="92" s="1"/>
  <c r="X13" i="63" l="1"/>
  <c r="W13" i="63"/>
  <c r="V13" i="63"/>
  <c r="U13" i="63"/>
  <c r="T13" i="63"/>
  <c r="S13" i="63"/>
  <c r="R13" i="63"/>
  <c r="Q13" i="63"/>
  <c r="P13" i="63"/>
  <c r="O13" i="63"/>
  <c r="M13" i="63"/>
  <c r="J13" i="63"/>
  <c r="G13" i="63"/>
  <c r="D13" i="63"/>
  <c r="C13" i="63"/>
  <c r="N13" i="63" l="1"/>
  <c r="W2" i="63"/>
  <c r="V2" i="63"/>
  <c r="U2" i="63"/>
  <c r="T2" i="63"/>
  <c r="S2" i="63"/>
  <c r="R2" i="63"/>
  <c r="Q2" i="63"/>
  <c r="P2" i="63"/>
  <c r="O2" i="63"/>
  <c r="M2" i="63"/>
  <c r="J2" i="63"/>
  <c r="G2" i="63"/>
  <c r="F2" i="63"/>
  <c r="E2" i="63"/>
  <c r="D2" i="63"/>
  <c r="C2" i="63"/>
  <c r="X3" i="80" l="1"/>
  <c r="W3" i="80"/>
  <c r="V3" i="80"/>
  <c r="U3" i="80"/>
  <c r="T3" i="80"/>
  <c r="S3" i="80"/>
  <c r="R3" i="80"/>
  <c r="Q3" i="80"/>
  <c r="P3" i="80"/>
  <c r="O3" i="80"/>
  <c r="M3" i="80"/>
  <c r="L3" i="80"/>
  <c r="K3" i="80"/>
  <c r="J3" i="80"/>
  <c r="I3" i="80"/>
  <c r="H3" i="80"/>
  <c r="G3" i="80"/>
  <c r="F3" i="80"/>
  <c r="E3" i="80"/>
  <c r="D3" i="80"/>
  <c r="B3" i="80" a="1"/>
  <c r="B3" i="80" s="1"/>
  <c r="N3" i="80" l="1"/>
  <c r="X2" i="63"/>
  <c r="L2" i="63"/>
  <c r="K2" i="63"/>
  <c r="I2" i="63"/>
  <c r="H2" i="63"/>
  <c r="AA15" i="63" l="1" a="1"/>
  <c r="AA15" i="63" s="1"/>
  <c r="Z15" i="63" a="1"/>
  <c r="Z15" i="63" s="1"/>
  <c r="Y15" i="63" a="1"/>
  <c r="Y15" i="63" s="1"/>
  <c r="X18" i="63"/>
  <c r="W18" i="63"/>
  <c r="V18" i="63"/>
  <c r="U18" i="63"/>
  <c r="T18" i="63"/>
  <c r="S18" i="63"/>
  <c r="R18" i="63"/>
  <c r="Q18" i="63"/>
  <c r="P18" i="63"/>
  <c r="O18" i="63"/>
  <c r="M18" i="63"/>
  <c r="L18" i="63"/>
  <c r="K18" i="63"/>
  <c r="J18" i="63"/>
  <c r="I18" i="63"/>
  <c r="H18" i="63"/>
  <c r="G18" i="63"/>
  <c r="F18" i="63"/>
  <c r="E18" i="63"/>
  <c r="D18" i="63"/>
  <c r="C18" i="63"/>
  <c r="B18" i="63" a="1"/>
  <c r="B18" i="63" s="1"/>
  <c r="X18" i="80"/>
  <c r="W18" i="80"/>
  <c r="V18" i="80"/>
  <c r="U18" i="80"/>
  <c r="T18" i="80"/>
  <c r="S18" i="80"/>
  <c r="R18" i="80"/>
  <c r="Q18" i="80"/>
  <c r="N18" i="63" l="1"/>
  <c r="G18" i="80"/>
  <c r="E18" i="80"/>
  <c r="F18" i="80"/>
  <c r="B18" i="80" a="1"/>
  <c r="B18" i="80" s="1"/>
  <c r="L18" i="80"/>
  <c r="K18" i="80"/>
  <c r="I18" i="80"/>
  <c r="H18" i="80"/>
  <c r="M18" i="80" l="1"/>
  <c r="J18" i="80"/>
  <c r="O18" i="80"/>
  <c r="P18" i="80"/>
  <c r="Y18" i="80" l="1" a="1"/>
  <c r="Y18" i="80" s="1"/>
  <c r="D18" i="80" l="1"/>
  <c r="N18" i="80" s="1"/>
  <c r="C18" i="80"/>
  <c r="AA7" i="97" a="1"/>
  <c r="AA7" i="97" s="1"/>
  <c r="Z7" i="97" a="1"/>
  <c r="Z7" i="97" s="1"/>
  <c r="Y7" i="97" a="1"/>
  <c r="Y7" i="97" s="1"/>
  <c r="X14" i="97"/>
  <c r="W14" i="97"/>
  <c r="V14" i="97"/>
  <c r="U14" i="97"/>
  <c r="T14" i="97"/>
  <c r="S14" i="97"/>
  <c r="R14" i="97"/>
  <c r="Q14" i="97"/>
  <c r="P14" i="97"/>
  <c r="O14" i="97"/>
  <c r="M14" i="97"/>
  <c r="L14" i="97"/>
  <c r="K14" i="97"/>
  <c r="J14" i="97"/>
  <c r="I14" i="97"/>
  <c r="H14" i="97"/>
  <c r="G14" i="97"/>
  <c r="F14" i="97"/>
  <c r="E14" i="97"/>
  <c r="D14" i="97"/>
  <c r="C14" i="97"/>
  <c r="B14" i="97" a="1"/>
  <c r="B14" i="97" s="1"/>
  <c r="N14" i="97" l="1"/>
  <c r="AA6" i="97" a="1"/>
  <c r="AA6" i="97" s="1"/>
  <c r="Z6" i="97" a="1"/>
  <c r="Z6" i="97" s="1"/>
  <c r="Y6" i="97" a="1"/>
  <c r="Y6" i="97" s="1"/>
  <c r="T10" i="97" l="1"/>
  <c r="X13" i="97"/>
  <c r="W13" i="97"/>
  <c r="V13" i="97"/>
  <c r="U13" i="97"/>
  <c r="T13" i="97"/>
  <c r="S13" i="97"/>
  <c r="R13" i="97"/>
  <c r="Q13" i="97"/>
  <c r="P13" i="97"/>
  <c r="O13" i="97"/>
  <c r="M13" i="97"/>
  <c r="L13" i="97"/>
  <c r="K13" i="97"/>
  <c r="J13" i="97"/>
  <c r="I13" i="97"/>
  <c r="H13" i="97"/>
  <c r="G13" i="97"/>
  <c r="F13" i="97"/>
  <c r="E13" i="97"/>
  <c r="D13" i="97"/>
  <c r="C13" i="97"/>
  <c r="B13" i="97" a="1"/>
  <c r="B13" i="97" s="1"/>
  <c r="AA5" i="97" a="1"/>
  <c r="AA5" i="97" s="1"/>
  <c r="Z5" i="97" a="1"/>
  <c r="Z5" i="97" s="1"/>
  <c r="Y5" i="97" a="1"/>
  <c r="Y5" i="97" s="1"/>
  <c r="X15" i="97"/>
  <c r="W15" i="97"/>
  <c r="V15" i="97"/>
  <c r="U15" i="97"/>
  <c r="T15" i="97"/>
  <c r="S15" i="97"/>
  <c r="R15" i="97"/>
  <c r="Q15" i="97"/>
  <c r="P15" i="97"/>
  <c r="O15" i="97"/>
  <c r="M15" i="97"/>
  <c r="L15" i="97"/>
  <c r="K15" i="97"/>
  <c r="J15" i="97"/>
  <c r="I15" i="97"/>
  <c r="H15" i="97"/>
  <c r="G15" i="97"/>
  <c r="F15" i="97"/>
  <c r="E15" i="97"/>
  <c r="B15" i="97" a="1"/>
  <c r="B15" i="97" s="1"/>
  <c r="N13" i="97" l="1"/>
  <c r="AA4" i="97" a="1"/>
  <c r="AA4" i="97" s="1"/>
  <c r="Z4" i="97" a="1"/>
  <c r="Z4" i="97" s="1"/>
  <c r="Y4" i="97" a="1"/>
  <c r="Y4" i="97" s="1"/>
  <c r="AA3" i="97" l="1" a="1"/>
  <c r="AA3" i="97" s="1"/>
  <c r="Z3" i="97" a="1"/>
  <c r="Z3" i="97" s="1"/>
  <c r="Y3" i="97" a="1"/>
  <c r="Y3" i="97" s="1"/>
  <c r="AA2" i="97" a="1"/>
  <c r="AA2" i="97" s="1"/>
  <c r="Z2" i="97" a="1"/>
  <c r="Z2" i="97" s="1"/>
  <c r="Y2" i="97" a="1"/>
  <c r="Y2" i="97" s="1"/>
  <c r="X10" i="97" l="1"/>
  <c r="W10" i="97"/>
  <c r="V10" i="97"/>
  <c r="U10" i="97"/>
  <c r="S10" i="97"/>
  <c r="R10" i="97"/>
  <c r="Q10" i="97"/>
  <c r="P10" i="97"/>
  <c r="O10" i="97"/>
  <c r="M10" i="97"/>
  <c r="L10" i="97"/>
  <c r="K10" i="97"/>
  <c r="J10" i="97"/>
  <c r="I10" i="97"/>
  <c r="H10" i="97"/>
  <c r="G10" i="97"/>
  <c r="F10" i="97"/>
  <c r="E10" i="97"/>
  <c r="D10" i="97"/>
  <c r="C10" i="97"/>
  <c r="B10" i="97" a="1"/>
  <c r="B10" i="97" s="1"/>
  <c r="X7" i="97"/>
  <c r="W7" i="97"/>
  <c r="V7" i="97"/>
  <c r="U7" i="97"/>
  <c r="T7" i="97"/>
  <c r="S7" i="97"/>
  <c r="R7" i="97"/>
  <c r="Q7" i="97"/>
  <c r="P7" i="97"/>
  <c r="O7" i="97"/>
  <c r="M7" i="97"/>
  <c r="L7" i="97"/>
  <c r="K7" i="97"/>
  <c r="J7" i="97"/>
  <c r="I7" i="97"/>
  <c r="H7" i="97"/>
  <c r="G7" i="97"/>
  <c r="F7" i="97"/>
  <c r="E7" i="97"/>
  <c r="D7" i="97"/>
  <c r="C7" i="97"/>
  <c r="B7" i="97" a="1"/>
  <c r="B7" i="97" s="1"/>
  <c r="X3" i="97"/>
  <c r="W3" i="97"/>
  <c r="U3" i="97"/>
  <c r="T3" i="97"/>
  <c r="S3" i="97"/>
  <c r="R3" i="97"/>
  <c r="Q3" i="97"/>
  <c r="P3" i="97"/>
  <c r="O3" i="97"/>
  <c r="M3" i="97"/>
  <c r="L3" i="97"/>
  <c r="K3" i="97"/>
  <c r="J3" i="97"/>
  <c r="I3" i="97"/>
  <c r="H3" i="97"/>
  <c r="G3" i="97"/>
  <c r="F3" i="97"/>
  <c r="E3" i="97"/>
  <c r="B3" i="97" a="1"/>
  <c r="B3" i="97" s="1"/>
  <c r="X5" i="97"/>
  <c r="W5" i="97"/>
  <c r="V5" i="97"/>
  <c r="U5" i="97"/>
  <c r="T5" i="97"/>
  <c r="S5" i="97"/>
  <c r="R5" i="97"/>
  <c r="Q5" i="97"/>
  <c r="P5" i="97"/>
  <c r="O5" i="97"/>
  <c r="M5" i="97"/>
  <c r="L5" i="97"/>
  <c r="K5" i="97"/>
  <c r="J5" i="97"/>
  <c r="I5" i="97"/>
  <c r="H5" i="97"/>
  <c r="G5" i="97"/>
  <c r="F5" i="97"/>
  <c r="E5" i="97"/>
  <c r="B5" i="97" a="1"/>
  <c r="B5" i="97" s="1"/>
  <c r="N10" i="97" l="1"/>
  <c r="N7" i="97"/>
  <c r="L25" i="81"/>
  <c r="K25" i="81"/>
  <c r="I25" i="81"/>
  <c r="H25" i="81"/>
  <c r="F25" i="81"/>
  <c r="E25" i="81"/>
  <c r="L22" i="81" l="1"/>
  <c r="K22" i="81"/>
  <c r="I22" i="81"/>
  <c r="H22" i="81"/>
  <c r="F22" i="81"/>
  <c r="E22" i="81"/>
  <c r="L13" i="81" l="1"/>
  <c r="K13" i="81"/>
  <c r="I13" i="81"/>
  <c r="H13" i="81"/>
  <c r="F13" i="81"/>
  <c r="E13" i="81"/>
  <c r="L12" i="81" l="1"/>
  <c r="K12" i="81"/>
  <c r="I12" i="81"/>
  <c r="H12" i="81"/>
  <c r="F12" i="81"/>
  <c r="E12" i="81"/>
  <c r="L3" i="81" l="1"/>
  <c r="K3" i="81"/>
  <c r="I3" i="81"/>
  <c r="H3" i="81"/>
  <c r="F3" i="81"/>
  <c r="E3" i="81"/>
  <c r="X4" i="81" l="1"/>
  <c r="W4" i="81"/>
  <c r="V4" i="81"/>
  <c r="U4" i="81"/>
  <c r="T4" i="81"/>
  <c r="S4" i="81"/>
  <c r="R4" i="81"/>
  <c r="Q4" i="81"/>
  <c r="P4" i="81"/>
  <c r="O4" i="81"/>
  <c r="M4" i="81"/>
  <c r="L4" i="81"/>
  <c r="K4" i="81"/>
  <c r="J4" i="81"/>
  <c r="I4" i="81"/>
  <c r="H4" i="81"/>
  <c r="G4" i="81"/>
  <c r="F4" i="81"/>
  <c r="E4" i="81"/>
  <c r="D4" i="81"/>
  <c r="C4" i="81"/>
  <c r="B4" i="81" a="1"/>
  <c r="B4" i="81" s="1"/>
  <c r="N4" i="81" l="1"/>
  <c r="W7" i="81"/>
  <c r="V7" i="81"/>
  <c r="U7" i="81"/>
  <c r="T7" i="81"/>
  <c r="S7" i="81"/>
  <c r="R7" i="81"/>
  <c r="M7" i="81"/>
  <c r="L7" i="81"/>
  <c r="K7" i="81"/>
  <c r="J7" i="81"/>
  <c r="I7" i="81"/>
  <c r="H7" i="81"/>
  <c r="G7" i="81"/>
  <c r="F7" i="81"/>
  <c r="E7" i="81"/>
  <c r="B7" i="81" a="1"/>
  <c r="B7" i="81" s="1"/>
  <c r="AA33" i="81" a="1"/>
  <c r="AA33" i="81" s="1"/>
  <c r="Z33" i="81" a="1"/>
  <c r="Z33" i="81" s="1"/>
  <c r="Y33" i="81" a="1"/>
  <c r="Y33" i="81" s="1"/>
  <c r="AB14" i="63" a="1"/>
  <c r="AB14" i="63" s="1"/>
  <c r="AB16" i="63" a="1"/>
  <c r="AB16" i="63" s="1"/>
  <c r="AB17" i="63" a="1"/>
  <c r="AB17" i="63" s="1"/>
  <c r="AB13" i="63" a="1"/>
  <c r="AB13" i="63" s="1"/>
  <c r="AB12" i="63" a="1"/>
  <c r="AB12" i="63" s="1"/>
  <c r="AB11" i="63" a="1"/>
  <c r="AB11" i="63" s="1"/>
  <c r="AB10" i="63" a="1"/>
  <c r="AB10" i="63" s="1"/>
  <c r="AB9" i="63" a="1"/>
  <c r="AB9" i="63" s="1"/>
  <c r="AB8" i="63" a="1"/>
  <c r="AB8" i="63" s="1"/>
  <c r="AB7" i="63" a="1"/>
  <c r="AB7" i="63" s="1"/>
  <c r="AB6" i="63" a="1"/>
  <c r="AB6" i="63" s="1"/>
  <c r="AB4" i="63" a="1"/>
  <c r="AB4" i="63" s="1"/>
  <c r="AB3" i="63" a="1"/>
  <c r="AB3" i="63" s="1"/>
  <c r="AB2" i="63" a="1"/>
  <c r="AB2" i="63" s="1"/>
  <c r="AB3" i="91" a="1"/>
  <c r="AB3" i="91" s="1"/>
  <c r="AB4" i="91" a="1"/>
  <c r="AB4" i="91" s="1"/>
  <c r="AB5" i="91" a="1"/>
  <c r="AB5" i="91" s="1"/>
  <c r="AB6" i="91" a="1"/>
  <c r="AB6" i="91" s="1"/>
  <c r="AB7" i="91" a="1"/>
  <c r="AB7" i="91" s="1"/>
  <c r="AB8" i="91" a="1"/>
  <c r="AB8" i="91" s="1"/>
  <c r="AB9" i="91" a="1"/>
  <c r="AB9" i="91" s="1"/>
  <c r="AB10" i="91" a="1"/>
  <c r="AB10" i="91" s="1"/>
  <c r="AB11" i="91" a="1"/>
  <c r="AB11" i="91" s="1"/>
  <c r="AB2" i="91" a="1"/>
  <c r="AB2" i="91" s="1"/>
  <c r="AA11" i="91" l="1" a="1"/>
  <c r="AA11" i="91" s="1"/>
  <c r="Z11" i="91" a="1"/>
  <c r="Z11" i="91" s="1"/>
  <c r="Y11" i="91" a="1"/>
  <c r="Y11" i="91" s="1"/>
  <c r="W14" i="91"/>
  <c r="V14" i="91"/>
  <c r="U14" i="91"/>
  <c r="T14" i="91"/>
  <c r="S14" i="91"/>
  <c r="R14" i="91"/>
  <c r="M14" i="91"/>
  <c r="L14" i="91"/>
  <c r="K14" i="91"/>
  <c r="J14" i="91"/>
  <c r="I14" i="91"/>
  <c r="H14" i="91"/>
  <c r="G14" i="91"/>
  <c r="F14" i="91"/>
  <c r="E14" i="91"/>
  <c r="B14" i="91" a="1"/>
  <c r="B14" i="91" s="1"/>
  <c r="D6" i="91" l="1"/>
  <c r="X6" i="91"/>
  <c r="W6" i="91"/>
  <c r="V6" i="91"/>
  <c r="U6" i="91"/>
  <c r="T6" i="91"/>
  <c r="S6" i="91"/>
  <c r="R6" i="91"/>
  <c r="Q6" i="91"/>
  <c r="P6" i="91"/>
  <c r="O6" i="91"/>
  <c r="M6" i="91"/>
  <c r="L6" i="91"/>
  <c r="K6" i="91"/>
  <c r="J6" i="91"/>
  <c r="I6" i="91"/>
  <c r="H6" i="91"/>
  <c r="G6" i="91"/>
  <c r="F6" i="91"/>
  <c r="E6" i="91"/>
  <c r="C6" i="91"/>
  <c r="B6" i="91" a="1"/>
  <c r="B6" i="91" s="1"/>
  <c r="N6" i="91" l="1"/>
  <c r="AA19" i="90" a="1"/>
  <c r="AA19" i="90" s="1"/>
  <c r="Z19" i="90" a="1"/>
  <c r="Z19" i="90" s="1"/>
  <c r="Y19" i="90" a="1"/>
  <c r="Y19" i="90" s="1"/>
  <c r="W21" i="90"/>
  <c r="V21" i="90"/>
  <c r="U21" i="90"/>
  <c r="T21" i="90"/>
  <c r="S21" i="90"/>
  <c r="R21" i="90"/>
  <c r="M21" i="90"/>
  <c r="L21" i="90"/>
  <c r="K21" i="90"/>
  <c r="J21" i="90"/>
  <c r="I21" i="90"/>
  <c r="H21" i="90"/>
  <c r="G21" i="90"/>
  <c r="F21" i="90"/>
  <c r="E21" i="90"/>
  <c r="B21" i="90" a="1"/>
  <c r="B21" i="90" s="1"/>
  <c r="W19" i="63"/>
  <c r="V19" i="63"/>
  <c r="U19" i="63"/>
  <c r="T19" i="63"/>
  <c r="S19" i="63"/>
  <c r="R19" i="63"/>
  <c r="L19" i="63"/>
  <c r="K19" i="63"/>
  <c r="J19" i="63"/>
  <c r="I19" i="63"/>
  <c r="H19" i="63"/>
  <c r="G19" i="63"/>
  <c r="F19" i="63"/>
  <c r="E19" i="63"/>
  <c r="X21" i="90" l="1"/>
  <c r="X19" i="63"/>
  <c r="M19" i="63"/>
  <c r="Q19" i="63" l="1"/>
  <c r="Q21" i="90"/>
  <c r="P19" i="63" l="1"/>
  <c r="P21" i="90"/>
  <c r="O19" i="63"/>
  <c r="O21" i="90"/>
  <c r="X7" i="63"/>
  <c r="AA12" i="63" l="1" a="1"/>
  <c r="AA12" i="63" s="1"/>
  <c r="Z12" i="63" a="1"/>
  <c r="Z12" i="63" s="1"/>
  <c r="Y12" i="63" a="1"/>
  <c r="Y12" i="63" s="1"/>
  <c r="X14" i="63"/>
  <c r="W14" i="63"/>
  <c r="V14" i="63"/>
  <c r="U14" i="63"/>
  <c r="T14" i="63"/>
  <c r="S14" i="63"/>
  <c r="R14" i="63"/>
  <c r="Q14" i="63"/>
  <c r="O14" i="63"/>
  <c r="M14" i="63"/>
  <c r="L14" i="63"/>
  <c r="K14" i="63"/>
  <c r="J14" i="63"/>
  <c r="I14" i="63"/>
  <c r="H14" i="63"/>
  <c r="G14" i="63"/>
  <c r="F14" i="63"/>
  <c r="E14" i="63"/>
  <c r="B14" i="63" a="1"/>
  <c r="B14" i="63" s="1"/>
  <c r="X15" i="63"/>
  <c r="W15" i="63"/>
  <c r="V15" i="63"/>
  <c r="U15" i="63"/>
  <c r="T15" i="63"/>
  <c r="S15" i="63"/>
  <c r="R15" i="63"/>
  <c r="Q15" i="63"/>
  <c r="O15" i="63"/>
  <c r="M15" i="63"/>
  <c r="L15" i="63"/>
  <c r="K15" i="63"/>
  <c r="J15" i="63"/>
  <c r="I15" i="63"/>
  <c r="H15" i="63"/>
  <c r="G15" i="63"/>
  <c r="F15" i="63"/>
  <c r="E15" i="63"/>
  <c r="B15" i="63" a="1"/>
  <c r="B15" i="63" s="1"/>
  <c r="AA17" i="63" a="1"/>
  <c r="AA17" i="63" s="1"/>
  <c r="Z17" i="63" a="1"/>
  <c r="Z17" i="63" s="1"/>
  <c r="Y17" i="63" a="1"/>
  <c r="Y17" i="63" s="1"/>
  <c r="W7" i="63"/>
  <c r="V7" i="63"/>
  <c r="U7" i="63"/>
  <c r="T7" i="63"/>
  <c r="S7" i="63"/>
  <c r="R7" i="63"/>
  <c r="Q7" i="63"/>
  <c r="O7" i="63"/>
  <c r="M7" i="63"/>
  <c r="L7" i="63"/>
  <c r="K7" i="63"/>
  <c r="J7" i="63"/>
  <c r="I7" i="63"/>
  <c r="H7" i="63"/>
  <c r="G7" i="63"/>
  <c r="F7" i="63"/>
  <c r="E7" i="63"/>
  <c r="B7" i="63" a="1"/>
  <c r="B7" i="63" s="1"/>
  <c r="L30" i="81" l="1"/>
  <c r="K30" i="81"/>
  <c r="I30" i="81"/>
  <c r="H30" i="81"/>
  <c r="F30" i="81"/>
  <c r="E30" i="81"/>
  <c r="X29" i="81" l="1"/>
  <c r="W29" i="81"/>
  <c r="V29" i="81"/>
  <c r="U29" i="81"/>
  <c r="T29" i="81"/>
  <c r="S29" i="81"/>
  <c r="R29" i="81"/>
  <c r="Q29" i="81"/>
  <c r="O29" i="81"/>
  <c r="M29" i="81"/>
  <c r="L29" i="81"/>
  <c r="K29" i="81"/>
  <c r="J29" i="81"/>
  <c r="I29" i="81"/>
  <c r="H29" i="81"/>
  <c r="G29" i="81"/>
  <c r="F29" i="81"/>
  <c r="E29" i="81"/>
  <c r="B29" i="81" l="1" a="1"/>
  <c r="B29" i="81" s="1"/>
  <c r="W38" i="81" l="1"/>
  <c r="V38" i="81"/>
  <c r="U38" i="81"/>
  <c r="T38" i="81"/>
  <c r="S38" i="81"/>
  <c r="R38" i="81"/>
  <c r="M38" i="81"/>
  <c r="L38" i="81"/>
  <c r="K38" i="81"/>
  <c r="J38" i="81"/>
  <c r="I38" i="81"/>
  <c r="H38" i="81"/>
  <c r="G38" i="81"/>
  <c r="F38" i="81"/>
  <c r="E38" i="81"/>
  <c r="Y31" i="81" a="1"/>
  <c r="Y31" i="81" s="1"/>
  <c r="Z31" i="81" a="1"/>
  <c r="Z31" i="81" s="1"/>
  <c r="AA31" i="81" a="1"/>
  <c r="AA31" i="81" s="1"/>
  <c r="B38" i="81" a="1"/>
  <c r="B38" i="81" s="1"/>
  <c r="X38" i="81" l="1"/>
  <c r="Q38" i="81"/>
  <c r="O38" i="81" l="1"/>
  <c r="X40" i="81" l="1"/>
  <c r="W40" i="81"/>
  <c r="V40" i="81"/>
  <c r="U40" i="81"/>
  <c r="T40" i="81"/>
  <c r="S40" i="81"/>
  <c r="R40" i="81"/>
  <c r="Q40" i="81"/>
  <c r="O40" i="81"/>
  <c r="M40" i="81"/>
  <c r="L40" i="81"/>
  <c r="K40" i="81"/>
  <c r="J40" i="81"/>
  <c r="I40" i="81"/>
  <c r="H40" i="81"/>
  <c r="G40" i="81"/>
  <c r="F40" i="81"/>
  <c r="E40" i="81"/>
  <c r="Y30" i="81" a="1"/>
  <c r="Y30" i="81" s="1"/>
  <c r="Z30" i="81" a="1"/>
  <c r="Z30" i="81" s="1"/>
  <c r="AA30" i="81" a="1"/>
  <c r="AA30" i="81" s="1"/>
  <c r="B40" i="81" a="1"/>
  <c r="B40" i="81" s="1"/>
  <c r="X18" i="81" l="1"/>
  <c r="W18" i="81"/>
  <c r="V18" i="81"/>
  <c r="U18" i="81"/>
  <c r="T18" i="81"/>
  <c r="S18" i="81"/>
  <c r="R18" i="81"/>
  <c r="Q18" i="81"/>
  <c r="P18" i="81"/>
  <c r="O18" i="81"/>
  <c r="M18" i="81"/>
  <c r="L18" i="81"/>
  <c r="K18" i="81"/>
  <c r="J18" i="81"/>
  <c r="I18" i="81"/>
  <c r="H18" i="81"/>
  <c r="G18" i="81"/>
  <c r="F18" i="81"/>
  <c r="E18" i="81"/>
  <c r="D18" i="81"/>
  <c r="C18" i="81"/>
  <c r="W36" i="81" l="1"/>
  <c r="V36" i="81"/>
  <c r="U36" i="81"/>
  <c r="T36" i="81"/>
  <c r="S36" i="81"/>
  <c r="R36" i="81"/>
  <c r="M36" i="81"/>
  <c r="L36" i="81"/>
  <c r="K36" i="81"/>
  <c r="J36" i="81"/>
  <c r="I36" i="81"/>
  <c r="H36" i="81"/>
  <c r="G36" i="81"/>
  <c r="F36" i="81"/>
  <c r="E36" i="81"/>
  <c r="B18" i="81" l="1" a="1"/>
  <c r="B18" i="81" s="1"/>
  <c r="B20" i="81" a="1"/>
  <c r="B20" i="81" s="1"/>
  <c r="B19" i="81" a="1"/>
  <c r="B19" i="81" s="1"/>
  <c r="B22" i="81" a="1"/>
  <c r="B22" i="81" s="1"/>
  <c r="B21" i="81" a="1"/>
  <c r="B21" i="81" s="1"/>
  <c r="B36" i="81" a="1"/>
  <c r="B36" i="81" s="1"/>
  <c r="B25" i="81" a="1"/>
  <c r="B25" i="81" s="1"/>
  <c r="B34" i="81" a="1"/>
  <c r="B34" i="81" s="1"/>
  <c r="B26" i="81" a="1"/>
  <c r="B26" i="81" s="1"/>
  <c r="B30" i="81" a="1"/>
  <c r="B30" i="81" s="1"/>
  <c r="B33" i="81" a="1"/>
  <c r="B33" i="81" s="1"/>
  <c r="B35" i="81" a="1"/>
  <c r="B35" i="81" s="1"/>
  <c r="B37" i="81" a="1"/>
  <c r="B37" i="81" s="1"/>
  <c r="B6" i="81" a="1"/>
  <c r="B6" i="81" s="1"/>
  <c r="B23" i="81" a="1"/>
  <c r="B23" i="81" s="1"/>
  <c r="B8" i="81" a="1"/>
  <c r="B8" i="81" s="1"/>
  <c r="B12" i="81" a="1"/>
  <c r="B12" i="81" s="1"/>
  <c r="B11" i="81" a="1"/>
  <c r="B11" i="81" s="1"/>
  <c r="B9" i="81" a="1"/>
  <c r="B9" i="81" s="1"/>
  <c r="B14" i="81" a="1"/>
  <c r="B14" i="81" s="1"/>
  <c r="B13" i="81" a="1"/>
  <c r="B13" i="81" s="1"/>
  <c r="X34" i="81" l="1"/>
  <c r="W34" i="81"/>
  <c r="V34" i="81"/>
  <c r="U34" i="81"/>
  <c r="T34" i="81"/>
  <c r="S34" i="81"/>
  <c r="R34" i="81"/>
  <c r="Q34" i="81"/>
  <c r="P34" i="81"/>
  <c r="O34" i="81"/>
  <c r="N18" i="81"/>
  <c r="M34" i="81"/>
  <c r="L34" i="81"/>
  <c r="K34" i="81"/>
  <c r="J34" i="81"/>
  <c r="I34" i="81"/>
  <c r="H34" i="81"/>
  <c r="G34" i="81"/>
  <c r="F34" i="81"/>
  <c r="E34" i="81"/>
  <c r="AA10" i="81" l="1" a="1"/>
  <c r="AA10" i="81" s="1"/>
  <c r="Z10" i="81" a="1"/>
  <c r="Z10" i="81" s="1"/>
  <c r="Y10" i="81" a="1"/>
  <c r="Y10" i="81" s="1"/>
  <c r="X9" i="81"/>
  <c r="W9" i="81"/>
  <c r="V9" i="81"/>
  <c r="U9" i="81"/>
  <c r="T9" i="81"/>
  <c r="S9" i="81"/>
  <c r="R9" i="81"/>
  <c r="Q9" i="81"/>
  <c r="P9" i="81"/>
  <c r="O9" i="81"/>
  <c r="M9" i="81"/>
  <c r="L9" i="81"/>
  <c r="K9" i="81"/>
  <c r="J9" i="81"/>
  <c r="I9" i="81"/>
  <c r="H9" i="81"/>
  <c r="G9" i="81"/>
  <c r="F9" i="81"/>
  <c r="E9" i="81"/>
  <c r="Y6" i="85" l="1" a="1"/>
  <c r="Y6" i="85" s="1"/>
  <c r="Z6" i="85" a="1"/>
  <c r="Z6" i="85" s="1"/>
  <c r="AA6" i="85" a="1"/>
  <c r="AA6" i="85" s="1"/>
  <c r="X4" i="85"/>
  <c r="W4" i="85"/>
  <c r="V4" i="85"/>
  <c r="U4" i="85"/>
  <c r="T4" i="85"/>
  <c r="S4" i="85"/>
  <c r="R4" i="85"/>
  <c r="Q4" i="85"/>
  <c r="P4" i="85"/>
  <c r="O4" i="85"/>
  <c r="M4" i="85"/>
  <c r="L4" i="85"/>
  <c r="K4" i="85"/>
  <c r="J4" i="85"/>
  <c r="I4" i="85"/>
  <c r="H4" i="85"/>
  <c r="G4" i="85"/>
  <c r="F4" i="85"/>
  <c r="E4" i="85"/>
  <c r="B4" i="85" a="1"/>
  <c r="B4" i="85" s="1"/>
  <c r="W16" i="63" l="1"/>
  <c r="V16" i="63"/>
  <c r="U16" i="63"/>
  <c r="T16" i="63"/>
  <c r="S16" i="63"/>
  <c r="R16" i="63"/>
  <c r="M16" i="63"/>
  <c r="L16" i="63"/>
  <c r="K16" i="63"/>
  <c r="J16" i="63"/>
  <c r="I16" i="63"/>
  <c r="H16" i="63"/>
  <c r="G16" i="63"/>
  <c r="F16" i="63"/>
  <c r="E16" i="63"/>
  <c r="B16" i="63" a="1"/>
  <c r="B16" i="63" s="1"/>
  <c r="Y11" i="63" a="1"/>
  <c r="Y11" i="63" s="1"/>
  <c r="W6" i="63"/>
  <c r="V6" i="63"/>
  <c r="U6" i="63"/>
  <c r="T6" i="63"/>
  <c r="S6" i="63"/>
  <c r="R6" i="63"/>
  <c r="M6" i="63"/>
  <c r="L6" i="63"/>
  <c r="K6" i="63"/>
  <c r="J6" i="63"/>
  <c r="I6" i="63"/>
  <c r="H6" i="63"/>
  <c r="G6" i="63"/>
  <c r="F6" i="63"/>
  <c r="E6" i="63"/>
  <c r="B6" i="63" a="1"/>
  <c r="B6" i="63" s="1"/>
  <c r="X16" i="63" l="1"/>
  <c r="Q16" i="63"/>
  <c r="X6" i="63"/>
  <c r="Q6" i="63"/>
  <c r="O16" i="63" l="1"/>
  <c r="P16" i="63"/>
  <c r="O6" i="63"/>
  <c r="P6" i="63"/>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D16" i="95"/>
  <c r="C16" i="95"/>
  <c r="B16" i="95" a="1"/>
  <c r="B16" i="95" s="1"/>
  <c r="AA9" i="95" a="1"/>
  <c r="AA9" i="95" s="1"/>
  <c r="Z9" i="95" a="1"/>
  <c r="Z9" i="95" s="1"/>
  <c r="Y9" i="95" a="1"/>
  <c r="Y9" i="95" s="1"/>
  <c r="X15" i="95"/>
  <c r="W15" i="95"/>
  <c r="V15" i="95"/>
  <c r="U15" i="95"/>
  <c r="T15" i="95"/>
  <c r="S15" i="95"/>
  <c r="R15" i="95"/>
  <c r="Q15" i="95"/>
  <c r="P15" i="95"/>
  <c r="O15" i="95"/>
  <c r="M15" i="95"/>
  <c r="L15" i="95"/>
  <c r="K15" i="95"/>
  <c r="J15" i="95"/>
  <c r="I15" i="95"/>
  <c r="H15" i="95"/>
  <c r="G15" i="95"/>
  <c r="F15" i="95"/>
  <c r="E15" i="95"/>
  <c r="D15" i="95"/>
  <c r="C15" i="95"/>
  <c r="B15" i="95" a="1"/>
  <c r="B15" i="95" s="1"/>
  <c r="AA8" i="95" a="1"/>
  <c r="AA8" i="95" s="1"/>
  <c r="Z8" i="95" a="1"/>
  <c r="Z8" i="95" s="1"/>
  <c r="Y8" i="95" a="1"/>
  <c r="Y8" i="95" s="1"/>
  <c r="X14" i="95"/>
  <c r="W14" i="95"/>
  <c r="V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D10" i="95"/>
  <c r="C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B3" i="95" a="1"/>
  <c r="B3" i="95" s="1"/>
  <c r="N18" i="95" l="1"/>
  <c r="N19" i="95"/>
  <c r="N21" i="95"/>
  <c r="N9" i="95"/>
  <c r="N6" i="95"/>
  <c r="N15" i="95"/>
  <c r="N11" i="95"/>
  <c r="N12" i="95"/>
  <c r="N8" i="95"/>
  <c r="N5" i="95"/>
  <c r="N17" i="95"/>
  <c r="N16" i="95"/>
  <c r="N7" i="95"/>
  <c r="N10" i="95"/>
  <c r="N14" i="95"/>
  <c r="M10" i="91" l="1"/>
  <c r="B4" i="91" l="1" a="1"/>
  <c r="B4" i="91" s="1"/>
  <c r="C4" i="91"/>
  <c r="D4" i="91"/>
  <c r="E4" i="91"/>
  <c r="F4" i="91"/>
  <c r="G4" i="91"/>
  <c r="H4" i="91"/>
  <c r="I4" i="91"/>
  <c r="J4" i="91"/>
  <c r="K4" i="91"/>
  <c r="L4" i="91"/>
  <c r="M4" i="91"/>
  <c r="O4" i="91"/>
  <c r="P4" i="91"/>
  <c r="Q4" i="91"/>
  <c r="R4" i="91"/>
  <c r="S4" i="91"/>
  <c r="T4" i="91"/>
  <c r="U4" i="91"/>
  <c r="V4" i="91"/>
  <c r="W4" i="91"/>
  <c r="X4" i="91"/>
  <c r="M12" i="63"/>
  <c r="N4" i="91" l="1"/>
  <c r="X2" i="91" l="1"/>
  <c r="W2" i="91"/>
  <c r="V2" i="91"/>
  <c r="U2" i="91"/>
  <c r="T2" i="91"/>
  <c r="S2" i="91"/>
  <c r="R2" i="91"/>
  <c r="Q2" i="91"/>
  <c r="P2" i="91"/>
  <c r="O2" i="91"/>
  <c r="M2" i="91"/>
  <c r="L2" i="91"/>
  <c r="K2" i="91"/>
  <c r="J2" i="91"/>
  <c r="I2" i="91"/>
  <c r="H2" i="91"/>
  <c r="G2" i="91"/>
  <c r="F2" i="91"/>
  <c r="E2" i="91"/>
  <c r="B2" i="91" a="1"/>
  <c r="B2" i="91" s="1"/>
  <c r="J16" i="90"/>
  <c r="W2" i="90" l="1"/>
  <c r="V2" i="90"/>
  <c r="U2" i="90"/>
  <c r="T2" i="90"/>
  <c r="S2" i="90"/>
  <c r="R2" i="90"/>
  <c r="Q2" i="90"/>
  <c r="M2" i="90"/>
  <c r="L2" i="90"/>
  <c r="K2" i="90"/>
  <c r="J2" i="90"/>
  <c r="I2" i="90"/>
  <c r="H2" i="90"/>
  <c r="G2" i="90"/>
  <c r="F2" i="90"/>
  <c r="E2" i="90"/>
  <c r="X2" i="90" l="1"/>
  <c r="O2" i="90"/>
  <c r="P2" i="90"/>
  <c r="B2" i="90" l="1" a="1"/>
  <c r="B2"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18" i="90" l="1"/>
  <c r="W18" i="90"/>
  <c r="U18" i="90"/>
  <c r="T18" i="90"/>
  <c r="S18" i="90"/>
  <c r="R18" i="90"/>
  <c r="Q18" i="90"/>
  <c r="P18" i="90"/>
  <c r="O18" i="90"/>
  <c r="M18" i="90"/>
  <c r="L18" i="90"/>
  <c r="K18" i="90"/>
  <c r="J18" i="90"/>
  <c r="I18" i="90"/>
  <c r="H18" i="90"/>
  <c r="G18" i="90"/>
  <c r="F18" i="90"/>
  <c r="E18" i="90"/>
  <c r="AA17" i="90" l="1" a="1"/>
  <c r="AA17" i="90" s="1"/>
  <c r="Z17" i="90" a="1"/>
  <c r="Z17" i="90" s="1"/>
  <c r="Y17" i="90" a="1"/>
  <c r="Y17" i="90" s="1"/>
  <c r="B18" i="90" a="1"/>
  <c r="B18" i="90" s="1"/>
  <c r="W5" i="90"/>
  <c r="V5" i="90"/>
  <c r="U5" i="90"/>
  <c r="T5" i="90"/>
  <c r="S5" i="90"/>
  <c r="R5" i="90"/>
  <c r="M5" i="90"/>
  <c r="L5" i="90"/>
  <c r="K5" i="90"/>
  <c r="J5" i="90"/>
  <c r="I5" i="90"/>
  <c r="H5" i="90"/>
  <c r="G5" i="90"/>
  <c r="F5" i="90"/>
  <c r="E5" i="90"/>
  <c r="Q5" i="90"/>
  <c r="X5" i="90" l="1"/>
  <c r="O5" i="90"/>
  <c r="P5" i="90"/>
  <c r="AA16" i="90" l="1" a="1"/>
  <c r="AA16" i="90" s="1"/>
  <c r="Z16" i="90" a="1"/>
  <c r="Z16" i="90" s="1"/>
  <c r="Y16" i="90" a="1"/>
  <c r="Y16" i="90" s="1"/>
  <c r="B5" i="90" a="1"/>
  <c r="B5" i="90" s="1"/>
  <c r="D5" i="90" l="1"/>
  <c r="N5" i="90" s="1"/>
  <c r="C5" i="90"/>
  <c r="AA4" i="92" l="1" a="1"/>
  <c r="AA4" i="92" s="1"/>
  <c r="Z4" i="92" a="1"/>
  <c r="Z4" i="92" s="1"/>
  <c r="Y4" i="92" a="1"/>
  <c r="Y4" i="92" s="1"/>
  <c r="X4" i="92"/>
  <c r="W4" i="92"/>
  <c r="V4" i="92"/>
  <c r="U4" i="92"/>
  <c r="T4" i="92"/>
  <c r="S4" i="92"/>
  <c r="R4" i="92"/>
  <c r="Q4" i="92"/>
  <c r="P4" i="92"/>
  <c r="O4" i="92"/>
  <c r="M4" i="92"/>
  <c r="L4" i="92"/>
  <c r="K4" i="92"/>
  <c r="J4" i="92"/>
  <c r="I4" i="92"/>
  <c r="H4" i="92"/>
  <c r="G4" i="92"/>
  <c r="F4" i="92"/>
  <c r="E4" i="92"/>
  <c r="D4" i="92"/>
  <c r="C4" i="92"/>
  <c r="B4" i="92" a="1"/>
  <c r="B4" i="92" s="1"/>
  <c r="N4" i="92" l="1"/>
  <c r="V19" i="80" l="1"/>
  <c r="V13" i="80" l="1"/>
  <c r="V12" i="80" l="1"/>
  <c r="V10" i="80" l="1"/>
  <c r="V11" i="80" l="1"/>
  <c r="V6" i="80" l="1"/>
  <c r="V5" i="80" l="1"/>
  <c r="V2" i="80" l="1"/>
  <c r="M35" i="81" l="1"/>
  <c r="J35" i="81"/>
  <c r="X30" i="81" l="1"/>
  <c r="W30" i="81" l="1"/>
  <c r="V30" i="81"/>
  <c r="U30" i="81"/>
  <c r="T30" i="81"/>
  <c r="S30" i="81"/>
  <c r="R30" i="81"/>
  <c r="Q30" i="81"/>
  <c r="P30" i="81"/>
  <c r="O30" i="81"/>
  <c r="M30" i="81"/>
  <c r="J30" i="81"/>
  <c r="G30" i="81"/>
  <c r="X25" i="81" l="1"/>
  <c r="W25" i="81"/>
  <c r="V25" i="81"/>
  <c r="U25" i="81"/>
  <c r="T25" i="81"/>
  <c r="S25" i="81"/>
  <c r="R25" i="81"/>
  <c r="Q25" i="81"/>
  <c r="P25" i="81"/>
  <c r="O25" i="81"/>
  <c r="M25" i="81"/>
  <c r="J25" i="81"/>
  <c r="G25" i="81"/>
  <c r="X22" i="81" l="1"/>
  <c r="W22" i="81"/>
  <c r="V22" i="81"/>
  <c r="U22" i="81"/>
  <c r="T22" i="81"/>
  <c r="S22" i="81"/>
  <c r="R22" i="81"/>
  <c r="Q22" i="81"/>
  <c r="P22" i="81"/>
  <c r="O22" i="81"/>
  <c r="M22" i="81"/>
  <c r="J22" i="81"/>
  <c r="G22" i="81"/>
  <c r="D22" i="81"/>
  <c r="C22" i="81"/>
  <c r="X13" i="81" l="1"/>
  <c r="W13" i="81"/>
  <c r="V13" i="81"/>
  <c r="U13" i="81"/>
  <c r="T13" i="81"/>
  <c r="S13" i="81"/>
  <c r="R13" i="81"/>
  <c r="Q13" i="81"/>
  <c r="P13" i="81"/>
  <c r="O13" i="81"/>
  <c r="N22" i="81"/>
  <c r="M13" i="81"/>
  <c r="J13" i="81"/>
  <c r="G13" i="81"/>
  <c r="X3" i="81" l="1"/>
  <c r="W3" i="81" l="1"/>
  <c r="V3" i="81"/>
  <c r="U3" i="81"/>
  <c r="T3" i="81"/>
  <c r="S3" i="81"/>
  <c r="R3" i="81"/>
  <c r="Q3" i="81"/>
  <c r="P3" i="81"/>
  <c r="O3" i="81"/>
  <c r="M3" i="81"/>
  <c r="J3" i="81"/>
  <c r="G3" i="81"/>
  <c r="C3" i="81" l="1"/>
  <c r="D3" i="81" l="1"/>
  <c r="N3" i="81" s="1"/>
  <c r="X12" i="81" l="1"/>
  <c r="W12" i="81"/>
  <c r="V12" i="81"/>
  <c r="U12" i="81"/>
  <c r="T12" i="81"/>
  <c r="S12" i="81"/>
  <c r="R12" i="81"/>
  <c r="Q12" i="81"/>
  <c r="P12" i="81"/>
  <c r="O12" i="81"/>
  <c r="M12" i="81"/>
  <c r="J12" i="81"/>
  <c r="G12" i="81"/>
  <c r="X9" i="80" l="1"/>
  <c r="W9" i="80"/>
  <c r="V9" i="80"/>
  <c r="U9" i="80"/>
  <c r="T9" i="80"/>
  <c r="S9" i="80"/>
  <c r="R9" i="80"/>
  <c r="Q9" i="80"/>
  <c r="P9" i="80"/>
  <c r="O9" i="80"/>
  <c r="M9" i="80"/>
  <c r="L9" i="80"/>
  <c r="K9" i="80"/>
  <c r="J9" i="80"/>
  <c r="I9" i="80"/>
  <c r="H9" i="80"/>
  <c r="G9" i="80"/>
  <c r="F9" i="80"/>
  <c r="E9" i="80"/>
  <c r="Y19" i="80" l="1" a="1"/>
  <c r="Y19" i="80" s="1"/>
  <c r="Z19" i="80" a="1"/>
  <c r="Z19" i="80" s="1"/>
  <c r="AA19" i="80" a="1"/>
  <c r="AA19" i="80" s="1"/>
  <c r="B9" i="80" a="1"/>
  <c r="B9" i="80" s="1"/>
  <c r="X35" i="81" l="1"/>
  <c r="W35" i="81"/>
  <c r="V35" i="81"/>
  <c r="U35" i="81"/>
  <c r="T35" i="81"/>
  <c r="S35" i="81"/>
  <c r="R35" i="81"/>
  <c r="Q35" i="81"/>
  <c r="P35" i="81"/>
  <c r="O35" i="81"/>
  <c r="L35" i="81"/>
  <c r="K35" i="81"/>
  <c r="I35" i="81"/>
  <c r="H35" i="81"/>
  <c r="G35" i="81"/>
  <c r="F35" i="81"/>
  <c r="E35" i="81"/>
  <c r="Y15" i="90" l="1" a="1"/>
  <c r="Y15" i="90" s="1"/>
  <c r="Z15" i="90" a="1"/>
  <c r="Z15" i="90" s="1"/>
  <c r="AA15" i="90" a="1"/>
  <c r="AA15" i="90" s="1"/>
  <c r="X11" i="90"/>
  <c r="W11" i="90"/>
  <c r="U11" i="90"/>
  <c r="T11" i="90"/>
  <c r="S11" i="90"/>
  <c r="R11" i="90"/>
  <c r="Q11" i="90"/>
  <c r="P11" i="90"/>
  <c r="O11" i="90"/>
  <c r="M11" i="90"/>
  <c r="L11" i="90"/>
  <c r="K11" i="90"/>
  <c r="J11" i="90"/>
  <c r="I11" i="90"/>
  <c r="H11" i="90"/>
  <c r="G11" i="90"/>
  <c r="F11" i="90"/>
  <c r="E11" i="90"/>
  <c r="B11" i="90" a="1"/>
  <c r="B11" i="90" s="1"/>
  <c r="Y14" i="90" l="1" a="1"/>
  <c r="Y14" i="90" s="1"/>
  <c r="Z14" i="90" a="1"/>
  <c r="Z14" i="90" s="1"/>
  <c r="AA14" i="90" a="1"/>
  <c r="AA14" i="90" s="1"/>
  <c r="W6" i="90"/>
  <c r="T6" i="90"/>
  <c r="S6" i="90"/>
  <c r="R6" i="90"/>
  <c r="M6" i="90"/>
  <c r="L6" i="90"/>
  <c r="K6" i="90"/>
  <c r="J6" i="90"/>
  <c r="I6" i="90"/>
  <c r="H6" i="90"/>
  <c r="G6" i="90"/>
  <c r="F6" i="90"/>
  <c r="E6" i="90"/>
  <c r="X6" i="90" l="1"/>
  <c r="Q6" i="90"/>
  <c r="O6" i="90"/>
  <c r="P6" i="90"/>
  <c r="B6" i="90" l="1" a="1"/>
  <c r="B6" i="90" s="1"/>
  <c r="X19" i="90" l="1"/>
  <c r="W19" i="90"/>
  <c r="V19" i="90"/>
  <c r="U19" i="90"/>
  <c r="T19" i="90"/>
  <c r="S19" i="90"/>
  <c r="R19" i="90"/>
  <c r="Q19" i="90"/>
  <c r="P19" i="90"/>
  <c r="O19" i="90"/>
  <c r="M19" i="90"/>
  <c r="L19" i="90"/>
  <c r="K19" i="90"/>
  <c r="J19" i="90"/>
  <c r="I19" i="90"/>
  <c r="H19" i="90"/>
  <c r="G19" i="90"/>
  <c r="F19" i="90"/>
  <c r="E19" i="90"/>
  <c r="D19" i="90"/>
  <c r="C19" i="90"/>
  <c r="N19" i="90" l="1"/>
  <c r="AA13" i="90" a="1"/>
  <c r="AA13" i="90" s="1"/>
  <c r="Z13" i="90" a="1"/>
  <c r="Z13" i="90" s="1"/>
  <c r="Y13" i="90" a="1"/>
  <c r="Y13" i="90" s="1"/>
  <c r="B19" i="90" a="1"/>
  <c r="B19" i="90" s="1"/>
  <c r="X20" i="90" l="1"/>
  <c r="W20" i="90"/>
  <c r="V20" i="90"/>
  <c r="U20" i="90"/>
  <c r="T20" i="90"/>
  <c r="S20" i="90"/>
  <c r="R20" i="90"/>
  <c r="Q20" i="90" l="1"/>
  <c r="M20" i="90"/>
  <c r="L20" i="90"/>
  <c r="K20" i="90"/>
  <c r="J20" i="90"/>
  <c r="I20" i="90"/>
  <c r="H20" i="90"/>
  <c r="G20" i="90"/>
  <c r="F20" i="90"/>
  <c r="E20" i="90"/>
  <c r="AA12" i="90" a="1"/>
  <c r="AA12" i="90" s="1"/>
  <c r="Z12" i="90" a="1"/>
  <c r="Z12" i="90" s="1"/>
  <c r="Y12" i="90" a="1"/>
  <c r="Y12" i="90" s="1"/>
  <c r="B20" i="90" a="1"/>
  <c r="B20" i="90" s="1"/>
  <c r="O20" i="90" l="1"/>
  <c r="P20" i="90"/>
  <c r="X15" i="90" l="1"/>
  <c r="W15" i="90"/>
  <c r="V15" i="90"/>
  <c r="U15" i="90"/>
  <c r="T15" i="90"/>
  <c r="S15" i="90"/>
  <c r="R15" i="90"/>
  <c r="M15" i="90"/>
  <c r="L15" i="90"/>
  <c r="K15" i="90"/>
  <c r="J15" i="90"/>
  <c r="I15" i="90"/>
  <c r="H15" i="90"/>
  <c r="G15" i="90"/>
  <c r="F15" i="90"/>
  <c r="E15" i="90"/>
  <c r="AA11" i="90" a="1"/>
  <c r="AA11" i="90" s="1"/>
  <c r="Z11" i="90" a="1"/>
  <c r="Z11" i="90" s="1"/>
  <c r="Y11" i="90" a="1"/>
  <c r="Y11" i="90" s="1"/>
  <c r="B15" i="90" a="1"/>
  <c r="B15" i="90" s="1"/>
  <c r="Q15" i="90" l="1"/>
  <c r="O15" i="90"/>
  <c r="P15" i="90"/>
  <c r="X6" i="84" l="1"/>
  <c r="W6" i="84"/>
  <c r="V6" i="84"/>
  <c r="U6" i="84"/>
  <c r="T6" i="84"/>
  <c r="S6" i="84"/>
  <c r="R6" i="84"/>
  <c r="Q6" i="84"/>
  <c r="P6" i="84"/>
  <c r="O6" i="84"/>
  <c r="M6" i="84"/>
  <c r="L6" i="84"/>
  <c r="K6" i="84"/>
  <c r="J6" i="84"/>
  <c r="I6" i="84"/>
  <c r="H6" i="84"/>
  <c r="G6" i="84"/>
  <c r="F6" i="84"/>
  <c r="E6" i="84"/>
  <c r="D6" i="84"/>
  <c r="C6" i="84"/>
  <c r="N6" i="84" l="1"/>
  <c r="Y8" i="84" a="1"/>
  <c r="Y8" i="84" s="1"/>
  <c r="Z8" i="84" a="1"/>
  <c r="Z8" i="84" s="1"/>
  <c r="AA8" i="84" a="1"/>
  <c r="AA8" i="84" s="1"/>
  <c r="B6" i="84" a="1"/>
  <c r="B6" i="84" s="1"/>
  <c r="W9" i="84" l="1"/>
  <c r="V9" i="84"/>
  <c r="U9" i="84"/>
  <c r="T9" i="84"/>
  <c r="S9" i="84"/>
  <c r="R9" i="84"/>
  <c r="M9" i="84"/>
  <c r="L9" i="84"/>
  <c r="K9" i="84"/>
  <c r="J9" i="84"/>
  <c r="I9" i="84"/>
  <c r="H9" i="84"/>
  <c r="G9" i="84"/>
  <c r="F9" i="84"/>
  <c r="E9" i="84"/>
  <c r="X9" i="84" l="1"/>
  <c r="Q9" i="84"/>
  <c r="O9" i="84"/>
  <c r="P9" i="84"/>
  <c r="AA7" i="84" l="1" a="1"/>
  <c r="AA7" i="84" s="1"/>
  <c r="Z7" i="84" a="1"/>
  <c r="Z7" i="84" s="1"/>
  <c r="Y7" i="84" a="1"/>
  <c r="Y7" i="84" s="1"/>
  <c r="B9" i="84" a="1"/>
  <c r="B9" i="84" s="1"/>
  <c r="X9" i="90"/>
  <c r="W9" i="90"/>
  <c r="V9" i="90"/>
  <c r="U9" i="90"/>
  <c r="T9" i="90"/>
  <c r="S9" i="90"/>
  <c r="R9" i="90"/>
  <c r="Q9" i="90"/>
  <c r="P9" i="90"/>
  <c r="O9" i="90"/>
  <c r="M9" i="90"/>
  <c r="L9" i="90"/>
  <c r="K9" i="90"/>
  <c r="J9" i="90"/>
  <c r="I9" i="90"/>
  <c r="H9" i="90"/>
  <c r="G9" i="90"/>
  <c r="F9" i="90"/>
  <c r="E9" i="90"/>
  <c r="AA10" i="90" l="1" a="1"/>
  <c r="AA10" i="90" s="1"/>
  <c r="Z10" i="90" a="1"/>
  <c r="Z10" i="90" s="1"/>
  <c r="Y10" i="90" a="1"/>
  <c r="Y10" i="90" s="1"/>
  <c r="B9" i="90" a="1"/>
  <c r="B9" i="90" s="1"/>
  <c r="X10" i="91" l="1"/>
  <c r="W10" i="91"/>
  <c r="V10" i="91"/>
  <c r="U10" i="91"/>
  <c r="T10" i="91"/>
  <c r="S10" i="91"/>
  <c r="R10" i="91"/>
  <c r="Q10" i="91"/>
  <c r="P10" i="91"/>
  <c r="O10" i="91"/>
  <c r="L10" i="91"/>
  <c r="K10" i="91"/>
  <c r="J10" i="91"/>
  <c r="I10" i="91"/>
  <c r="H10" i="91"/>
  <c r="G10" i="91"/>
  <c r="F10" i="91"/>
  <c r="E10" i="91"/>
  <c r="T33" i="81" l="1"/>
  <c r="W19" i="81"/>
  <c r="V19" i="81"/>
  <c r="U19" i="81"/>
  <c r="T19" i="81"/>
  <c r="S19" i="81"/>
  <c r="R19" i="81"/>
  <c r="M19" i="81"/>
  <c r="L19" i="81"/>
  <c r="K19" i="81"/>
  <c r="J19" i="81"/>
  <c r="I19" i="81"/>
  <c r="H19" i="81"/>
  <c r="E19" i="81"/>
  <c r="Y29" i="81" a="1"/>
  <c r="Y29" i="81" s="1"/>
  <c r="Z29" i="81" a="1"/>
  <c r="Z29" i="81" s="1"/>
  <c r="AA29" i="81" a="1"/>
  <c r="AA29" i="81" s="1"/>
  <c r="X7" i="80" l="1"/>
  <c r="W7" i="80"/>
  <c r="V7" i="80"/>
  <c r="U7" i="80"/>
  <c r="T7" i="80"/>
  <c r="S7" i="80"/>
  <c r="R7" i="80"/>
  <c r="Q7" i="80"/>
  <c r="P7" i="80"/>
  <c r="O7" i="80"/>
  <c r="M7" i="80"/>
  <c r="L7" i="80"/>
  <c r="K7" i="80"/>
  <c r="J7" i="80"/>
  <c r="I7" i="80"/>
  <c r="H7" i="80"/>
  <c r="G7" i="80"/>
  <c r="F7" i="80"/>
  <c r="E7" i="80"/>
  <c r="Z18" i="80" a="1"/>
  <c r="Z18" i="80" s="1"/>
  <c r="AA18" i="80" a="1"/>
  <c r="AA18" i="80" s="1"/>
  <c r="B7" i="80" a="1"/>
  <c r="B7"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12" i="90"/>
  <c r="V12" i="90"/>
  <c r="U12" i="90"/>
  <c r="T12" i="90"/>
  <c r="S12" i="90"/>
  <c r="R12" i="90"/>
  <c r="M12" i="90"/>
  <c r="L12" i="90"/>
  <c r="K12" i="90"/>
  <c r="J12" i="90"/>
  <c r="I12" i="90"/>
  <c r="H12" i="90"/>
  <c r="G12" i="90"/>
  <c r="F12" i="90"/>
  <c r="E12" i="90"/>
  <c r="O12" i="90"/>
  <c r="X12" i="90"/>
  <c r="W16" i="90"/>
  <c r="V16" i="90"/>
  <c r="U16" i="90"/>
  <c r="T16" i="90"/>
  <c r="S16" i="90"/>
  <c r="R16" i="90"/>
  <c r="M16" i="90"/>
  <c r="L16" i="90"/>
  <c r="K16" i="90"/>
  <c r="I16" i="90"/>
  <c r="H16" i="90"/>
  <c r="G16" i="90"/>
  <c r="F16" i="90"/>
  <c r="E16" i="90"/>
  <c r="X16" i="90"/>
  <c r="Q16" i="90" l="1"/>
  <c r="O16" i="90"/>
  <c r="P16" i="90"/>
  <c r="P12" i="90" l="1"/>
  <c r="Q12" i="90"/>
  <c r="C7" i="90" l="1"/>
  <c r="D7" i="90"/>
  <c r="E7" i="90"/>
  <c r="F7" i="90"/>
  <c r="G7" i="90"/>
  <c r="H7" i="90"/>
  <c r="I7" i="90"/>
  <c r="J7" i="90"/>
  <c r="K7" i="90"/>
  <c r="L7" i="90"/>
  <c r="M7" i="90"/>
  <c r="O7" i="90"/>
  <c r="P7" i="90"/>
  <c r="Q7" i="90"/>
  <c r="R7" i="90"/>
  <c r="S7" i="90"/>
  <c r="T7" i="90"/>
  <c r="U7" i="90"/>
  <c r="V7" i="90"/>
  <c r="W7" i="90"/>
  <c r="B16" i="90" a="1"/>
  <c r="B16" i="90" s="1"/>
  <c r="Y8" i="90" a="1"/>
  <c r="Y8" i="90" s="1"/>
  <c r="Z8" i="90" a="1"/>
  <c r="Z8" i="90" s="1"/>
  <c r="AA8" i="90" a="1"/>
  <c r="AA8" i="90" s="1"/>
  <c r="B12" i="90" a="1"/>
  <c r="B12" i="90" s="1"/>
  <c r="Y9" i="90" a="1"/>
  <c r="Y9" i="90" s="1"/>
  <c r="Z9" i="90" a="1"/>
  <c r="Z9" i="90" s="1"/>
  <c r="AA9" i="90" a="1"/>
  <c r="AA9" i="90" s="1"/>
  <c r="N7" i="90" l="1"/>
  <c r="W11" i="81"/>
  <c r="V11" i="81"/>
  <c r="U11" i="81"/>
  <c r="T11" i="81"/>
  <c r="S11" i="81"/>
  <c r="R11" i="81"/>
  <c r="M11" i="81"/>
  <c r="L11" i="81"/>
  <c r="K11" i="81"/>
  <c r="J11" i="81"/>
  <c r="I11" i="81"/>
  <c r="H11" i="81"/>
  <c r="G11" i="81"/>
  <c r="F11" i="81"/>
  <c r="E11" i="81"/>
  <c r="X11" i="81"/>
  <c r="Q11" i="81" l="1"/>
  <c r="O11" i="81"/>
  <c r="P11" i="81"/>
  <c r="X37" i="81" l="1"/>
  <c r="W37" i="81"/>
  <c r="V37" i="81"/>
  <c r="U37" i="81"/>
  <c r="T37" i="81"/>
  <c r="S37" i="81"/>
  <c r="R37" i="81"/>
  <c r="Q37" i="81"/>
  <c r="P37" i="81"/>
  <c r="O37" i="81"/>
  <c r="M37" i="81"/>
  <c r="L37" i="81"/>
  <c r="K37" i="81"/>
  <c r="J37" i="81"/>
  <c r="I37" i="81"/>
  <c r="H37" i="81"/>
  <c r="G37" i="81"/>
  <c r="F37" i="81"/>
  <c r="E37" i="81"/>
  <c r="D37" i="81"/>
  <c r="C37" i="81"/>
  <c r="Y27" i="81" a="1"/>
  <c r="Y27" i="81" s="1"/>
  <c r="Z27" i="81" a="1"/>
  <c r="Z27" i="81" s="1"/>
  <c r="AA27" i="81" a="1"/>
  <c r="AA27" i="81" s="1"/>
  <c r="Y28" i="81" a="1"/>
  <c r="Y28" i="81" s="1"/>
  <c r="Z28" i="81" a="1"/>
  <c r="Z28" i="81" s="1"/>
  <c r="AA28" i="81" a="1"/>
  <c r="AA28" i="81" s="1"/>
  <c r="N37" i="81" l="1"/>
  <c r="Y17" i="80" a="1"/>
  <c r="Y17" i="80" s="1"/>
  <c r="Z17" i="80" a="1"/>
  <c r="Z17" i="80" s="1"/>
  <c r="AA17" i="80" a="1"/>
  <c r="AA17" i="80" s="1"/>
  <c r="W16" i="80"/>
  <c r="V16" i="80"/>
  <c r="U16" i="80"/>
  <c r="T16" i="80"/>
  <c r="S16" i="80"/>
  <c r="R16" i="80"/>
  <c r="M16" i="80"/>
  <c r="L16" i="80"/>
  <c r="K16" i="80"/>
  <c r="J16" i="80"/>
  <c r="I16" i="80"/>
  <c r="H16" i="80"/>
  <c r="G16" i="80"/>
  <c r="F16" i="80"/>
  <c r="E16" i="80"/>
  <c r="B16" i="80" a="1"/>
  <c r="B16" i="80" s="1"/>
  <c r="X16" i="80"/>
  <c r="Q16" i="80" l="1"/>
  <c r="O16" i="80"/>
  <c r="P16" i="80"/>
  <c r="AA16" i="63" l="1" a="1"/>
  <c r="AA16" i="63" s="1"/>
  <c r="Z16" i="63" a="1"/>
  <c r="Z16" i="63" s="1"/>
  <c r="Y16" i="63" a="1"/>
  <c r="Y16" i="63" s="1"/>
  <c r="V3" i="82"/>
  <c r="U3" i="82"/>
  <c r="T3" i="82"/>
  <c r="S3" i="82"/>
  <c r="R3" i="82"/>
  <c r="M3" i="82"/>
  <c r="L3" i="82"/>
  <c r="K3" i="82"/>
  <c r="J3" i="82"/>
  <c r="I3" i="82"/>
  <c r="H3" i="82"/>
  <c r="G3" i="82"/>
  <c r="F3" i="82"/>
  <c r="E3" i="82"/>
  <c r="W3" i="82" l="1"/>
  <c r="X3" i="82" l="1"/>
  <c r="P3" i="82" l="1"/>
  <c r="O3" i="82"/>
  <c r="Q3" i="82"/>
  <c r="B3" i="82" l="1" a="1"/>
  <c r="B3" i="82" s="1"/>
  <c r="Y3" i="82" a="1"/>
  <c r="Y3" i="82" s="1"/>
  <c r="Z3" i="82" a="1"/>
  <c r="Z3" i="82" s="1"/>
  <c r="AA3" i="82" a="1"/>
  <c r="AA3" i="82" s="1"/>
  <c r="X9" i="91" l="1"/>
  <c r="W9" i="91"/>
  <c r="V9" i="91"/>
  <c r="U9" i="91"/>
  <c r="T9" i="91"/>
  <c r="S9" i="91"/>
  <c r="R9" i="91"/>
  <c r="Q9" i="91"/>
  <c r="P9" i="91"/>
  <c r="O9" i="91"/>
  <c r="M9" i="91"/>
  <c r="L9" i="91"/>
  <c r="K9" i="91"/>
  <c r="J9" i="91"/>
  <c r="I9" i="91"/>
  <c r="H9" i="91"/>
  <c r="G9" i="91"/>
  <c r="F9" i="91"/>
  <c r="E9" i="91"/>
  <c r="D9" i="91"/>
  <c r="C9" i="91"/>
  <c r="B9" i="91" a="1"/>
  <c r="B9" i="91" s="1"/>
  <c r="AA2" i="63" a="1"/>
  <c r="AA2" i="63" s="1"/>
  <c r="Z2" i="63" a="1"/>
  <c r="Z2" i="63" s="1"/>
  <c r="Y2" i="63" a="1"/>
  <c r="Y2" i="63" s="1"/>
  <c r="B3" i="91" a="1"/>
  <c r="B3" i="91" s="1"/>
  <c r="E3" i="91"/>
  <c r="F3" i="91"/>
  <c r="G3" i="91"/>
  <c r="H3" i="91"/>
  <c r="I3" i="91"/>
  <c r="J3" i="91"/>
  <c r="K3" i="91"/>
  <c r="L3" i="91"/>
  <c r="M3" i="91"/>
  <c r="O3" i="91"/>
  <c r="P3" i="91"/>
  <c r="Q3" i="91"/>
  <c r="R3" i="91"/>
  <c r="S3" i="91"/>
  <c r="T3" i="91"/>
  <c r="U3" i="91"/>
  <c r="V3" i="91"/>
  <c r="W3" i="91"/>
  <c r="X3" i="91"/>
  <c r="B2" i="63" a="1"/>
  <c r="B2" i="63" s="1"/>
  <c r="Y14" i="63" a="1"/>
  <c r="Y14" i="63" s="1"/>
  <c r="Z14" i="63" a="1"/>
  <c r="Z14" i="63" s="1"/>
  <c r="AA14" i="63" a="1"/>
  <c r="AA14" i="63" s="1"/>
  <c r="AA10" i="91" a="1"/>
  <c r="AA10" i="91" s="1"/>
  <c r="Z10" i="91" a="1"/>
  <c r="Z10" i="91" s="1"/>
  <c r="Y10" i="91" a="1"/>
  <c r="Y10" i="91" s="1"/>
  <c r="AA7" i="90" a="1"/>
  <c r="AA7" i="90" s="1"/>
  <c r="Z7" i="90" a="1"/>
  <c r="Z7" i="90" s="1"/>
  <c r="Y7" i="90" a="1"/>
  <c r="Y7" i="90" s="1"/>
  <c r="X7" i="90"/>
  <c r="B7" i="90" a="1"/>
  <c r="B7" i="90" s="1"/>
  <c r="N9" i="91" l="1"/>
  <c r="D10" i="90"/>
  <c r="AA6" i="90" a="1"/>
  <c r="AA6" i="90" s="1"/>
  <c r="Z6" i="90" a="1"/>
  <c r="Z6" i="90" s="1"/>
  <c r="Y6" i="90" a="1"/>
  <c r="Y6" i="90" s="1"/>
  <c r="X10" i="90"/>
  <c r="W10" i="90"/>
  <c r="V10" i="90"/>
  <c r="U10" i="90"/>
  <c r="T10" i="90"/>
  <c r="S10" i="90"/>
  <c r="R10" i="90"/>
  <c r="Q10" i="90"/>
  <c r="P10" i="90"/>
  <c r="O10" i="90"/>
  <c r="M10" i="90"/>
  <c r="L10" i="90"/>
  <c r="K10" i="90"/>
  <c r="J10" i="90"/>
  <c r="I10" i="90"/>
  <c r="H10" i="90"/>
  <c r="G10" i="90"/>
  <c r="F10" i="90"/>
  <c r="E10" i="90"/>
  <c r="C10" i="90"/>
  <c r="B10" i="90" a="1"/>
  <c r="B10" i="90" s="1"/>
  <c r="AA5" i="90" a="1"/>
  <c r="AA5" i="90" s="1"/>
  <c r="Z5" i="90" a="1"/>
  <c r="Z5" i="90" s="1"/>
  <c r="Y5" i="90" a="1"/>
  <c r="Y5" i="90" s="1"/>
  <c r="X14" i="90"/>
  <c r="W14" i="90"/>
  <c r="U14" i="90"/>
  <c r="T14" i="90"/>
  <c r="S14" i="90"/>
  <c r="R14" i="90"/>
  <c r="Q14" i="90"/>
  <c r="P14" i="90"/>
  <c r="O14" i="90"/>
  <c r="M14" i="90"/>
  <c r="L14" i="90"/>
  <c r="K14" i="90"/>
  <c r="J14" i="90"/>
  <c r="I14" i="90"/>
  <c r="H14" i="90"/>
  <c r="G14" i="90"/>
  <c r="F14" i="90"/>
  <c r="E14" i="90"/>
  <c r="D14" i="90"/>
  <c r="C14" i="90"/>
  <c r="B14" i="90" a="1"/>
  <c r="B14" i="90" s="1"/>
  <c r="AA9" i="91" a="1"/>
  <c r="AA9" i="91" s="1"/>
  <c r="Z9" i="91" a="1"/>
  <c r="Z9" i="91" s="1"/>
  <c r="Y9" i="91" a="1"/>
  <c r="Y9" i="91" s="1"/>
  <c r="W13" i="90"/>
  <c r="V13" i="90"/>
  <c r="U13" i="90"/>
  <c r="T13" i="90"/>
  <c r="S13" i="90"/>
  <c r="R13" i="90"/>
  <c r="M13" i="90"/>
  <c r="L13" i="90"/>
  <c r="K13" i="90"/>
  <c r="J13" i="90"/>
  <c r="I13" i="90"/>
  <c r="H13" i="90"/>
  <c r="G13" i="90"/>
  <c r="F13" i="90"/>
  <c r="E13" i="90"/>
  <c r="Y4" i="90" a="1"/>
  <c r="Y4" i="90" s="1"/>
  <c r="Z4" i="90" a="1"/>
  <c r="Z4" i="90" s="1"/>
  <c r="AA4" i="90" a="1"/>
  <c r="AA4" i="90" s="1"/>
  <c r="B13" i="90" a="1"/>
  <c r="B13" i="90" s="1"/>
  <c r="N14" i="90" l="1"/>
  <c r="N10" i="90"/>
  <c r="X13" i="90"/>
  <c r="P13" i="90" l="1"/>
  <c r="O13" i="90"/>
  <c r="Q13" i="90"/>
  <c r="AA8" i="91" l="1" a="1"/>
  <c r="AA8" i="91" s="1"/>
  <c r="Z8" i="91" a="1"/>
  <c r="Z8" i="91" s="1"/>
  <c r="Y8" i="91" a="1"/>
  <c r="Y8" i="91" s="1"/>
  <c r="AA7" i="91" a="1"/>
  <c r="AA7" i="91" s="1"/>
  <c r="Z7" i="91" a="1"/>
  <c r="Z7" i="91" s="1"/>
  <c r="Y7" i="91" a="1"/>
  <c r="Y7" i="91" s="1"/>
  <c r="B10" i="91" a="1"/>
  <c r="B10" i="91" s="1"/>
  <c r="AA6" i="91" a="1"/>
  <c r="AA6" i="91" s="1"/>
  <c r="Z6" i="91" a="1"/>
  <c r="Z6" i="91" s="1"/>
  <c r="Y6" i="91" a="1"/>
  <c r="Y6" i="91" s="1"/>
  <c r="X11" i="91"/>
  <c r="W11" i="91"/>
  <c r="V11" i="91"/>
  <c r="U11" i="91"/>
  <c r="T11" i="91"/>
  <c r="S11" i="91"/>
  <c r="R11" i="91"/>
  <c r="Q11" i="91"/>
  <c r="P11" i="91"/>
  <c r="O11" i="91"/>
  <c r="M11" i="91"/>
  <c r="L11" i="91"/>
  <c r="K11" i="91"/>
  <c r="J11" i="91"/>
  <c r="I11" i="91"/>
  <c r="H11" i="91"/>
  <c r="G11" i="91"/>
  <c r="F11" i="91"/>
  <c r="E11" i="91"/>
  <c r="B11" i="91" a="1"/>
  <c r="B11" i="91" s="1"/>
  <c r="X12" i="91"/>
  <c r="W12" i="91"/>
  <c r="V12" i="91"/>
  <c r="U12" i="91"/>
  <c r="T12" i="91"/>
  <c r="S12" i="91"/>
  <c r="R12" i="91"/>
  <c r="Q12" i="91"/>
  <c r="P12" i="91"/>
  <c r="O12" i="91"/>
  <c r="M12" i="91"/>
  <c r="L12" i="91"/>
  <c r="K12" i="91"/>
  <c r="J12" i="91"/>
  <c r="I12" i="91"/>
  <c r="H12" i="91"/>
  <c r="G12" i="91"/>
  <c r="F12" i="91"/>
  <c r="E12" i="91"/>
  <c r="D12" i="91"/>
  <c r="C12" i="91"/>
  <c r="B12" i="91" a="1"/>
  <c r="B12" i="91" s="1"/>
  <c r="AA5" i="91" a="1"/>
  <c r="AA5" i="91" s="1"/>
  <c r="Z5" i="91" a="1"/>
  <c r="Z5" i="91" s="1"/>
  <c r="Y5" i="91" a="1"/>
  <c r="Y5" i="91" s="1"/>
  <c r="AA4" i="91" a="1"/>
  <c r="AA4" i="91" s="1"/>
  <c r="Z4" i="91" a="1"/>
  <c r="Z4" i="91" s="1"/>
  <c r="Y4" i="91" a="1"/>
  <c r="Y4" i="91" s="1"/>
  <c r="X7" i="91"/>
  <c r="W7" i="91"/>
  <c r="V7" i="91"/>
  <c r="U7" i="91"/>
  <c r="T7" i="91"/>
  <c r="S7" i="91"/>
  <c r="R7" i="91"/>
  <c r="Q7" i="91"/>
  <c r="P7" i="91"/>
  <c r="O7" i="91"/>
  <c r="M7" i="91"/>
  <c r="L7" i="91"/>
  <c r="K7" i="91"/>
  <c r="J7" i="91"/>
  <c r="I7" i="91"/>
  <c r="H7" i="91"/>
  <c r="G7" i="91"/>
  <c r="F7" i="91"/>
  <c r="E7" i="91"/>
  <c r="D7" i="91"/>
  <c r="C7" i="91"/>
  <c r="B7" i="91" a="1"/>
  <c r="B7" i="91" s="1"/>
  <c r="AA3" i="91" a="1"/>
  <c r="AA3" i="91" s="1"/>
  <c r="Z3" i="91" a="1"/>
  <c r="Z3" i="91" s="1"/>
  <c r="Y3" i="91" a="1"/>
  <c r="Y3" i="91" s="1"/>
  <c r="AA2" i="91" a="1"/>
  <c r="AA2" i="91" s="1"/>
  <c r="Z2" i="91" a="1"/>
  <c r="Z2" i="91" s="1"/>
  <c r="Y2" i="91" a="1"/>
  <c r="Y2" i="91" s="1"/>
  <c r="X5" i="91"/>
  <c r="W5" i="91"/>
  <c r="V5" i="91"/>
  <c r="U5" i="91"/>
  <c r="T5" i="91"/>
  <c r="S5" i="91"/>
  <c r="R5" i="91"/>
  <c r="Q5" i="91"/>
  <c r="P5" i="91"/>
  <c r="O5" i="91"/>
  <c r="M5" i="91"/>
  <c r="L5" i="91"/>
  <c r="K5" i="91"/>
  <c r="J5" i="91"/>
  <c r="I5" i="91"/>
  <c r="H5" i="91"/>
  <c r="G5" i="91"/>
  <c r="F5" i="91"/>
  <c r="E5" i="91"/>
  <c r="B5" i="91" a="1"/>
  <c r="B5" i="91" s="1"/>
  <c r="N7" i="91" l="1"/>
  <c r="N12" i="91"/>
  <c r="X4" i="84"/>
  <c r="W4" i="84"/>
  <c r="V4" i="84"/>
  <c r="U4" i="84"/>
  <c r="T4" i="84"/>
  <c r="S4" i="84"/>
  <c r="R4" i="84"/>
  <c r="Q4" i="84"/>
  <c r="P4" i="84"/>
  <c r="O4" i="84"/>
  <c r="M4" i="84"/>
  <c r="L4" i="84"/>
  <c r="K4" i="84"/>
  <c r="J4" i="84"/>
  <c r="I4" i="84"/>
  <c r="H4" i="84"/>
  <c r="G4" i="84"/>
  <c r="F4" i="84"/>
  <c r="E4" i="84"/>
  <c r="Y6" i="84" a="1"/>
  <c r="Y6" i="84" s="1"/>
  <c r="Z6" i="84" a="1"/>
  <c r="Z6" i="84" s="1"/>
  <c r="AA6" i="84" a="1"/>
  <c r="AA6" i="84" s="1"/>
  <c r="B4" i="84" a="1"/>
  <c r="B4"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7" i="84"/>
  <c r="V7" i="84"/>
  <c r="U7" i="84"/>
  <c r="T7" i="84"/>
  <c r="S7" i="84"/>
  <c r="R7" i="84"/>
  <c r="M7" i="84"/>
  <c r="L7" i="84"/>
  <c r="K7" i="84"/>
  <c r="J7" i="84"/>
  <c r="I7" i="84"/>
  <c r="H7" i="84"/>
  <c r="G7" i="84"/>
  <c r="F7" i="84"/>
  <c r="E7" i="84"/>
  <c r="B7" i="84" a="1"/>
  <c r="B7" i="84" s="1"/>
  <c r="W26" i="81" l="1"/>
  <c r="V26" i="81"/>
  <c r="U26" i="81"/>
  <c r="T26" i="81"/>
  <c r="S26" i="81"/>
  <c r="R26" i="81"/>
  <c r="M26" i="81"/>
  <c r="L26" i="81"/>
  <c r="K26" i="81"/>
  <c r="J26" i="81"/>
  <c r="I26" i="81"/>
  <c r="H26" i="81"/>
  <c r="G26" i="81"/>
  <c r="F26" i="81"/>
  <c r="E26" i="81"/>
  <c r="Q26" i="81" l="1"/>
  <c r="X26" i="81"/>
  <c r="O26" i="81"/>
  <c r="P26" i="81"/>
  <c r="AA11" i="81" l="1" a="1"/>
  <c r="AA11" i="81" s="1"/>
  <c r="AA12" i="81" a="1"/>
  <c r="AA12" i="81" s="1"/>
  <c r="AA14" i="81" a="1"/>
  <c r="AA14" i="81" s="1"/>
  <c r="AA15" i="81" a="1"/>
  <c r="AA15" i="81" s="1"/>
  <c r="AA16" i="81" a="1"/>
  <c r="AA16" i="81" s="1"/>
  <c r="AA17" i="81" a="1"/>
  <c r="AA17" i="81" s="1"/>
  <c r="AA18" i="81" a="1"/>
  <c r="AA18" i="81" s="1"/>
  <c r="AA19" i="81" a="1"/>
  <c r="AA19" i="81" s="1"/>
  <c r="AA32" i="81" a="1"/>
  <c r="AA32" i="81" s="1"/>
  <c r="AA20" i="81" a="1"/>
  <c r="AA20" i="81" s="1"/>
  <c r="AA21" i="81" a="1"/>
  <c r="AA21" i="81" s="1"/>
  <c r="AA22" i="81" a="1"/>
  <c r="AA22" i="81" s="1"/>
  <c r="AA23" i="81" a="1"/>
  <c r="AA23" i="81" s="1"/>
  <c r="AA24" i="81" a="1"/>
  <c r="AA24" i="81" s="1"/>
  <c r="AA25" i="81" a="1"/>
  <c r="AA25" i="81" s="1"/>
  <c r="AA26" i="81" a="1"/>
  <c r="AA26" i="81" s="1"/>
  <c r="Z7" i="81" a="1"/>
  <c r="Z7" i="81" s="1"/>
  <c r="Z8" i="81" a="1"/>
  <c r="Z8" i="81" s="1"/>
  <c r="Z9" i="81" a="1"/>
  <c r="Z9" i="81" s="1"/>
  <c r="Z11" i="81" a="1"/>
  <c r="Z11" i="81" s="1"/>
  <c r="Z12" i="81" a="1"/>
  <c r="Z12" i="81" s="1"/>
  <c r="Z14" i="81" a="1"/>
  <c r="Z14" i="81" s="1"/>
  <c r="Z15" i="81" a="1"/>
  <c r="Z15" i="81" s="1"/>
  <c r="Z16" i="81" a="1"/>
  <c r="Z16" i="81" s="1"/>
  <c r="Z17" i="81" a="1"/>
  <c r="Z17" i="81" s="1"/>
  <c r="Z18" i="81" a="1"/>
  <c r="Z18" i="81" s="1"/>
  <c r="Z19" i="81" a="1"/>
  <c r="Z19" i="81" s="1"/>
  <c r="Z32" i="81" a="1"/>
  <c r="Z32" i="81" s="1"/>
  <c r="Z20" i="81" a="1"/>
  <c r="Z20" i="81" s="1"/>
  <c r="Z21" i="81" a="1"/>
  <c r="Z21" i="81" s="1"/>
  <c r="Z22" i="81" a="1"/>
  <c r="Z22" i="81" s="1"/>
  <c r="Z23" i="81" a="1"/>
  <c r="Z23" i="81" s="1"/>
  <c r="Z24" i="81" a="1"/>
  <c r="Z24" i="81" s="1"/>
  <c r="Z25" i="81" a="1"/>
  <c r="Z25" i="81" s="1"/>
  <c r="Z26" i="81" a="1"/>
  <c r="Z26" i="81" s="1"/>
  <c r="Y7" i="81" a="1"/>
  <c r="Y7" i="81" s="1"/>
  <c r="Y8" i="81" a="1"/>
  <c r="Y8" i="81" s="1"/>
  <c r="Y9" i="81" a="1"/>
  <c r="Y9" i="81" s="1"/>
  <c r="Y11" i="81" a="1"/>
  <c r="Y11" i="81" s="1"/>
  <c r="Y12" i="81" a="1"/>
  <c r="Y12" i="81" s="1"/>
  <c r="Y14" i="81" a="1"/>
  <c r="Y14" i="81" s="1"/>
  <c r="Y15" i="81" a="1"/>
  <c r="Y15" i="81" s="1"/>
  <c r="Y16" i="81" a="1"/>
  <c r="Y16" i="81" s="1"/>
  <c r="Y17" i="81" a="1"/>
  <c r="Y17" i="81" s="1"/>
  <c r="Y18" i="81" a="1"/>
  <c r="Y18" i="81" s="1"/>
  <c r="Y19" i="81" a="1"/>
  <c r="Y19" i="81" s="1"/>
  <c r="Y32" i="81" a="1"/>
  <c r="Y32" i="81" s="1"/>
  <c r="Y20" i="81" a="1"/>
  <c r="Y20" i="81" s="1"/>
  <c r="Y21" i="81" a="1"/>
  <c r="Y21" i="81" s="1"/>
  <c r="Y22" i="81" a="1"/>
  <c r="Y22" i="81" s="1"/>
  <c r="Y23" i="81" a="1"/>
  <c r="Y23" i="81" s="1"/>
  <c r="Y24" i="81" a="1"/>
  <c r="Y24" i="81" s="1"/>
  <c r="Y25" i="81" a="1"/>
  <c r="Y25" i="81" s="1"/>
  <c r="Y26" i="81" a="1"/>
  <c r="Y26" i="81" s="1"/>
  <c r="X2" i="81" l="1"/>
  <c r="W2" i="81"/>
  <c r="V2" i="81"/>
  <c r="U2" i="81"/>
  <c r="T2" i="81"/>
  <c r="S2" i="81"/>
  <c r="R2" i="81"/>
  <c r="Q2" i="81"/>
  <c r="P2" i="81"/>
  <c r="O2" i="81"/>
  <c r="M2" i="81"/>
  <c r="L2" i="81"/>
  <c r="K2" i="81"/>
  <c r="J2" i="81"/>
  <c r="I2" i="81"/>
  <c r="H2" i="81"/>
  <c r="G2" i="81"/>
  <c r="F2" i="81"/>
  <c r="E2" i="81"/>
  <c r="B2" i="81" a="1"/>
  <c r="B2" i="81" s="1"/>
  <c r="Z11" i="63" a="1"/>
  <c r="Z11" i="63" s="1"/>
  <c r="AA11" i="63" a="1"/>
  <c r="AA11" i="63" s="1"/>
  <c r="X3" i="90" l="1"/>
  <c r="W3" i="90"/>
  <c r="U3" i="90"/>
  <c r="T3" i="90"/>
  <c r="S3" i="90"/>
  <c r="R3" i="90"/>
  <c r="Q3" i="90"/>
  <c r="P3" i="90"/>
  <c r="O3" i="90"/>
  <c r="M3" i="90"/>
  <c r="L3" i="90"/>
  <c r="K3" i="90"/>
  <c r="J3" i="90"/>
  <c r="I3" i="90"/>
  <c r="H3" i="90"/>
  <c r="G3" i="90"/>
  <c r="F3" i="90"/>
  <c r="E3" i="90"/>
  <c r="AA3" i="90" l="1" a="1"/>
  <c r="AA3" i="90" s="1"/>
  <c r="Z3" i="90" a="1"/>
  <c r="Z3" i="90" s="1"/>
  <c r="Y3" i="90" a="1"/>
  <c r="Y3" i="90" s="1"/>
  <c r="B3" i="90" a="1"/>
  <c r="B3" i="90" s="1"/>
  <c r="AA2" i="85" l="1" a="1"/>
  <c r="AA2" i="85" s="1"/>
  <c r="Z2" i="85" a="1"/>
  <c r="Z2" i="85" s="1"/>
  <c r="Y2" i="85" a="1"/>
  <c r="Y2" i="85" s="1"/>
  <c r="X6" i="85"/>
  <c r="W6" i="85"/>
  <c r="V6" i="85"/>
  <c r="U6" i="85"/>
  <c r="T6" i="85"/>
  <c r="S6" i="85"/>
  <c r="R6" i="85"/>
  <c r="Q6" i="85"/>
  <c r="P6" i="85"/>
  <c r="O6" i="85"/>
  <c r="M6" i="85"/>
  <c r="L6" i="85"/>
  <c r="K6" i="85"/>
  <c r="J6" i="85"/>
  <c r="I6" i="85"/>
  <c r="H6" i="85"/>
  <c r="G6" i="85"/>
  <c r="F6" i="85"/>
  <c r="E6" i="85"/>
  <c r="B6" i="85" a="1"/>
  <c r="B6" i="85" s="1"/>
  <c r="AA2" i="90" l="1" a="1"/>
  <c r="AA2" i="90" s="1"/>
  <c r="Z2" i="90" a="1"/>
  <c r="Z2" i="90" s="1"/>
  <c r="Y2" i="90" a="1"/>
  <c r="Y2" i="90" s="1"/>
  <c r="W8" i="90"/>
  <c r="V8" i="90"/>
  <c r="U8" i="90"/>
  <c r="S8" i="90"/>
  <c r="R8" i="90"/>
  <c r="K8" i="90"/>
  <c r="J8" i="90"/>
  <c r="I8" i="90"/>
  <c r="H8" i="90"/>
  <c r="F8" i="90"/>
  <c r="E8" i="90"/>
  <c r="B8" i="90" a="1"/>
  <c r="B8" i="90" s="1"/>
  <c r="T8" i="90" l="1"/>
  <c r="L8" i="90"/>
  <c r="M8" i="90" l="1"/>
  <c r="X8" i="90" l="1"/>
  <c r="O8" i="90" l="1"/>
  <c r="P8" i="90"/>
  <c r="Q8" i="90"/>
  <c r="G8" i="90" l="1"/>
  <c r="W14" i="81" l="1"/>
  <c r="V14" i="81"/>
  <c r="U14" i="81"/>
  <c r="T14" i="81"/>
  <c r="S14" i="81"/>
  <c r="R14" i="81"/>
  <c r="M14" i="81"/>
  <c r="L14" i="81"/>
  <c r="K14" i="81"/>
  <c r="J14" i="81"/>
  <c r="I14" i="81"/>
  <c r="H14" i="81"/>
  <c r="G14" i="81"/>
  <c r="F14" i="81"/>
  <c r="E14" i="81"/>
  <c r="AA9" i="81" a="1"/>
  <c r="AA9" i="81" s="1"/>
  <c r="D16" i="81" l="1"/>
  <c r="AA4" i="81" a="1"/>
  <c r="AA4" i="81" s="1"/>
  <c r="Z4" i="81" a="1"/>
  <c r="Z4" i="81" s="1"/>
  <c r="Y4" i="81" a="1"/>
  <c r="Y4" i="81" s="1"/>
  <c r="X16" i="81"/>
  <c r="W16" i="81"/>
  <c r="V16" i="81"/>
  <c r="U16" i="81"/>
  <c r="T16" i="81"/>
  <c r="S16" i="81"/>
  <c r="R16" i="81"/>
  <c r="Q16" i="81"/>
  <c r="P16" i="81"/>
  <c r="O16" i="81"/>
  <c r="M16" i="81"/>
  <c r="L16" i="81"/>
  <c r="K16" i="81"/>
  <c r="J16" i="81"/>
  <c r="I16" i="81"/>
  <c r="H16" i="81"/>
  <c r="G16" i="81"/>
  <c r="F16" i="81"/>
  <c r="E16" i="81"/>
  <c r="C16" i="81"/>
  <c r="B16" i="81" a="1"/>
  <c r="B16" i="81" s="1"/>
  <c r="N16" i="81" l="1"/>
  <c r="X14" i="81"/>
  <c r="P14" i="81" l="1"/>
  <c r="O14" i="81"/>
  <c r="Q14" i="81"/>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7" i="80"/>
  <c r="W17" i="80"/>
  <c r="V17" i="80"/>
  <c r="U17" i="80"/>
  <c r="T17" i="80"/>
  <c r="S17" i="80"/>
  <c r="R17" i="80"/>
  <c r="Q17" i="80"/>
  <c r="P17" i="80"/>
  <c r="O17" i="80"/>
  <c r="M17" i="80"/>
  <c r="L17" i="80"/>
  <c r="K17" i="80"/>
  <c r="J17" i="80"/>
  <c r="I17" i="80"/>
  <c r="H17" i="80"/>
  <c r="G17" i="80"/>
  <c r="F17" i="80"/>
  <c r="E17" i="80"/>
  <c r="D17" i="80"/>
  <c r="B17" i="80" a="1"/>
  <c r="B17" i="80" s="1"/>
  <c r="N17" i="80" l="1"/>
  <c r="AA13" i="63" l="1" a="1"/>
  <c r="AA13" i="63" s="1"/>
  <c r="Z13" i="63" a="1"/>
  <c r="Z13" i="63" s="1"/>
  <c r="Y13" i="63" a="1"/>
  <c r="Y13" i="63" s="1"/>
  <c r="AA3" i="84" l="1" a="1"/>
  <c r="AA3" i="84" s="1"/>
  <c r="Z3" i="84" a="1"/>
  <c r="Z3" i="84" s="1"/>
  <c r="Y3" i="84" a="1"/>
  <c r="Y3" i="84" s="1"/>
  <c r="X3" i="84"/>
  <c r="W3" i="84"/>
  <c r="V3" i="84"/>
  <c r="U3" i="84"/>
  <c r="T3" i="84"/>
  <c r="S3" i="84"/>
  <c r="R3" i="84"/>
  <c r="Q3" i="84"/>
  <c r="P3" i="84"/>
  <c r="O3" i="84"/>
  <c r="M3" i="84"/>
  <c r="L3" i="84"/>
  <c r="K3" i="84"/>
  <c r="J3" i="84"/>
  <c r="I3" i="84"/>
  <c r="H3" i="84"/>
  <c r="G3" i="84"/>
  <c r="F3" i="84"/>
  <c r="E3" i="84"/>
  <c r="B3" i="84" a="1"/>
  <c r="B3" i="84" s="1"/>
  <c r="X14" i="80"/>
  <c r="W14" i="80"/>
  <c r="V14" i="80"/>
  <c r="U14" i="80"/>
  <c r="T14" i="80"/>
  <c r="S14" i="80"/>
  <c r="R14" i="80"/>
  <c r="Q14" i="80"/>
  <c r="P14" i="80"/>
  <c r="O14" i="80"/>
  <c r="M14" i="80"/>
  <c r="L14" i="80"/>
  <c r="K14" i="80"/>
  <c r="J14" i="80"/>
  <c r="I14" i="80"/>
  <c r="H14" i="80"/>
  <c r="G14" i="80"/>
  <c r="F14" i="80"/>
  <c r="E14" i="80"/>
  <c r="B14" i="80" a="1"/>
  <c r="B14" i="80" s="1"/>
  <c r="Y15" i="80" a="1"/>
  <c r="Y15" i="80" s="1"/>
  <c r="Z15" i="80" a="1"/>
  <c r="Z15" i="80" s="1"/>
  <c r="AA15" i="80" a="1"/>
  <c r="AA15" i="80" s="1"/>
  <c r="Y14" i="80" l="1" a="1"/>
  <c r="Y14" i="80" s="1"/>
  <c r="Z14" i="80" a="1"/>
  <c r="Z14" i="80" s="1"/>
  <c r="AA14" i="80" a="1"/>
  <c r="AA14" i="80" s="1"/>
  <c r="W15" i="80"/>
  <c r="V15" i="80"/>
  <c r="U15" i="80"/>
  <c r="T15" i="80"/>
  <c r="S15" i="80"/>
  <c r="R15" i="80"/>
  <c r="M15" i="80"/>
  <c r="L15" i="80"/>
  <c r="K15" i="80"/>
  <c r="J15" i="80"/>
  <c r="I15" i="80"/>
  <c r="H15" i="80"/>
  <c r="G15" i="80"/>
  <c r="F15" i="80"/>
  <c r="E15" i="80"/>
  <c r="B15" i="80" a="1"/>
  <c r="B15" i="80" s="1"/>
  <c r="X15" i="80" l="1"/>
  <c r="P15" i="80" l="1"/>
  <c r="O15" i="80"/>
  <c r="Q15" i="80" l="1"/>
  <c r="AA8" i="81" l="1" a="1"/>
  <c r="AA8" i="81" s="1"/>
  <c r="X20" i="81"/>
  <c r="W20" i="81" l="1"/>
  <c r="V20" i="81"/>
  <c r="U20" i="81"/>
  <c r="T20" i="81"/>
  <c r="S20" i="81"/>
  <c r="R20" i="81"/>
  <c r="L20" i="81"/>
  <c r="K20" i="81"/>
  <c r="J20" i="81"/>
  <c r="I20" i="81"/>
  <c r="H20" i="81"/>
  <c r="G20" i="81"/>
  <c r="F20" i="81"/>
  <c r="E20" i="81"/>
  <c r="M20" i="81" l="1"/>
  <c r="Q20" i="81" l="1"/>
  <c r="O20" i="81" l="1"/>
  <c r="P20" i="81"/>
  <c r="Y13" i="80" l="1"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X33" i="81" l="1"/>
  <c r="W33" i="81"/>
  <c r="V33" i="81"/>
  <c r="U33" i="81"/>
  <c r="S33" i="81"/>
  <c r="R33" i="81"/>
  <c r="Q33" i="81"/>
  <c r="P33" i="81"/>
  <c r="O33" i="81"/>
  <c r="M33" i="81"/>
  <c r="L33" i="81"/>
  <c r="K33" i="81"/>
  <c r="J33" i="81"/>
  <c r="I33" i="81"/>
  <c r="H33" i="81"/>
  <c r="G33" i="81"/>
  <c r="F33" i="81"/>
  <c r="E33" i="81"/>
  <c r="W8" i="81" l="1"/>
  <c r="V8" i="81"/>
  <c r="U8" i="81"/>
  <c r="T8" i="81"/>
  <c r="S8" i="81"/>
  <c r="R8" i="81"/>
  <c r="M8" i="81"/>
  <c r="L8" i="81"/>
  <c r="K8" i="81"/>
  <c r="J8" i="81"/>
  <c r="I8" i="81"/>
  <c r="H8" i="81"/>
  <c r="G8" i="81"/>
  <c r="F8" i="81"/>
  <c r="E8" i="81"/>
  <c r="X21" i="81" l="1"/>
  <c r="W21" i="81"/>
  <c r="V21" i="81"/>
  <c r="U21" i="81"/>
  <c r="T21" i="81"/>
  <c r="S21" i="81"/>
  <c r="R21" i="81"/>
  <c r="Q21" i="81"/>
  <c r="P21" i="81"/>
  <c r="O21" i="81"/>
  <c r="M21" i="81"/>
  <c r="L21" i="81"/>
  <c r="K21" i="81"/>
  <c r="J21" i="81"/>
  <c r="I21" i="81"/>
  <c r="H21" i="81"/>
  <c r="G21" i="81"/>
  <c r="F21" i="81"/>
  <c r="E21" i="81"/>
  <c r="D21" i="81"/>
  <c r="C21" i="81"/>
  <c r="N21" i="81" l="1"/>
  <c r="X6" i="81"/>
  <c r="W6" i="81"/>
  <c r="U6" i="81"/>
  <c r="T6" i="81"/>
  <c r="S6" i="81"/>
  <c r="R6" i="81"/>
  <c r="Q6" i="81"/>
  <c r="P6" i="81"/>
  <c r="O6" i="81"/>
  <c r="M6" i="81"/>
  <c r="L6" i="81"/>
  <c r="K6" i="81"/>
  <c r="J6" i="81"/>
  <c r="I6" i="81"/>
  <c r="H6" i="81"/>
  <c r="G6" i="81"/>
  <c r="F6" i="81"/>
  <c r="E6" i="81"/>
  <c r="Y5" i="81" a="1"/>
  <c r="Y5" i="81" s="1"/>
  <c r="Z5" i="81" a="1"/>
  <c r="Z5" i="81" s="1"/>
  <c r="AA5" i="81" a="1"/>
  <c r="AA5" i="81" s="1"/>
  <c r="AA7" i="81" a="1"/>
  <c r="AA7" i="81" s="1"/>
  <c r="Y3" i="81" l="1" a="1"/>
  <c r="Y3" i="81" s="1"/>
  <c r="Z3" i="81" a="1"/>
  <c r="Z3" i="81" s="1"/>
  <c r="AA3" i="81" a="1"/>
  <c r="AA3" i="81" s="1"/>
  <c r="AA10" i="63" l="1" a="1"/>
  <c r="AA10" i="63" s="1"/>
  <c r="Z10" i="63" a="1"/>
  <c r="Z10" i="63" s="1"/>
  <c r="Y10" i="63" a="1"/>
  <c r="Y10" i="63" s="1"/>
  <c r="AA9" i="63" a="1"/>
  <c r="AA9" i="63" s="1"/>
  <c r="Z9" i="63" a="1"/>
  <c r="Z9" i="63" s="1"/>
  <c r="Y9" i="63" a="1"/>
  <c r="Y9" i="63" s="1"/>
  <c r="AA8" i="63" a="1"/>
  <c r="AA8" i="63" s="1"/>
  <c r="Z8" i="63" a="1"/>
  <c r="Z8" i="63" s="1"/>
  <c r="Y8" i="63" a="1"/>
  <c r="Y8" i="63" s="1"/>
  <c r="AA7" i="63" a="1"/>
  <c r="AA7" i="63" s="1"/>
  <c r="Z7" i="63" a="1"/>
  <c r="Z7" i="63" s="1"/>
  <c r="Y7" i="63" a="1"/>
  <c r="Y7" i="63" s="1"/>
  <c r="AA6" i="63" a="1"/>
  <c r="AA6" i="63" s="1"/>
  <c r="Z6" i="63" a="1"/>
  <c r="Z6" i="63" s="1"/>
  <c r="Y6" i="63" a="1"/>
  <c r="Y6" i="63" s="1"/>
  <c r="X17" i="63"/>
  <c r="W17" i="63"/>
  <c r="V17" i="63"/>
  <c r="U17" i="63"/>
  <c r="T17" i="63"/>
  <c r="S17" i="63"/>
  <c r="R17" i="63"/>
  <c r="Q17" i="63"/>
  <c r="P17" i="63"/>
  <c r="O17" i="63"/>
  <c r="M17" i="63"/>
  <c r="L17" i="63"/>
  <c r="K17" i="63"/>
  <c r="J17" i="63"/>
  <c r="I17" i="63"/>
  <c r="H17" i="63"/>
  <c r="G17" i="63"/>
  <c r="F17" i="63"/>
  <c r="E17" i="63"/>
  <c r="B17" i="63" a="1"/>
  <c r="B17" i="63" s="1"/>
  <c r="X12" i="63"/>
  <c r="W12" i="63"/>
  <c r="V12" i="63"/>
  <c r="U12" i="63"/>
  <c r="T12" i="63"/>
  <c r="S12" i="63"/>
  <c r="R12" i="63"/>
  <c r="Q12" i="63"/>
  <c r="P12" i="63"/>
  <c r="O12" i="63"/>
  <c r="L12" i="63"/>
  <c r="K12" i="63"/>
  <c r="J12" i="63"/>
  <c r="I12" i="63"/>
  <c r="H12" i="63"/>
  <c r="G12" i="63"/>
  <c r="F12" i="63"/>
  <c r="E12" i="63"/>
  <c r="B12" i="63" a="1"/>
  <c r="B12" i="63" s="1"/>
  <c r="X11" i="63"/>
  <c r="W11" i="63"/>
  <c r="V11" i="63"/>
  <c r="U11" i="63"/>
  <c r="T11" i="63"/>
  <c r="S11" i="63"/>
  <c r="R11" i="63"/>
  <c r="Q11" i="63"/>
  <c r="P11" i="63"/>
  <c r="O11" i="63"/>
  <c r="M11" i="63"/>
  <c r="L11" i="63"/>
  <c r="K11" i="63"/>
  <c r="J11" i="63"/>
  <c r="I11" i="63"/>
  <c r="H11" i="63"/>
  <c r="G11" i="63"/>
  <c r="F11" i="63"/>
  <c r="E11" i="63"/>
  <c r="B11" i="63" a="1"/>
  <c r="B11" i="63" s="1"/>
  <c r="B19" i="63" a="1"/>
  <c r="B19" i="63" s="1"/>
  <c r="X8" i="63"/>
  <c r="W8" i="63"/>
  <c r="V8" i="63"/>
  <c r="U8" i="63"/>
  <c r="T8" i="63"/>
  <c r="S8" i="63"/>
  <c r="R8" i="63"/>
  <c r="Q8" i="63"/>
  <c r="P8" i="63"/>
  <c r="O8" i="63"/>
  <c r="M8" i="63"/>
  <c r="L8" i="63"/>
  <c r="K8" i="63"/>
  <c r="J8" i="63"/>
  <c r="I8" i="63"/>
  <c r="H8" i="63"/>
  <c r="G8" i="63"/>
  <c r="F8" i="63"/>
  <c r="E8" i="63"/>
  <c r="D8" i="63"/>
  <c r="C8" i="63"/>
  <c r="B8" i="63" a="1"/>
  <c r="B8" i="63" s="1"/>
  <c r="AA4" i="63" a="1"/>
  <c r="AA4" i="63" s="1"/>
  <c r="Z4" i="63" a="1"/>
  <c r="Z4" i="63" s="1"/>
  <c r="Y4" i="63" a="1"/>
  <c r="Y4" i="63" s="1"/>
  <c r="X4" i="63"/>
  <c r="W4" i="63"/>
  <c r="V4" i="63"/>
  <c r="U4" i="63"/>
  <c r="T4" i="63"/>
  <c r="S4" i="63"/>
  <c r="R4" i="63"/>
  <c r="Q4" i="63"/>
  <c r="P4" i="63"/>
  <c r="O4" i="63"/>
  <c r="M4" i="63"/>
  <c r="L4" i="63"/>
  <c r="K4" i="63"/>
  <c r="J4" i="63"/>
  <c r="I4" i="63"/>
  <c r="H4" i="63"/>
  <c r="G4" i="63"/>
  <c r="F4" i="63"/>
  <c r="E4" i="63"/>
  <c r="B4" i="63" a="1"/>
  <c r="B4" i="63" s="1"/>
  <c r="AA3" i="63" a="1"/>
  <c r="AA3" i="63" s="1"/>
  <c r="Z3" i="63" a="1"/>
  <c r="Z3" i="63" s="1"/>
  <c r="Y3" i="63" a="1"/>
  <c r="Y3" i="63" s="1"/>
  <c r="Y12" i="80" a="1"/>
  <c r="Y12" i="80" s="1"/>
  <c r="Z12" i="80" a="1"/>
  <c r="Z12" i="80" s="1"/>
  <c r="AA12" i="80" a="1"/>
  <c r="AA12" i="80" s="1"/>
  <c r="W8" i="80"/>
  <c r="V8" i="80"/>
  <c r="U8" i="80"/>
  <c r="T8" i="80"/>
  <c r="S8" i="80"/>
  <c r="R8" i="80"/>
  <c r="M8" i="80"/>
  <c r="K8" i="80"/>
  <c r="L8" i="80"/>
  <c r="J8" i="80"/>
  <c r="I8" i="80"/>
  <c r="H8" i="80"/>
  <c r="G8" i="80"/>
  <c r="F8" i="80"/>
  <c r="E8" i="80"/>
  <c r="B8" i="80" a="1"/>
  <c r="B8" i="80" s="1"/>
  <c r="N8" i="63" l="1"/>
  <c r="X8" i="80"/>
  <c r="P8" i="80" l="1"/>
  <c r="O8" i="80"/>
  <c r="Q8" i="80"/>
  <c r="W7" i="85" l="1"/>
  <c r="V7" i="85"/>
  <c r="U7" i="85"/>
  <c r="T7" i="85"/>
  <c r="S7" i="85"/>
  <c r="R7" i="85"/>
  <c r="M7" i="85"/>
  <c r="L7" i="85"/>
  <c r="K7" i="85"/>
  <c r="J7" i="85"/>
  <c r="I7" i="85"/>
  <c r="H7" i="85"/>
  <c r="G7" i="85"/>
  <c r="F7" i="85"/>
  <c r="E7" i="85"/>
  <c r="Y5" i="85" a="1"/>
  <c r="Y5" i="85" s="1"/>
  <c r="Z5" i="85" a="1"/>
  <c r="Z5" i="85" s="1"/>
  <c r="AA5" i="85" a="1"/>
  <c r="AA5" i="85" s="1"/>
  <c r="B7" i="85" a="1"/>
  <c r="B7" i="85" s="1"/>
  <c r="Y4" i="85" l="1" a="1"/>
  <c r="Y4" i="85" s="1"/>
  <c r="Z4" i="85" a="1"/>
  <c r="Z4" i="85" s="1"/>
  <c r="AA4" i="85" a="1"/>
  <c r="AA4" i="85" s="1"/>
  <c r="B2" i="85" a="1"/>
  <c r="B2" i="85" s="1"/>
  <c r="L2" i="85" l="1"/>
  <c r="K2" i="85"/>
  <c r="I2" i="85"/>
  <c r="H2" i="85"/>
  <c r="F2" i="85"/>
  <c r="E2" i="85"/>
  <c r="G2" i="85" l="1"/>
  <c r="J2" i="85"/>
  <c r="M2" i="85"/>
  <c r="X5" i="85" l="1"/>
  <c r="W5" i="85"/>
  <c r="V5" i="85"/>
  <c r="U5" i="85"/>
  <c r="T5" i="85"/>
  <c r="S5" i="85"/>
  <c r="R5" i="85"/>
  <c r="Q5" i="85"/>
  <c r="P5" i="85"/>
  <c r="O5" i="85"/>
  <c r="M5" i="85"/>
  <c r="L5" i="85"/>
  <c r="K5" i="85"/>
  <c r="J5" i="85"/>
  <c r="I5" i="85"/>
  <c r="H5" i="85"/>
  <c r="G5" i="85"/>
  <c r="F5" i="85"/>
  <c r="E5" i="85"/>
  <c r="Y3" i="85" a="1"/>
  <c r="Y3" i="85" s="1"/>
  <c r="Z3" i="85" a="1"/>
  <c r="Z3" i="85" s="1"/>
  <c r="AA3" i="85" a="1"/>
  <c r="AA3" i="85" s="1"/>
  <c r="B5" i="85" a="1"/>
  <c r="B5" i="85" s="1"/>
  <c r="W8" i="84" l="1"/>
  <c r="V8" i="84"/>
  <c r="U8" i="84"/>
  <c r="T8" i="84"/>
  <c r="S8" i="84"/>
  <c r="R8" i="84"/>
  <c r="M8" i="84"/>
  <c r="L8" i="84"/>
  <c r="K8" i="84"/>
  <c r="J8" i="84"/>
  <c r="I8" i="84"/>
  <c r="H8" i="84"/>
  <c r="G8" i="84"/>
  <c r="F8" i="84"/>
  <c r="E8" i="84"/>
  <c r="Q8" i="84" l="1"/>
  <c r="O8" i="84" l="1"/>
  <c r="P8" i="84"/>
  <c r="Z2" i="84" l="1" a="1"/>
  <c r="Z2" i="84" s="1"/>
  <c r="Y2" i="84" a="1"/>
  <c r="Y2" i="84" s="1"/>
  <c r="X8" i="84"/>
  <c r="B8" i="84" a="1"/>
  <c r="B8" i="84" s="1"/>
  <c r="AA2" i="81" l="1" a="1"/>
  <c r="AA2" i="81" s="1"/>
  <c r="Z2" i="81" a="1"/>
  <c r="Z2" i="81" s="1"/>
  <c r="Y2" i="81" a="1"/>
  <c r="Y2" i="81" s="1"/>
  <c r="Y11" i="80" l="1" a="1"/>
  <c r="Y11" i="80" s="1"/>
  <c r="Z11" i="80" a="1"/>
  <c r="Z11" i="80" s="1"/>
  <c r="AA11" i="80" a="1"/>
  <c r="AA11" i="80" s="1"/>
  <c r="X10" i="80"/>
  <c r="W10" i="80"/>
  <c r="U10" i="80"/>
  <c r="T10" i="80"/>
  <c r="S10" i="80"/>
  <c r="R10" i="80"/>
  <c r="Q10" i="80"/>
  <c r="P10" i="80"/>
  <c r="O10" i="80"/>
  <c r="M10" i="80"/>
  <c r="L10" i="80"/>
  <c r="K10" i="80"/>
  <c r="J10" i="80"/>
  <c r="I10" i="80"/>
  <c r="H10" i="80"/>
  <c r="G10" i="80"/>
  <c r="F10" i="80"/>
  <c r="E10" i="80"/>
  <c r="B10" i="80" a="1"/>
  <c r="B10" i="80" s="1"/>
  <c r="Y10" i="80" l="1" a="1"/>
  <c r="Y10" i="80" s="1"/>
  <c r="Z10" i="80" a="1"/>
  <c r="Z10" i="80" s="1"/>
  <c r="AA10" i="80" a="1"/>
  <c r="AA10" i="80" s="1"/>
  <c r="X13" i="80"/>
  <c r="W13" i="80"/>
  <c r="U13" i="80"/>
  <c r="T13" i="80"/>
  <c r="S13" i="80"/>
  <c r="R13" i="80"/>
  <c r="Q13" i="80"/>
  <c r="P13" i="80"/>
  <c r="O13" i="80"/>
  <c r="M13" i="80"/>
  <c r="L13" i="80"/>
  <c r="K13" i="80"/>
  <c r="J13" i="80"/>
  <c r="I13" i="80"/>
  <c r="H13" i="80"/>
  <c r="G13" i="80"/>
  <c r="F13" i="80"/>
  <c r="E13" i="80"/>
  <c r="B13" i="80" a="1"/>
  <c r="B13"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9" i="80"/>
  <c r="U19" i="80"/>
  <c r="T19" i="80"/>
  <c r="S19" i="80"/>
  <c r="R19" i="80"/>
  <c r="P19" i="80"/>
  <c r="M19" i="80"/>
  <c r="L19" i="80"/>
  <c r="K19" i="80"/>
  <c r="J19" i="80"/>
  <c r="I19" i="80"/>
  <c r="H19" i="80"/>
  <c r="G19" i="80"/>
  <c r="F19" i="80"/>
  <c r="E19" i="80"/>
  <c r="B19" i="80" a="1"/>
  <c r="B19" i="80" s="1"/>
  <c r="X19" i="80" l="1"/>
  <c r="Q19" i="80" l="1"/>
  <c r="O19" i="80"/>
  <c r="Z7" i="80" l="1" a="1"/>
  <c r="Z7" i="80" s="1"/>
  <c r="Y7" i="80" a="1"/>
  <c r="Y7" i="80" s="1"/>
  <c r="Z6" i="80" a="1"/>
  <c r="Z6" i="80" s="1"/>
  <c r="Y6" i="80" a="1"/>
  <c r="Y6" i="80" s="1"/>
  <c r="X11" i="80"/>
  <c r="W11" i="80"/>
  <c r="U11" i="80"/>
  <c r="T11" i="80"/>
  <c r="S11" i="80"/>
  <c r="R11" i="80"/>
  <c r="Q11" i="80"/>
  <c r="P11" i="80"/>
  <c r="O11" i="80"/>
  <c r="M11" i="80"/>
  <c r="L11" i="80"/>
  <c r="K11" i="80"/>
  <c r="J11" i="80"/>
  <c r="I11" i="80"/>
  <c r="H11" i="80"/>
  <c r="G11" i="80"/>
  <c r="F11" i="80"/>
  <c r="E11" i="80"/>
  <c r="B11" i="80" a="1"/>
  <c r="B11" i="80" s="1"/>
  <c r="Z5" i="80" a="1"/>
  <c r="Z5" i="80" s="1"/>
  <c r="Y5" i="80" a="1"/>
  <c r="Y5" i="80" s="1"/>
  <c r="X12" i="80"/>
  <c r="W12" i="80"/>
  <c r="U12" i="80"/>
  <c r="T12" i="80"/>
  <c r="S12" i="80"/>
  <c r="R12" i="80"/>
  <c r="Q12" i="80"/>
  <c r="P12" i="80"/>
  <c r="O12" i="80"/>
  <c r="M12" i="80"/>
  <c r="L12" i="80"/>
  <c r="K12" i="80"/>
  <c r="J12" i="80"/>
  <c r="I12" i="80"/>
  <c r="H12" i="80"/>
  <c r="G12" i="80"/>
  <c r="F12" i="80"/>
  <c r="E12" i="80"/>
  <c r="D12" i="80"/>
  <c r="C12" i="80"/>
  <c r="B12" i="80" a="1"/>
  <c r="B12"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Z2" i="80" a="1"/>
  <c r="Z2" i="80" s="1"/>
  <c r="Y2" i="80" a="1"/>
  <c r="Y2" i="80" s="1"/>
  <c r="X2" i="80"/>
  <c r="W2" i="80"/>
  <c r="U2" i="80"/>
  <c r="T2" i="80"/>
  <c r="S2" i="80"/>
  <c r="R2" i="80"/>
  <c r="Q2" i="80"/>
  <c r="P2" i="80"/>
  <c r="O2" i="80"/>
  <c r="M2" i="80"/>
  <c r="L2" i="80"/>
  <c r="K2" i="80"/>
  <c r="J2" i="80"/>
  <c r="I2" i="80"/>
  <c r="H2" i="80"/>
  <c r="G2" i="80"/>
  <c r="F2" i="80"/>
  <c r="E2" i="80"/>
  <c r="B2" i="80" a="1"/>
  <c r="B2" i="80" s="1"/>
  <c r="N12" i="80" l="1"/>
  <c r="C9" i="20" l="1" a="1"/>
  <c r="C9" i="20" s="1"/>
  <c r="C6" i="20" l="1" a="1"/>
  <c r="C6" i="20" s="1"/>
  <c r="C10" i="20" l="1" a="1"/>
  <c r="C10" i="20" s="1"/>
  <c r="C8" i="20" a="1"/>
  <c r="C8" i="20" s="1"/>
  <c r="C7" i="20" a="1"/>
  <c r="C7" i="20" s="1"/>
  <c r="C5" i="20" a="1"/>
  <c r="C5" i="20" s="1"/>
  <c r="C4" i="20" a="1"/>
  <c r="C4" i="20" s="1"/>
  <c r="C2" i="20" a="1"/>
  <c r="C2" i="20" s="1"/>
  <c r="C3" i="20" a="1"/>
  <c r="C3" i="20" s="1"/>
  <c r="D13" i="91" l="1"/>
  <c r="N13" i="91" s="1"/>
  <c r="C13" i="91"/>
  <c r="D39" i="81"/>
  <c r="N39" i="81" s="1"/>
  <c r="C39" i="81"/>
  <c r="D15" i="97"/>
  <c r="N15" i="97" s="1"/>
  <c r="C15" i="97"/>
  <c r="C10" i="63"/>
  <c r="C24" i="81"/>
  <c r="C6" i="97"/>
  <c r="C6" i="92"/>
  <c r="C30" i="81"/>
  <c r="C17" i="63"/>
  <c r="C15" i="81"/>
  <c r="D12" i="97"/>
  <c r="N12" i="97" s="1"/>
  <c r="C12" i="97"/>
  <c r="D8" i="85"/>
  <c r="N8" i="85" s="1"/>
  <c r="C8" i="85"/>
  <c r="C3" i="97"/>
  <c r="C4" i="95"/>
  <c r="C3" i="90"/>
  <c r="C4" i="97"/>
  <c r="C3" i="85"/>
  <c r="D2" i="95"/>
  <c r="N2" i="95" s="1"/>
  <c r="C2" i="95"/>
  <c r="C3" i="80"/>
  <c r="C15" i="63"/>
  <c r="C40" i="81"/>
  <c r="D20" i="95"/>
  <c r="N20" i="95" s="1"/>
  <c r="C20" i="95"/>
  <c r="C16" i="63"/>
  <c r="D4" i="85"/>
  <c r="N4" i="85" s="1"/>
  <c r="C4" i="85"/>
  <c r="C12" i="63"/>
  <c r="C2" i="90"/>
  <c r="D2" i="84"/>
  <c r="N2" i="84" s="1"/>
  <c r="C2" i="84"/>
  <c r="D18" i="90"/>
  <c r="N18" i="90" s="1"/>
  <c r="C18" i="90"/>
  <c r="C10" i="80"/>
  <c r="C11" i="91"/>
  <c r="C11" i="80"/>
  <c r="D35" i="81"/>
  <c r="N35" i="81" s="1"/>
  <c r="C3" i="82"/>
  <c r="C13" i="81"/>
  <c r="C5" i="91"/>
  <c r="C12" i="81"/>
  <c r="D12" i="81"/>
  <c r="N12" i="81" s="1"/>
  <c r="C9" i="80"/>
  <c r="D11" i="90"/>
  <c r="N11" i="90" s="1"/>
  <c r="C11" i="90"/>
  <c r="C4" i="63"/>
  <c r="D20" i="90"/>
  <c r="N20" i="90" s="1"/>
  <c r="C20" i="90"/>
  <c r="C11" i="63"/>
  <c r="D15" i="90"/>
  <c r="N15" i="90" s="1"/>
  <c r="C15" i="90"/>
  <c r="C4" i="80"/>
  <c r="C12" i="90"/>
  <c r="D16" i="90"/>
  <c r="N16" i="90" s="1"/>
  <c r="C16" i="90"/>
  <c r="C11" i="81"/>
  <c r="D11" i="81"/>
  <c r="N11" i="81" s="1"/>
  <c r="C3" i="91"/>
  <c r="C3" i="84"/>
  <c r="C13" i="90"/>
  <c r="D6" i="85"/>
  <c r="N6" i="85" s="1"/>
  <c r="C6" i="85"/>
  <c r="C4" i="84"/>
  <c r="D5" i="84"/>
  <c r="N5" i="84" s="1"/>
  <c r="C5" i="84"/>
  <c r="C26" i="81"/>
  <c r="D26" i="81"/>
  <c r="N26" i="81" s="1"/>
  <c r="C2" i="81"/>
  <c r="D2" i="81"/>
  <c r="N2" i="81" s="1"/>
  <c r="C11" i="20"/>
  <c r="C14" i="81"/>
  <c r="C2" i="82"/>
  <c r="D2" i="82"/>
  <c r="N2" i="82" s="1"/>
  <c r="C17" i="80"/>
  <c r="C33" i="81"/>
  <c r="D14" i="80"/>
  <c r="N14" i="80" s="1"/>
  <c r="C14" i="80"/>
  <c r="C6" i="81"/>
  <c r="C5" i="80"/>
  <c r="C8" i="84"/>
  <c r="C19" i="80"/>
  <c r="C5" i="97" l="1"/>
  <c r="C3" i="95"/>
  <c r="C2" i="91"/>
  <c r="D4" i="90"/>
  <c r="N4" i="90" s="1"/>
  <c r="C4" i="90"/>
  <c r="D17" i="81"/>
  <c r="N17" i="81" s="1"/>
  <c r="C17" i="81"/>
  <c r="D10" i="81"/>
  <c r="N10" i="81" s="1"/>
  <c r="C10" i="81"/>
  <c r="D27" i="81"/>
  <c r="N27" i="81" s="1"/>
  <c r="C27" i="81"/>
  <c r="D24" i="81"/>
  <c r="N24" i="81" s="1"/>
  <c r="D10" i="63"/>
  <c r="N10" i="63" s="1"/>
  <c r="C9" i="81"/>
  <c r="C6" i="63"/>
  <c r="D6" i="97"/>
  <c r="N6" i="97" s="1"/>
  <c r="D6" i="92"/>
  <c r="N6" i="92" s="1"/>
  <c r="D30" i="81"/>
  <c r="N30" i="81" s="1"/>
  <c r="D17" i="63"/>
  <c r="N17" i="63" s="1"/>
  <c r="C3" i="63"/>
  <c r="D5" i="92"/>
  <c r="N5" i="92" s="1"/>
  <c r="C5" i="92"/>
  <c r="D17" i="90"/>
  <c r="N17" i="90" s="1"/>
  <c r="C17" i="90"/>
  <c r="D3" i="97"/>
  <c r="N3" i="97" s="1"/>
  <c r="D4" i="95"/>
  <c r="N4" i="95" s="1"/>
  <c r="D3" i="90"/>
  <c r="N3" i="90" s="1"/>
  <c r="D4" i="97"/>
  <c r="N4" i="97" s="1"/>
  <c r="D3" i="85"/>
  <c r="N3" i="85" s="1"/>
  <c r="C13" i="95"/>
  <c r="C19" i="63"/>
  <c r="C21" i="90"/>
  <c r="C14" i="63"/>
  <c r="C29" i="81"/>
  <c r="D15" i="63"/>
  <c r="N15" i="63" s="1"/>
  <c r="D40" i="81"/>
  <c r="N40" i="81" s="1"/>
  <c r="D19" i="63"/>
  <c r="N19" i="63" s="1"/>
  <c r="D21" i="90"/>
  <c r="N21" i="90" s="1"/>
  <c r="C7" i="63"/>
  <c r="C38" i="81"/>
  <c r="D34" i="81"/>
  <c r="N34" i="81" s="1"/>
  <c r="C34" i="81"/>
  <c r="D16" i="63"/>
  <c r="N16" i="63" s="1"/>
  <c r="C25" i="81"/>
  <c r="D10" i="91"/>
  <c r="N10" i="91" s="1"/>
  <c r="D10" i="80"/>
  <c r="N10" i="80" s="1"/>
  <c r="D11" i="91"/>
  <c r="N11" i="91" s="1"/>
  <c r="D11" i="80"/>
  <c r="N11" i="80" s="1"/>
  <c r="C35" i="81"/>
  <c r="D12" i="63"/>
  <c r="N12" i="63" s="1"/>
  <c r="D25" i="81"/>
  <c r="N25" i="81" s="1"/>
  <c r="D13" i="81"/>
  <c r="N13" i="81" s="1"/>
  <c r="D5" i="91"/>
  <c r="N5" i="91" s="1"/>
  <c r="D9" i="80"/>
  <c r="N9" i="80" s="1"/>
  <c r="C7" i="80"/>
  <c r="D6" i="90"/>
  <c r="N6" i="90" s="1"/>
  <c r="C6" i="90"/>
  <c r="D4" i="63"/>
  <c r="N4" i="63" s="1"/>
  <c r="D11" i="63"/>
  <c r="N11" i="63" s="1"/>
  <c r="D4" i="80"/>
  <c r="N4" i="80" s="1"/>
  <c r="D9" i="84"/>
  <c r="N9" i="84" s="1"/>
  <c r="C9" i="84"/>
  <c r="D9" i="90"/>
  <c r="N9" i="90" s="1"/>
  <c r="C9" i="90"/>
  <c r="C10" i="91"/>
  <c r="D7" i="80"/>
  <c r="N7" i="80" s="1"/>
  <c r="C3" i="92"/>
  <c r="D12" i="90"/>
  <c r="N12" i="90" s="1"/>
  <c r="D16" i="80"/>
  <c r="N16" i="80" s="1"/>
  <c r="C16" i="80"/>
  <c r="D3" i="91"/>
  <c r="N3" i="91" s="1"/>
  <c r="D3" i="84"/>
  <c r="N3" i="84" s="1"/>
  <c r="D13" i="90"/>
  <c r="N13" i="90" s="1"/>
  <c r="D4" i="84"/>
  <c r="N4" i="84" s="1"/>
  <c r="D14" i="81"/>
  <c r="N14" i="81" s="1"/>
  <c r="D33" i="81"/>
  <c r="N33" i="81" s="1"/>
  <c r="D15" i="80"/>
  <c r="N15" i="80" s="1"/>
  <c r="C15" i="80"/>
  <c r="D20" i="81"/>
  <c r="N20" i="81" s="1"/>
  <c r="C20" i="81"/>
  <c r="D6" i="81"/>
  <c r="N6" i="81" s="1"/>
  <c r="C8" i="80"/>
  <c r="D5" i="85"/>
  <c r="N5" i="85" s="1"/>
  <c r="C5" i="85"/>
  <c r="C2" i="80"/>
  <c r="C6" i="80"/>
  <c r="D5" i="80"/>
  <c r="N5" i="80" s="1"/>
  <c r="D5" i="97" l="1"/>
  <c r="N5" i="97" s="1"/>
  <c r="D3" i="95"/>
  <c r="N3" i="95" s="1"/>
  <c r="D2" i="91"/>
  <c r="N2" i="91" s="1"/>
  <c r="D2" i="90"/>
  <c r="N2" i="90" s="1"/>
  <c r="D9" i="81"/>
  <c r="N9" i="81" s="1"/>
  <c r="D6" i="63"/>
  <c r="N6" i="63" s="1"/>
  <c r="D3" i="63"/>
  <c r="N3" i="63" s="1"/>
  <c r="D15" i="81"/>
  <c r="N15" i="81" s="1"/>
  <c r="D13" i="95"/>
  <c r="N13" i="95" s="1"/>
  <c r="D14" i="63"/>
  <c r="N14" i="63" s="1"/>
  <c r="D29" i="81"/>
  <c r="N29" i="81" s="1"/>
  <c r="D7" i="63"/>
  <c r="N7" i="63" s="1"/>
  <c r="D38" i="81"/>
  <c r="N38" i="81" s="1"/>
  <c r="D3" i="92"/>
  <c r="N3" i="92" s="1"/>
  <c r="D13" i="80"/>
  <c r="N13" i="80" s="1"/>
  <c r="C13" i="80"/>
  <c r="D3" i="82"/>
  <c r="N3" i="82" s="1"/>
  <c r="C8" i="90"/>
  <c r="D8" i="80"/>
  <c r="N8" i="80" s="1"/>
  <c r="D2" i="80"/>
  <c r="N2" i="80" s="1"/>
  <c r="D8" i="84"/>
  <c r="N8" i="84" s="1"/>
  <c r="D6" i="80"/>
  <c r="N6" i="80" s="1"/>
  <c r="D19" i="80"/>
  <c r="N19" i="80" s="1"/>
  <c r="D8" i="90" l="1"/>
  <c r="N8" i="90" s="1"/>
  <c r="U2" i="85" l="1"/>
  <c r="V2" i="85"/>
  <c r="X2" i="85" l="1"/>
  <c r="P2" i="85" l="1"/>
  <c r="O2" i="85"/>
  <c r="Q2" i="85" l="1"/>
  <c r="T2" i="85"/>
  <c r="S2" i="85"/>
  <c r="R2" i="85"/>
  <c r="W2" i="85" l="1"/>
  <c r="X7" i="85" l="1"/>
  <c r="Q7" i="85" l="1"/>
  <c r="O7" i="85"/>
  <c r="P7" i="85"/>
  <c r="C7" i="85" l="1"/>
  <c r="D7" i="85" l="1"/>
  <c r="N7" i="85" s="1"/>
  <c r="C2" i="85" l="1"/>
  <c r="D2" i="85" l="1"/>
  <c r="N2" i="85" s="1"/>
  <c r="X7" i="84"/>
  <c r="Q7" i="84" l="1"/>
  <c r="O7" i="84"/>
  <c r="P7" i="84"/>
  <c r="D7" i="84" l="1"/>
  <c r="N7" i="84" s="1"/>
  <c r="C7" i="84"/>
  <c r="F19" i="81"/>
  <c r="X19" i="81"/>
  <c r="X8" i="81" l="1"/>
  <c r="G19" i="81"/>
  <c r="Q19" i="81"/>
  <c r="O19" i="81"/>
  <c r="P19" i="81"/>
  <c r="P8" i="81" l="1"/>
  <c r="O8" i="81"/>
  <c r="Q8" i="81" l="1"/>
  <c r="D19" i="81" l="1"/>
  <c r="N19" i="81" s="1"/>
  <c r="C19" i="81"/>
  <c r="C8" i="81"/>
  <c r="D8" i="81" l="1"/>
  <c r="N8" i="81" s="1"/>
  <c r="P7" i="81"/>
  <c r="Q7" i="81" l="1"/>
  <c r="X7" i="81"/>
  <c r="X14" i="91"/>
  <c r="X36" i="81"/>
  <c r="O7" i="81"/>
  <c r="O14" i="91" l="1"/>
  <c r="O36" i="81"/>
  <c r="P14" i="91"/>
  <c r="P36" i="81"/>
  <c r="Q14" i="91"/>
  <c r="Q36" i="81"/>
  <c r="D7" i="81" l="1"/>
  <c r="N7" i="81" s="1"/>
  <c r="C7" i="81"/>
  <c r="C14" i="91"/>
  <c r="C36" i="81"/>
  <c r="D14" i="91" l="1"/>
  <c r="N14" i="91" s="1"/>
  <c r="D36" i="81"/>
  <c r="N36" i="81" s="1"/>
  <c r="N2" i="63" l="1"/>
  <c r="X28" i="81" l="1"/>
  <c r="Q23" i="81"/>
  <c r="Q28" i="81"/>
  <c r="O23" i="81" l="1"/>
  <c r="P23" i="81"/>
  <c r="O28" i="81"/>
  <c r="P28" i="81"/>
  <c r="C28" i="81" l="1"/>
  <c r="D23" i="81" l="1"/>
  <c r="N23" i="81" s="1"/>
  <c r="C23" i="81"/>
  <c r="D28" i="81"/>
  <c r="N28" i="8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futureMetadata>
  <futureMetadata name="XLDAPR" count="1">
    <bk>
      <extLst>
        <ext uri="{bdbb8cdc-fa1e-496e-a857-3c3f30c029c3}">
          <xda:dynamicArrayProperties fDynamic="1" fCollapsed="0"/>
        </ext>
      </extLst>
    </bk>
  </futureMetadata>
  <cellMetadata count="1">
    <bk>
      <rc t="2" v="0"/>
    </bk>
  </cellMetadata>
  <valueMetadata count="10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valueMetadata>
</metadata>
</file>

<file path=xl/sharedStrings.xml><?xml version="1.0" encoding="utf-8"?>
<sst xmlns="http://schemas.openxmlformats.org/spreadsheetml/2006/main" count="1128" uniqueCount="598">
  <si>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</si>
  <si>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</si>
  <si>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</si>
  <si>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</si>
  <si>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</si>
  <si>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</si>
  <si>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</si>
  <si>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</si>
  <si>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</si>
  <si>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</si>
  <si>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</si>
  <si>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</si>
  <si>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</si>
  <si>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</si>
  <si>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</si>
  <si>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</si>
  <si>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</si>
  <si>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</si>
  <si>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</si>
  <si>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</si>
  <si>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</si>
  <si>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</si>
  <si>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</si>
  <si>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</si>
  <si>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</si>
  <si>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</si>
  <si>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</si>
  <si>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</si>
  <si>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</si>
  <si>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</si>
  <si>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</si>
  <si>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</si>
  <si>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</si>
  <si>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</si>
  <si>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</si>
  <si>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</si>
  <si>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</si>
  <si>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</si>
  <si>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</si>
  <si>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</si>
  <si>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</si>
  <si>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</si>
  <si>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</si>
  <si>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</si>
  <si>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</si>
  <si>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</si>
  <si>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</si>
  <si>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</si>
  <si>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</si>
  <si>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</si>
  <si>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</si>
  <si>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</si>
  <si>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</si>
  <si>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</si>
  <si>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</si>
  <si>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</si>
  <si>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</si>
  <si>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</si>
  <si>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</si>
  <si>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</si>
  <si>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</si>
  <si>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</si>
  <si>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</si>
  <si>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</si>
  <si>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</si>
  <si>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</si>
  <si>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</si>
  <si>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</si>
  <si>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</si>
  <si>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</si>
  <si>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</si>
  <si>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</si>
  <si>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</si>
  <si>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</si>
  <si>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</si>
  <si>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</si>
  <si>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</si>
  <si>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</si>
  <si>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</si>
  <si>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</si>
  <si>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</si>
  <si>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</si>
  <si>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</si>
  <si>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</si>
  <si>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</si>
  <si>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</si>
  <si>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</si>
  <si>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</si>
  <si>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</si>
  <si>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</si>
  <si>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</si>
  <si>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</si>
  <si>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</si>
  <si>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</si>
  <si>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</si>
  <si>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</si>
  <si>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</si>
  <si>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</si>
  <si>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</si>
  <si>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</si>
  <si>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</si>
  <si>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</si>
  <si>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</si>
  <si>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</si>
  <si>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</si>
  <si>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</si>
  <si>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</si>
  <si>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</si>
  <si>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</si>
  <si>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</si>
  <si>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</si>
  <si>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</si>
  <si>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</si>
  <si>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</si>
  <si>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</si>
  <si>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</si>
  <si>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</si>
  <si>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</si>
  <si>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</si>
  <si>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</si>
  <si>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</si>
  <si>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</si>
  <si>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</si>
  <si>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</si>
  <si>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</si>
  <si>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</si>
  <si>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</si>
  <si>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</si>
  <si>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</si>
  <si>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</si>
  <si>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</si>
  <si>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</si>
  <si>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</si>
  <si>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</si>
  <si>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</si>
  <si>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</si>
  <si>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</si>
  <si>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</si>
  <si>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</si>
  <si>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</si>
  <si>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</si>
  <si>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</si>
  <si>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</si>
  <si>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</si>
  <si>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</si>
  <si>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</si>
  <si>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</si>
  <si>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</si>
  <si>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</si>
  <si>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</si>
  <si>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</si>
  <si>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</si>
  <si>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</si>
  <si>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</si>
  <si>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</si>
  <si>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</si>
  <si>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</si>
  <si>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</si>
  <si>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</si>
  <si>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</si>
  <si>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</si>
  <si>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</si>
  <si>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</si>
  <si>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</si>
  <si>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</si>
  <si>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</si>
  <si>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</si>
  <si>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</si>
  <si>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</si>
  <si>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</si>
  <si>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</si>
  <si>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</si>
  <si>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</si>
  <si>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</si>
  <si>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</si>
  <si>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</si>
  <si>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</si>
  <si>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</si>
  <si>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</si>
  <si>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</si>
  <si>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</si>
  <si>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</si>
  <si>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</si>
  <si>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</si>
  <si>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</si>
  <si>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</si>
  <si>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</si>
  <si>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</si>
  <si>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</si>
  <si>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</si>
  <si>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</si>
  <si>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</si>
  <si>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</si>
  <si>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</si>
  <si>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</si>
  <si>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</si>
  <si>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</si>
  <si>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</si>
  <si>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</si>
  <si>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</si>
  <si>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</si>
  <si>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</si>
  <si>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</si>
  <si>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</si>
  <si>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</si>
  <si>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</si>
  <si>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</si>
  <si>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</si>
  <si>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</si>
  <si>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</si>
  <si>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</si>
  <si>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</si>
  <si>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</si>
  <si>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</si>
  <si>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</si>
  <si>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</si>
  <si>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</si>
  <si>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</si>
  <si>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</si>
  <si>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</si>
  <si>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</si>
  <si>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</si>
  <si>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</si>
  <si>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</si>
  <si>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</si>
  <si>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</si>
  <si>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</si>
  <si>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</si>
  <si>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</si>
  <si>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</si>
  <si>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</si>
  <si>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</si>
  <si>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</si>
  <si>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</si>
  <si>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</si>
  <si>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</si>
  <si>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</si>
  <si>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</si>
  <si>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</si>
  <si>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</si>
  <si>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</si>
  <si>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</si>
  <si>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</si>
  <si>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</si>
  <si>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</si>
  <si>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</si>
  <si>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</si>
  <si>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</si>
  <si>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</si>
  <si>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</si>
  <si>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</si>
  <si>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</si>
  <si>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</si>
  <si>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</si>
  <si>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</si>
  <si>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</si>
  <si>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</si>
  <si>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</si>
  <si>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</si>
  <si>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</si>
  <si>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</si>
  <si>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</si>
  <si>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</si>
  <si>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</si>
  <si>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</si>
  <si>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</si>
  <si>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</si>
  <si>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</si>
  <si>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</si>
  <si>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</si>
  <si>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</si>
  <si>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</si>
  <si>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</si>
  <si>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</si>
  <si>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</si>
  <si>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</si>
  <si>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</si>
  <si>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</si>
  <si>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</si>
  <si>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</si>
  <si>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</si>
  <si>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</si>
  <si>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</si>
  <si>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</si>
  <si>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</si>
  <si>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</si>
  <si>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</si>
  <si>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</si>
  <si>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</si>
  <si>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</si>
  <si>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</si>
  <si>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</si>
  <si>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</si>
  <si>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</si>
  <si>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</si>
  <si>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</si>
  <si>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</si>
  <si>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</si>
  <si>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</si>
  <si>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</si>
  <si>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</si>
  <si>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</si>
  <si>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</si>
  <si>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</si>
  <si>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</si>
  <si>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</si>
  <si>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</si>
  <si>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</si>
  <si>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</si>
  <si>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</si>
  <si>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</si>
  <si>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</si>
  <si>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</si>
  <si>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</si>
  <si>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</si>
  <si>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</si>
  <si>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</si>
  <si>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</si>
  <si>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</si>
  <si>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</si>
  <si>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</si>
  <si>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</si>
  <si>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</si>
  <si>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</si>
  <si>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</si>
  <si>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</si>
  <si>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</si>
  <si>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</si>
  <si>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</si>
  <si>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</si>
  <si>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</si>
  <si>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</si>
  <si>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</si>
  <si>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</si>
  <si>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</si>
  <si>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</si>
  <si>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</si>
  <si>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</si>
  <si>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</si>
  <si>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</si>
  <si>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</si>
  <si>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</si>
  <si>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</si>
  <si>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</si>
  <si>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</si>
  <si>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</si>
  <si>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</si>
  <si>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</si>
  <si>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</si>
  <si>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</si>
  <si>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</si>
  <si>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</si>
  <si>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</si>
  <si>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</si>
  <si>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</si>
  <si>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</si>
  <si>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</si>
  <si>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</si>
  <si>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</si>
  <si>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</si>
  <si>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</si>
  <si>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</si>
  <si>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</si>
  <si>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</si>
  <si>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</si>
  <si>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</si>
  <si>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</si>
  <si>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</si>
  <si>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</si>
  <si>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</si>
  <si>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</si>
  <si>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</si>
  <si>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</si>
  <si>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</si>
  <si>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</si>
  <si>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</si>
  <si>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</si>
  <si>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</si>
  <si>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</si>
  <si>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</si>
  <si>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</si>
  <si>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</si>
  <si>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</si>
  <si>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</si>
  <si>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</si>
  <si>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</si>
  <si>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</si>
  <si>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</si>
  <si>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</si>
  <si>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</si>
  <si>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</si>
  <si>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</si>
  <si>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</si>
  <si>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</si>
  <si>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</si>
  <si>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</si>
  <si>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</si>
  <si>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</si>
  <si>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</si>
  <si>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</si>
  <si>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</si>
  <si>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</si>
  <si>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</si>
  <si>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</si>
  <si>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</si>
  <si>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</si>
  <si>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</si>
  <si>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</si>
  <si>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</si>
  <si>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</si>
  <si>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</si>
  <si>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</si>
  <si>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</si>
  <si>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</si>
  <si>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</si>
  <si>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</si>
  <si>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</si>
  <si>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</si>
  <si>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</si>
  <si>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</si>
  <si>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</si>
  <si>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</si>
  <si>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</si>
  <si>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</si>
  <si>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</si>
  <si>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</si>
  <si>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</si>
  <si>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</si>
  <si>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</si>
  <si>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</si>
  <si>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</si>
  <si>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</si>
  <si>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</si>
  <si>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</si>
  <si>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</si>
  <si>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</si>
  <si>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</si>
  <si>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</si>
  <si>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</si>
  <si>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</si>
  <si>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</si>
  <si>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</si>
  <si>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</si>
  <si>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</si>
  <si>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</si>
  <si>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</si>
  <si>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</si>
  <si>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</si>
  <si>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</si>
  <si>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</si>
  <si>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</si>
  <si>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</si>
  <si>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</si>
  <si>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</si>
  <si>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</si>
  <si>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</si>
  <si>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</si>
  <si>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</si>
  <si>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</si>
  <si>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</si>
  <si>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</si>
  <si>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</si>
  <si>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</si>
  <si>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</si>
  <si>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</si>
  <si>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</si>
  <si>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</si>
  <si>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</si>
  <si>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</si>
  <si>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</si>
  <si>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</si>
  <si>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</si>
  <si>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</si>
  <si>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</si>
  <si>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</si>
  <si>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</si>
  <si>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</si>
  <si>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</si>
  <si>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</si>
  <si>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</si>
  <si>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</si>
  <si>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</si>
  <si>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</si>
  <si>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</si>
  <si>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</si>
  <si>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</si>
  <si>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</si>
  <si>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</si>
  <si>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</si>
  <si>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</si>
  <si>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</si>
  <si>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</si>
  <si>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</si>
  <si>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</si>
  <si>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</si>
  <si>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</si>
  <si>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</si>
  <si>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</si>
  <si>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</si>
  <si>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</si>
  <si>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</si>
  <si>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</si>
  <si>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</si>
  <si>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</si>
  <si>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</si>
  <si>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</si>
  <si>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</si>
  <si>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</si>
  <si>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</si>
  <si>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</si>
  <si>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</si>
  <si>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</si>
  <si>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</si>
  <si>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</si>
  <si>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</si>
  <si>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</si>
  <si>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</si>
  <si>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</si>
  <si>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</si>
  <si>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</si>
  <si>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</si>
  <si>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</si>
  <si>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</si>
  <si>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</si>
  <si>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</si>
  <si>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</si>
  <si>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</si>
  <si>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</si>
  <si>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</si>
  <si>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</si>
  <si>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</si>
  <si>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</si>
  <si>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</si>
  <si>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</si>
  <si>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</si>
  <si>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</si>
  <si>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</si>
  <si>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</si>
  <si>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</si>
  <si>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</si>
  <si>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</si>
  <si>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</si>
  <si>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</si>
  <si>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</si>
  <si>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</si>
  <si>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</si>
  <si>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</si>
  <si>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</si>
  <si>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</si>
  <si>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</si>
  <si>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</si>
  <si>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</si>
  <si>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</si>
  <si>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</si>
  <si>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</si>
  <si>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</si>
  <si>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</si>
  <si>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</si>
  <si>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</si>
  <si>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</si>
  <si>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</si>
  <si>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</si>
  <si>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</si>
  <si>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</si>
  <si>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</si>
  <si>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</si>
  <si>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</si>
  <si>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</si>
  <si>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</si>
  <si>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</si>
  <si>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</si>
  <si>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</si>
  <si>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</si>
  <si>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</si>
  <si>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</si>
  <si>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</si>
  <si>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</si>
  <si>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</si>
  <si>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</si>
  <si>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</si>
  <si>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</si>
  <si>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</si>
  <si>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</si>
  <si>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</si>
  <si>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Growth</t>
  </si>
  <si>
    <t>Debt to Equity Ratio</t>
  </si>
  <si>
    <t>Duration</t>
  </si>
  <si>
    <t>--</t>
  </si>
  <si>
    <t>Commodity Stocks</t>
  </si>
  <si>
    <t>Industrials</t>
  </si>
  <si>
    <t>Consumer</t>
  </si>
  <si>
    <t>Financials</t>
  </si>
  <si>
    <t>High Quality</t>
  </si>
  <si>
    <t>Software</t>
  </si>
  <si>
    <t>Hardware</t>
  </si>
  <si>
    <t>-</t>
  </si>
  <si>
    <t>Watchlist</t>
  </si>
  <si>
    <t>GARP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</si>
</sst>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7">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10" fontId="15" fillId="3" borderId="0" xfId="0" applyNumberFormat="1" applyFont="1" applyFill="1" applyAlignment="1">
      <alignment horizontal="center" vertical="center"/>
    </xf>
    <xf numFmtId="0" fontId="12" fillId="2" borderId="0" xfId="0" applyFont="1" applyFill="1" applyAlignment="1" applyProtection="1">
      <alignment horizontal="center" vertical="center" wrapText="1"/>
      <protection locked="0"/>
    </xf>
    <xf numFmtId="1" fontId="6"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1.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63" Type="http://schemas.openxmlformats.org/officeDocument/2006/relationships/externalLink" Target="externalLinks/externalLink47.xml"/><Relationship Id="rId68" Type="http://schemas.openxmlformats.org/officeDocument/2006/relationships/externalLink" Target="externalLinks/externalLink52.xml"/><Relationship Id="rId84" Type="http://schemas.openxmlformats.org/officeDocument/2006/relationships/externalLink" Target="externalLinks/externalLink68.xml"/><Relationship Id="rId89" Type="http://schemas.openxmlformats.org/officeDocument/2006/relationships/externalLink" Target="externalLinks/externalLink73.xml"/><Relationship Id="rId112" Type="http://schemas.openxmlformats.org/officeDocument/2006/relationships/externalLink" Target="externalLinks/externalLink96.xml"/><Relationship Id="rId16" Type="http://schemas.openxmlformats.org/officeDocument/2006/relationships/worksheet" Target="worksheets/sheet16.xml"/><Relationship Id="rId107" Type="http://schemas.openxmlformats.org/officeDocument/2006/relationships/externalLink" Target="externalLinks/externalLink91.xml"/><Relationship Id="rId11" Type="http://schemas.openxmlformats.org/officeDocument/2006/relationships/worksheet" Target="worksheets/sheet11.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53" Type="http://schemas.openxmlformats.org/officeDocument/2006/relationships/externalLink" Target="externalLinks/externalLink37.xml"/><Relationship Id="rId58" Type="http://schemas.openxmlformats.org/officeDocument/2006/relationships/externalLink" Target="externalLinks/externalLink42.xml"/><Relationship Id="rId74" Type="http://schemas.openxmlformats.org/officeDocument/2006/relationships/externalLink" Target="externalLinks/externalLink58.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123" Type="http://schemas.openxmlformats.org/officeDocument/2006/relationships/styles" Target="styles.xml"/><Relationship Id="rId128" Type="http://schemas.microsoft.com/office/2017/06/relationships/richStyles" Target="richData/richStyles.xml"/><Relationship Id="rId5" Type="http://schemas.openxmlformats.org/officeDocument/2006/relationships/worksheet" Target="worksheets/sheet5.xml"/><Relationship Id="rId90" Type="http://schemas.openxmlformats.org/officeDocument/2006/relationships/externalLink" Target="externalLinks/externalLink74.xml"/><Relationship Id="rId95" Type="http://schemas.openxmlformats.org/officeDocument/2006/relationships/externalLink" Target="externalLinks/externalLink79.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64" Type="http://schemas.openxmlformats.org/officeDocument/2006/relationships/externalLink" Target="externalLinks/externalLink48.xml"/><Relationship Id="rId69" Type="http://schemas.openxmlformats.org/officeDocument/2006/relationships/externalLink" Target="externalLinks/externalLink53.xml"/><Relationship Id="rId113" Type="http://schemas.openxmlformats.org/officeDocument/2006/relationships/externalLink" Target="externalLinks/externalLink97.xml"/><Relationship Id="rId118" Type="http://schemas.openxmlformats.org/officeDocument/2006/relationships/externalLink" Target="externalLinks/externalLink102.xml"/><Relationship Id="rId80" Type="http://schemas.openxmlformats.org/officeDocument/2006/relationships/externalLink" Target="externalLinks/externalLink64.xml"/><Relationship Id="rId85" Type="http://schemas.openxmlformats.org/officeDocument/2006/relationships/externalLink" Target="externalLinks/externalLink69.xml"/><Relationship Id="rId12" Type="http://schemas.openxmlformats.org/officeDocument/2006/relationships/worksheet" Target="worksheets/sheet12.xml"/><Relationship Id="rId17" Type="http://schemas.openxmlformats.org/officeDocument/2006/relationships/externalLink" Target="externalLinks/externalLink1.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08" Type="http://schemas.openxmlformats.org/officeDocument/2006/relationships/externalLink" Target="externalLinks/externalLink92.xml"/><Relationship Id="rId124" Type="http://schemas.openxmlformats.org/officeDocument/2006/relationships/sharedStrings" Target="sharedStrings.xml"/><Relationship Id="rId129" Type="http://schemas.microsoft.com/office/2017/06/relationships/rdSupportingPropertyBagStructure" Target="richData/rdsupportingpropertybagstructure.xml"/><Relationship Id="rId54" Type="http://schemas.openxmlformats.org/officeDocument/2006/relationships/externalLink" Target="externalLinks/externalLink38.xml"/><Relationship Id="rId70" Type="http://schemas.openxmlformats.org/officeDocument/2006/relationships/externalLink" Target="externalLinks/externalLink54.xml"/><Relationship Id="rId75" Type="http://schemas.openxmlformats.org/officeDocument/2006/relationships/externalLink" Target="externalLinks/externalLink59.xml"/><Relationship Id="rId91" Type="http://schemas.openxmlformats.org/officeDocument/2006/relationships/externalLink" Target="externalLinks/externalLink75.xml"/><Relationship Id="rId96" Type="http://schemas.openxmlformats.org/officeDocument/2006/relationships/externalLink" Target="externalLinks/externalLink80.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49" Type="http://schemas.openxmlformats.org/officeDocument/2006/relationships/externalLink" Target="externalLinks/externalLink33.xml"/><Relationship Id="rId114" Type="http://schemas.openxmlformats.org/officeDocument/2006/relationships/externalLink" Target="externalLinks/externalLink98.xml"/><Relationship Id="rId119" Type="http://schemas.openxmlformats.org/officeDocument/2006/relationships/externalLink" Target="externalLinks/externalLink103.xml"/><Relationship Id="rId44" Type="http://schemas.openxmlformats.org/officeDocument/2006/relationships/externalLink" Target="externalLinks/externalLink28.xml"/><Relationship Id="rId60" Type="http://schemas.openxmlformats.org/officeDocument/2006/relationships/externalLink" Target="externalLinks/externalLink44.xml"/><Relationship Id="rId65" Type="http://schemas.openxmlformats.org/officeDocument/2006/relationships/externalLink" Target="externalLinks/externalLink49.xml"/><Relationship Id="rId81" Type="http://schemas.openxmlformats.org/officeDocument/2006/relationships/externalLink" Target="externalLinks/externalLink65.xml"/><Relationship Id="rId86" Type="http://schemas.openxmlformats.org/officeDocument/2006/relationships/externalLink" Target="externalLinks/externalLink70.xml"/><Relationship Id="rId130" Type="http://schemas.microsoft.com/office/2017/06/relationships/rdSupportingPropertyBag" Target="richData/rdsupportingpropertybag.xml"/><Relationship Id="rId13" Type="http://schemas.openxmlformats.org/officeDocument/2006/relationships/worksheet" Target="worksheets/sheet13.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109" Type="http://schemas.openxmlformats.org/officeDocument/2006/relationships/externalLink" Target="externalLinks/externalLink93.xml"/><Relationship Id="rId34" Type="http://schemas.openxmlformats.org/officeDocument/2006/relationships/externalLink" Target="externalLinks/externalLink18.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04" Type="http://schemas.openxmlformats.org/officeDocument/2006/relationships/externalLink" Target="externalLinks/externalLink88.xml"/><Relationship Id="rId120" Type="http://schemas.openxmlformats.org/officeDocument/2006/relationships/externalLink" Target="externalLinks/externalLink104.xml"/><Relationship Id="rId125"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24" Type="http://schemas.openxmlformats.org/officeDocument/2006/relationships/externalLink" Target="externalLinks/externalLink8.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openxmlformats.org/officeDocument/2006/relationships/externalLink" Target="externalLinks/externalLink94.xml"/><Relationship Id="rId115" Type="http://schemas.openxmlformats.org/officeDocument/2006/relationships/externalLink" Target="externalLinks/externalLink99.xml"/><Relationship Id="rId131" Type="http://schemas.microsoft.com/office/2017/06/relationships/rdRichValueTypes" Target="richData/rdRichValueTypes.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externalLink" Target="externalLinks/externalLink89.xml"/><Relationship Id="rId126" Type="http://schemas.microsoft.com/office/2017/06/relationships/rdRichValue" Target="richData/rdrichvalue.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121" Type="http://schemas.openxmlformats.org/officeDocument/2006/relationships/externalLink" Target="externalLinks/externalLink105.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116" Type="http://schemas.openxmlformats.org/officeDocument/2006/relationships/externalLink" Target="externalLinks/externalLink100.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openxmlformats.org/officeDocument/2006/relationships/externalLink" Target="externalLinks/externalLink95.xml"/><Relationship Id="rId132" Type="http://schemas.openxmlformats.org/officeDocument/2006/relationships/calcChain" Target="calcChain.xml"/><Relationship Id="rId15" Type="http://schemas.openxmlformats.org/officeDocument/2006/relationships/worksheet" Target="worksheets/sheet15.xml"/><Relationship Id="rId36" Type="http://schemas.openxmlformats.org/officeDocument/2006/relationships/externalLink" Target="externalLinks/externalLink20.xml"/><Relationship Id="rId57" Type="http://schemas.openxmlformats.org/officeDocument/2006/relationships/externalLink" Target="externalLinks/externalLink41.xml"/><Relationship Id="rId106" Type="http://schemas.openxmlformats.org/officeDocument/2006/relationships/externalLink" Target="externalLinks/externalLink90.xml"/><Relationship Id="rId127" Type="http://schemas.microsoft.com/office/2017/06/relationships/rdRichValueStructure" Target="richData/rdrichvaluestructure.xml"/><Relationship Id="rId10" Type="http://schemas.openxmlformats.org/officeDocument/2006/relationships/worksheet" Target="worksheets/sheet10.xml"/><Relationship Id="rId31" Type="http://schemas.openxmlformats.org/officeDocument/2006/relationships/externalLink" Target="externalLinks/externalLink15.xml"/><Relationship Id="rId52" Type="http://schemas.openxmlformats.org/officeDocument/2006/relationships/externalLink" Target="externalLinks/externalLink36.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12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5.3920000000000003E-2</c:v>
                </c:pt>
                <c:pt idx="1">
                  <c:v>5.4329999999999996E-2</c:v>
                </c:pt>
                <c:pt idx="2">
                  <c:v>5.4939999999999996E-2</c:v>
                </c:pt>
                <c:pt idx="3">
                  <c:v>5.3440000000000001E-2</c:v>
                </c:pt>
                <c:pt idx="4">
                  <c:v>4.9360000000000001E-2</c:v>
                </c:pt>
                <c:pt idx="5">
                  <c:v>4.5220000000000003E-2</c:v>
                </c:pt>
                <c:pt idx="6">
                  <c:v>4.5080000000000002E-2</c:v>
                </c:pt>
                <c:pt idx="7">
                  <c:v>4.8499999999999995E-2</c:v>
                </c:pt>
                <c:pt idx="8">
                  <c:v>4.6559999999999997E-2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ac/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mac/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day.com.xlsx" TargetMode="External"/><Relationship Id="rId1" Type="http://schemas.openxmlformats.org/officeDocument/2006/relationships/externalLinkPath" Target="Technology/Software/Monday.com.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mac/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mac/Documents/financial-modeling/Technology/Software/Fair%20Isaac%20Corporation.xlsx" TargetMode="External"/><Relationship Id="rId1" Type="http://schemas.openxmlformats.org/officeDocument/2006/relationships/externalLinkPath" Target="Technology/Software/Fair%20Isaac%20Corporation.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mac/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mac/Documents/financial-modeling/Technology/Software/Bill%20Holdings.xlsx" TargetMode="External"/><Relationship Id="rId1" Type="http://schemas.openxmlformats.org/officeDocument/2006/relationships/externalLinkPath" Target="Technology/Software/Bill%20Holdings.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mac/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mac/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mac/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mac/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mac/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mac/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mac/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mac/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mac/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mac/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mac/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mac/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mac/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mac/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mac/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mac/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mac/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mac/Documents/financial-modeling/Technology/Software/Unity%20Software.xlsx" TargetMode="External"/><Relationship Id="rId1" Type="http://schemas.openxmlformats.org/officeDocument/2006/relationships/externalLinkPath" Target="Technology/Software/Unity%20Softwar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mac/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mac/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mac/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mac/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mac/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mac/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mac/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mac/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mac/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mac/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mac/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mac/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mac/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mac/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mac/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mac/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mac/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mac/Documents/financial-modeling/Consumer/Crocs.xlsx" TargetMode="External"/><Relationship Id="rId1" Type="http://schemas.openxmlformats.org/officeDocument/2006/relationships/externalLinkPath" Target="Consumer/Crocs.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mac/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mac/Documents/financial-modeling/Consumer/Lululemon.xlsx" TargetMode="External"/><Relationship Id="rId1" Type="http://schemas.openxmlformats.org/officeDocument/2006/relationships/externalLinkPath" Target="Consumer/Lululemon.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mac/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mac/Documents/financial-modeling/Consumer/e.l.f%20Beauty.xlsx" TargetMode="External"/><Relationship Id="rId1" Type="http://schemas.openxmlformats.org/officeDocument/2006/relationships/externalLinkPath" Target="Consumer/e.l.f%20Beauty.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mac/Documents/financial-modeling/Consumer/Ulta%20Beauty.xlsx" TargetMode="External"/><Relationship Id="rId1" Type="http://schemas.openxmlformats.org/officeDocument/2006/relationships/externalLinkPath" Target="Consumer/Ulta%20Beauty.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mac/Documents/financial-modeling/Consumer/Disney.xlsx" TargetMode="External"/><Relationship Id="rId1" Type="http://schemas.openxmlformats.org/officeDocument/2006/relationships/externalLinkPath" Target="Consumer/Disney.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mac/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Consumer/Wingstop.xlsx" TargetMode="External"/><Relationship Id="rId1" Type="http://schemas.openxmlformats.org/officeDocument/2006/relationships/externalLinkPath" Target="Consumer/Wingstop.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mac/Documents/financial-modeling/Consumer/Dutch%20Bros.xlsx" TargetMode="External"/><Relationship Id="rId1" Type="http://schemas.openxmlformats.org/officeDocument/2006/relationships/externalLinkPath" Target="Consumer/Dutch%20Bros.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mac/Documents/financial-modeling/Financials/Moodys.xlsx" TargetMode="External"/><Relationship Id="rId1" Type="http://schemas.openxmlformats.org/officeDocument/2006/relationships/externalLinkPath" Target="Financials/Moodys.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Financials/Visa.xlsx" TargetMode="External"/><Relationship Id="rId1" Type="http://schemas.openxmlformats.org/officeDocument/2006/relationships/externalLinkPath" Target="Financials/Visa.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mac/Documents/financial-modeling/Financials/OTC%20Markets%20Group.xlsx" TargetMode="External"/><Relationship Id="rId1" Type="http://schemas.openxmlformats.org/officeDocument/2006/relationships/externalLinkPath" Target="Financials/OTC%20Markets%20Group.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mac/Documents/financial-modeling/Financials/Adyen.xlsx" TargetMode="External"/><Relationship Id="rId1" Type="http://schemas.openxmlformats.org/officeDocument/2006/relationships/externalLinkPath" Target="Financials/Adyen.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mac/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mac/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mac/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Healthcare/Zoetis.xlsx" TargetMode="External"/><Relationship Id="rId1" Type="http://schemas.openxmlformats.org/officeDocument/2006/relationships/externalLinkPath" Target="Healthcare/Zoetis.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mac/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mac/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mac/Documents/financial-modeling/Industrials/Lifco%20AB.xlsx" TargetMode="External"/><Relationship Id="rId1" Type="http://schemas.openxmlformats.org/officeDocument/2006/relationships/externalLinkPath" Target="Industrials/Lifco%20AB.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mac/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mac/Documents/financial-modeling/Industrials/Moog.xlsx" TargetMode="External"/><Relationship Id="rId1" Type="http://schemas.openxmlformats.org/officeDocument/2006/relationships/externalLinkPath" Target="Industrials/Moog.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20copy.xlsx" TargetMode="External"/><Relationship Id="rId1" Type="http://schemas.openxmlformats.org/officeDocument/2006/relationships/externalLinkPath" Target="/Users/bina/Documents/financial-modeling/Technology/Hardware/Super%20Micro%20Computer%20copy.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mac/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Users/bina/Documents/financial-modeling/Financial%20Services/Markel%20Group.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Users/bina/Documents/financial-modeling/Industrials/Roper%20Technologies.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mac/Documents/financial-modeling/Consumer/DraftKings.xlsx" TargetMode="External"/><Relationship Id="rId1" Type="http://schemas.openxmlformats.org/officeDocument/2006/relationships/externalLinkPath" Target="Consumer/DraftKings.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mac/Documents/financial-modeling/Technology/Software/Topicus.xlsx" TargetMode="External"/><Relationship Id="rId1" Type="http://schemas.openxmlformats.org/officeDocument/2006/relationships/externalLinkPath" Target="Technology/Software/Topic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16093667128</v>
          </cell>
          <cell r="C3">
            <v>0.87620000000000009</v>
          </cell>
          <cell r="G3">
            <v>-6.1064518978363125E-2</v>
          </cell>
        </row>
        <row r="5">
          <cell r="C5">
            <v>0.3543</v>
          </cell>
        </row>
        <row r="6">
          <cell r="A6">
            <v>6.6557763143093469</v>
          </cell>
          <cell r="C6">
            <v>0.43307958582876421</v>
          </cell>
          <cell r="K6">
            <v>298.37877898025079</v>
          </cell>
        </row>
        <row r="7">
          <cell r="A7">
            <v>16.577737049855788</v>
          </cell>
          <cell r="C7">
            <v>5.974737847061827E-2</v>
          </cell>
          <cell r="E7">
            <v>0.2364270895601111</v>
          </cell>
          <cell r="G7">
            <v>6.1916218511180298E-3</v>
          </cell>
          <cell r="K7">
            <v>1.169080975430727</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-1.7523098379805327E-3</v>
          </cell>
        </row>
        <row r="19">
          <cell r="L19">
            <v>8.1057914502369677</v>
          </cell>
          <cell r="M19">
            <v>28.825651617977528</v>
          </cell>
        </row>
        <row r="22">
          <cell r="L22">
            <v>0.4096645530620121</v>
          </cell>
          <cell r="N22">
            <v>5.2426775119757428E-2</v>
          </cell>
        </row>
        <row r="29">
          <cell r="E29">
            <v>0.39559042580512616</v>
          </cell>
          <cell r="F29">
            <v>0.6377906388303598</v>
          </cell>
        </row>
        <row r="102">
          <cell r="M102">
            <v>5130965988</v>
          </cell>
        </row>
        <row r="106">
          <cell r="E106">
            <v>1.349947907192115</v>
          </cell>
          <cell r="F106">
            <v>1.0353600959139038</v>
          </cell>
          <cell r="K106">
            <v>0.45397541942560338</v>
          </cell>
        </row>
        <row r="107">
          <cell r="M107">
            <v>0.34641142036907441</v>
          </cell>
        </row>
        <row r="116">
          <cell r="G116">
            <v>19.880213140490586</v>
          </cell>
        </row>
        <row r="118">
          <cell r="G118">
            <v>0.12190819077260651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39007683823</v>
          </cell>
          <cell r="C3">
            <v>0.76260000000000006</v>
          </cell>
          <cell r="G3">
            <v>-1.5081596198290147E-2</v>
          </cell>
        </row>
        <row r="5">
          <cell r="C5">
            <v>0.21239999999999998</v>
          </cell>
        </row>
        <row r="6">
          <cell r="A6">
            <v>7.2223076880207371</v>
          </cell>
          <cell r="C6">
            <v>0.40014426096719863</v>
          </cell>
          <cell r="K6">
            <v>57.125863248158204</v>
          </cell>
        </row>
        <row r="7">
          <cell r="A7">
            <v>32.37152184481328</v>
          </cell>
          <cell r="C7">
            <v>3.4224026375358575E-2</v>
          </cell>
          <cell r="E7">
            <v>0.66988571428571431</v>
          </cell>
          <cell r="G7">
            <v>3.086239103362391</v>
          </cell>
          <cell r="K7">
            <v>0.15010797761542594</v>
          </cell>
        </row>
        <row r="11">
          <cell r="E11">
            <v>0.32170426665070906</v>
          </cell>
          <cell r="F11">
            <v>0.22266491601394489</v>
          </cell>
          <cell r="K11">
            <v>0.18783764325470584</v>
          </cell>
        </row>
        <row r="13">
          <cell r="E13">
            <v>0.4128213579433091</v>
          </cell>
          <cell r="F13">
            <v>0.40557564446518146</v>
          </cell>
          <cell r="K13">
            <v>0.23654065999100643</v>
          </cell>
        </row>
        <row r="16">
          <cell r="E16">
            <v>0.20392408461441591</v>
          </cell>
          <cell r="F16">
            <v>-8.9867740943607943E-2</v>
          </cell>
          <cell r="K16">
            <v>0.14939558157963603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6544015125</v>
          </cell>
          <cell r="C3">
            <v>0.88519999999999999</v>
          </cell>
          <cell r="G3">
            <v>5.6836331903720061E-2</v>
          </cell>
        </row>
        <row r="5">
          <cell r="C5">
            <v>6.7039106145251395E-2</v>
          </cell>
        </row>
        <row r="6">
          <cell r="A6">
            <v>9.13968592877095</v>
          </cell>
          <cell r="C6">
            <v>0.15363128491620112</v>
          </cell>
          <cell r="K6">
            <v>108.57848376828778</v>
          </cell>
        </row>
        <row r="7">
          <cell r="A7">
            <v>136.33364843749999</v>
          </cell>
          <cell r="C7">
            <v>1.6809252102698954E-2</v>
          </cell>
          <cell r="E7">
            <v>-6.949560083176913E-2</v>
          </cell>
          <cell r="G7">
            <v>9.6148940182126733E-2</v>
          </cell>
          <cell r="K7">
            <v>-0.19897835656003116</v>
          </cell>
        </row>
        <row r="11">
          <cell r="E11">
            <v>0.6843387960408891</v>
          </cell>
          <cell r="F11">
            <v>0.37949902606598096</v>
          </cell>
          <cell r="K11">
            <v>0.33046877502397953</v>
          </cell>
        </row>
        <row r="13">
          <cell r="E13">
            <v>5.8571936826148141E-2</v>
          </cell>
          <cell r="F13">
            <v>-1.3507054293584282</v>
          </cell>
          <cell r="K13">
            <v>0.94089905192846379</v>
          </cell>
        </row>
        <row r="16">
          <cell r="E16">
            <v>1.3309608540925266</v>
          </cell>
          <cell r="F16">
            <v>8.8787606645711712</v>
          </cell>
          <cell r="K16">
            <v>0.51337635799317205</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row>
        <row r="16">
          <cell r="AG16">
            <v>-2.7498803063314627E-2</v>
          </cell>
        </row>
        <row r="19">
          <cell r="AH19">
            <v>14.001700334448161</v>
          </cell>
          <cell r="AI19">
            <v>28.402363636363635</v>
          </cell>
        </row>
        <row r="22">
          <cell r="AH22">
            <v>8.0551709672079364E-2</v>
          </cell>
          <cell r="AJ22">
            <v>4.2135350785394342E-2</v>
          </cell>
        </row>
        <row r="29">
          <cell r="AA29">
            <v>-0.14147012728871222</v>
          </cell>
          <cell r="AB29">
            <v>9.3796378747402764E-2</v>
          </cell>
        </row>
        <row r="102">
          <cell r="AI102">
            <v>20932542000</v>
          </cell>
        </row>
        <row r="106">
          <cell r="AA106">
            <v>6.5746917926746251E-2</v>
          </cell>
          <cell r="AB106">
            <v>9.7424412094065049E-2</v>
          </cell>
          <cell r="AG106">
            <v>6.6527372312206429E-2</v>
          </cell>
        </row>
        <row r="107">
          <cell r="AI107">
            <v>5.8134938315091755E-2</v>
          </cell>
        </row>
        <row r="116">
          <cell r="AC116">
            <v>193.92041814988528</v>
          </cell>
        </row>
        <row r="118">
          <cell r="AC118">
            <v>-5.4139019852281423E-2</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75400829181</v>
          </cell>
          <cell r="C3">
            <v>0.7229000000000001</v>
          </cell>
          <cell r="G3">
            <v>1.0493536219034705E-2</v>
          </cell>
        </row>
        <row r="5">
          <cell r="C5">
            <v>6.3799999999999996E-2</v>
          </cell>
        </row>
        <row r="6">
          <cell r="A6">
            <v>9.2188322754615477</v>
          </cell>
          <cell r="C6">
            <v>0.33012016553745266</v>
          </cell>
          <cell r="K6">
            <v>216.46637605993465</v>
          </cell>
        </row>
        <row r="7">
          <cell r="A7">
            <v>41.497429378646117</v>
          </cell>
          <cell r="C7">
            <v>2.9124348151775531E-2</v>
          </cell>
          <cell r="E7">
            <v>7.227364335298947E-2</v>
          </cell>
          <cell r="G7">
            <v>1.2987302676733012</v>
          </cell>
          <cell r="K7">
            <v>-0.10768631823267805</v>
          </cell>
        </row>
        <row r="11">
          <cell r="E11">
            <v>0.25287648823048259</v>
          </cell>
          <cell r="F11">
            <v>0.18661772599997106</v>
          </cell>
          <cell r="K11">
            <v>0.18185979418114906</v>
          </cell>
        </row>
        <row r="13">
          <cell r="E13">
            <v>-2.6468164794007492</v>
          </cell>
          <cell r="F13">
            <v>3.1323629747555151</v>
          </cell>
          <cell r="K13">
            <v>0.82720392844907631</v>
          </cell>
        </row>
        <row r="15">
          <cell r="E15">
            <v>1.1785961828226998E-2</v>
          </cell>
          <cell r="F15">
            <v>0.21123919772578925</v>
          </cell>
          <cell r="K15">
            <v>0.23300866928483668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11.153829548736462</v>
          </cell>
          <cell r="C6">
            <v>0.35507207678017633</v>
          </cell>
          <cell r="K6">
            <v>175.92923541102027</v>
          </cell>
        </row>
        <row r="7">
          <cell r="A7">
            <v>35.925706802325578</v>
          </cell>
          <cell r="C7">
            <v>3.5926855427519493E-2</v>
          </cell>
          <cell r="E7">
            <v>0.34165899533946825</v>
          </cell>
          <cell r="G7">
            <v>0.12543950212621563</v>
          </cell>
          <cell r="K7">
            <v>4.7322511078820684E-2</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6179221570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23943707532</v>
          </cell>
          <cell r="C3">
            <v>0.78900000000000003</v>
          </cell>
          <cell r="G3">
            <v>-2.7292598519308937E-2</v>
          </cell>
        </row>
        <row r="5">
          <cell r="C5">
            <v>0.28335535006605017</v>
          </cell>
        </row>
        <row r="6">
          <cell r="A6">
            <v>15.814866269484808</v>
          </cell>
          <cell r="C6">
            <v>0.31307793923381771</v>
          </cell>
          <cell r="K6">
            <v>505.36396996964697</v>
          </cell>
        </row>
        <row r="7">
          <cell r="A7">
            <v>55.812838069930073</v>
          </cell>
          <cell r="C7">
            <v>1.9796432919442997E-2</v>
          </cell>
          <cell r="E7">
            <v>0.36551899819483757</v>
          </cell>
          <cell r="K7">
            <v>-0.47535533872863023</v>
          </cell>
        </row>
        <row r="11">
          <cell r="E11">
            <v>4.6131666737559751E-2</v>
          </cell>
          <cell r="F11">
            <v>9.9276104177103974E-2</v>
          </cell>
          <cell r="K11">
            <v>8.2588703640724542E-2</v>
          </cell>
        </row>
        <row r="13">
          <cell r="E13">
            <v>-4.7293437120617066E-2</v>
          </cell>
          <cell r="F13">
            <v>0.14846830736117322</v>
          </cell>
          <cell r="K13">
            <v>0.1709596500827987</v>
          </cell>
        </row>
        <row r="16">
          <cell r="E16">
            <v>0.24163943370139895</v>
          </cell>
          <cell r="F16">
            <v>-0.15066173977607056</v>
          </cell>
          <cell r="K16">
            <v>0.13805979147528671</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74774201472</v>
          </cell>
          <cell r="C3">
            <v>0.82330000000000003</v>
          </cell>
          <cell r="G3">
            <v>1.9622803978759984E-2</v>
          </cell>
        </row>
        <row r="5">
          <cell r="C5">
            <v>0.25309999999999999</v>
          </cell>
        </row>
        <row r="6">
          <cell r="A6">
            <v>7.6005490416751371</v>
          </cell>
          <cell r="C6">
            <v>0.43034209955316716</v>
          </cell>
          <cell r="K6">
            <v>114.81740055014079</v>
          </cell>
        </row>
        <row r="7">
          <cell r="A7">
            <v>28.121173927040239</v>
          </cell>
          <cell r="C7">
            <v>4.892061604121279E-2</v>
          </cell>
          <cell r="E7">
            <v>0.19875386021942301</v>
          </cell>
          <cell r="G7">
            <v>0.45937932397707054</v>
          </cell>
          <cell r="K7">
            <v>-6.0820589496122235E-3</v>
          </cell>
        </row>
        <row r="11">
          <cell r="E11">
            <v>0.40175841488978192</v>
          </cell>
          <cell r="F11">
            <v>0.17132992022859872</v>
          </cell>
          <cell r="K11">
            <v>0.14058681069036041</v>
          </cell>
        </row>
        <row r="13">
          <cell r="E13">
            <v>-6.377321508717908</v>
          </cell>
          <cell r="F13">
            <v>0.40464870575805589</v>
          </cell>
          <cell r="K13">
            <v>0.20717982534687573</v>
          </cell>
        </row>
        <row r="15">
          <cell r="E15">
            <v>0.58375807347350639</v>
          </cell>
          <cell r="F15">
            <v>6.7143816987584648E-2</v>
          </cell>
          <cell r="K15">
            <v>0.1350966472815272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5980454314</v>
          </cell>
          <cell r="C3">
            <v>0.81669999999999998</v>
          </cell>
          <cell r="G3">
            <v>4.952172751378351E-2</v>
          </cell>
        </row>
        <row r="5">
          <cell r="C5">
            <v>0.17714285714285713</v>
          </cell>
        </row>
        <row r="6">
          <cell r="A6">
            <v>4.8820035216326527</v>
          </cell>
          <cell r="C6">
            <v>3.4285714285714287E-2</v>
          </cell>
          <cell r="K6">
            <v>70.68864249212811</v>
          </cell>
        </row>
        <row r="7">
          <cell r="A7">
            <v>27.55969729953917</v>
          </cell>
          <cell r="C7">
            <v>7.0228778274720217E-3</v>
          </cell>
          <cell r="E7">
            <v>-3.6982263564485383E-2</v>
          </cell>
          <cell r="G7">
            <v>0.4680175008669914</v>
          </cell>
          <cell r="K7">
            <v>0.26184652788518581</v>
          </cell>
        </row>
        <row r="11">
          <cell r="E11">
            <v>0.64880934763746589</v>
          </cell>
          <cell r="F11">
            <v>0.15733305116451324</v>
          </cell>
          <cell r="K11">
            <v>0.20023783299779593</v>
          </cell>
        </row>
        <row r="13">
          <cell r="E13">
            <v>-0.31448610587662129</v>
          </cell>
          <cell r="F13">
            <v>-1.9699407755056431</v>
          </cell>
          <cell r="K13">
            <v>0.23512484731396976</v>
          </cell>
        </row>
        <row r="16">
          <cell r="E16">
            <v>-8.6769919045590118</v>
          </cell>
          <cell r="F16">
            <v>-0.76689847318499937</v>
          </cell>
          <cell r="K16">
            <v>0.49050521580814282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7378732768</v>
          </cell>
          <cell r="C3">
            <v>0.72939999999999994</v>
          </cell>
          <cell r="G3">
            <v>7.03151046995453E-2</v>
          </cell>
        </row>
        <row r="5">
          <cell r="C5">
            <v>-0.1933</v>
          </cell>
        </row>
        <row r="6">
          <cell r="A6">
            <v>5.9171874643143543</v>
          </cell>
          <cell r="C6">
            <v>7.2207078346414585E-2</v>
          </cell>
          <cell r="K6">
            <v>96.715203909823401</v>
          </cell>
        </row>
        <row r="7">
          <cell r="A7">
            <v>67.447283071297988</v>
          </cell>
          <cell r="C7">
            <v>2.1956899873277421E-2</v>
          </cell>
          <cell r="E7">
            <v>-0.12168369635647709</v>
          </cell>
          <cell r="G7">
            <v>1.4364682079942097</v>
          </cell>
          <cell r="K7">
            <v>0.29298400948961767</v>
          </cell>
        </row>
        <row r="11">
          <cell r="E11">
            <v>0.23958862396129743</v>
          </cell>
          <cell r="F11">
            <v>0.16652276122579379</v>
          </cell>
          <cell r="K11">
            <v>0.19305553872307554</v>
          </cell>
        </row>
        <row r="13">
          <cell r="E13">
            <v>0.15851516816451472</v>
          </cell>
          <cell r="F13">
            <v>-1.463243295887128</v>
          </cell>
          <cell r="K13">
            <v>-6.4802001011803334E-2</v>
          </cell>
        </row>
        <row r="15">
          <cell r="E15">
            <v>9.3476623784123003</v>
          </cell>
          <cell r="F15">
            <v>4.3065680150403303</v>
          </cell>
          <cell r="K15">
            <v>1.2085440645600343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1647407000000</v>
          </cell>
          <cell r="C3">
            <v>0.5544</v>
          </cell>
          <cell r="G3">
            <v>-1.9635879687797536E-2</v>
          </cell>
        </row>
        <row r="5">
          <cell r="C5">
            <v>0.21050000000000002</v>
          </cell>
        </row>
        <row r="6">
          <cell r="A6">
            <v>5.401334426229508</v>
          </cell>
          <cell r="C6">
            <v>0.2464483608698205</v>
          </cell>
          <cell r="K6">
            <v>177.95198111826173</v>
          </cell>
        </row>
        <row r="7">
          <cell r="A7">
            <v>22.705630211563641</v>
          </cell>
          <cell r="C7">
            <v>4.7407835465067223E-2</v>
          </cell>
          <cell r="E7">
            <v>0.18872592867630927</v>
          </cell>
          <cell r="G7">
            <v>0.10898364534084996</v>
          </cell>
          <cell r="K7">
            <v>0.34975713833632982</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N7">
            <v>0.22070851460534494</v>
          </cell>
          <cell r="O7">
            <v>0.26600372902423863</v>
          </cell>
        </row>
        <row r="13">
          <cell r="N13">
            <v>0.61547310900201324</v>
          </cell>
          <cell r="O13">
            <v>3.0775995861355407</v>
          </cell>
        </row>
        <row r="16">
          <cell r="L16">
            <v>2.1155833950386772E-2</v>
          </cell>
        </row>
        <row r="19">
          <cell r="M19">
            <v>7.7047872385332505</v>
          </cell>
          <cell r="N19">
            <v>34.909333934444696</v>
          </cell>
        </row>
        <row r="22">
          <cell r="M22">
            <v>0.11200937884577282</v>
          </cell>
          <cell r="O22">
            <v>3.4524474302664511E-2</v>
          </cell>
        </row>
        <row r="29">
          <cell r="F29">
            <v>8.4985835694050937E-2</v>
          </cell>
          <cell r="G29">
            <v>0.15900783289817233</v>
          </cell>
        </row>
        <row r="102">
          <cell r="N102">
            <v>61985013334</v>
          </cell>
        </row>
        <row r="106">
          <cell r="F106">
            <v>4.6420141620771016E-2</v>
          </cell>
          <cell r="G106">
            <v>0.60902255639097747</v>
          </cell>
          <cell r="L106">
            <v>0.19776244733863493</v>
          </cell>
        </row>
        <row r="107">
          <cell r="N107">
            <v>0.12744904157340961</v>
          </cell>
        </row>
        <row r="116">
          <cell r="H116">
            <v>2228.2938194820986</v>
          </cell>
        </row>
        <row r="118">
          <cell r="H118">
            <v>-0.23818754269857378</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17.138368926553671</v>
          </cell>
          <cell r="AO19">
            <v>50.303028046142757</v>
          </cell>
        </row>
        <row r="22">
          <cell r="AN22">
            <v>0.22256073881139135</v>
          </cell>
          <cell r="AP22">
            <v>2.2760400948197729E-2</v>
          </cell>
        </row>
        <row r="29">
          <cell r="AG29">
            <v>0.43733280961120413</v>
          </cell>
          <cell r="AH29">
            <v>0.6337790593578907</v>
          </cell>
        </row>
        <row r="102">
          <cell r="AO102">
            <v>69770299900</v>
          </cell>
        </row>
        <row r="106">
          <cell r="AG106">
            <v>0.38089936045643236</v>
          </cell>
          <cell r="AH106">
            <v>0.41953142948066424</v>
          </cell>
          <cell r="AM106">
            <v>0.20120333993094985</v>
          </cell>
        </row>
        <row r="107">
          <cell r="AO107">
            <v>0.115406599904499</v>
          </cell>
        </row>
        <row r="116">
          <cell r="AI116">
            <v>152.3362038354303</v>
          </cell>
        </row>
        <row r="118">
          <cell r="AI118">
            <v>-0.40598087800573091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67819555765</v>
          </cell>
          <cell r="C3">
            <v>0.49920000000000003</v>
          </cell>
          <cell r="G3">
            <v>1.0133384791202618E-2</v>
          </cell>
        </row>
        <row r="5">
          <cell r="C5">
            <v>7.5723830734966593E-2</v>
          </cell>
        </row>
        <row r="6">
          <cell r="A6">
            <v>4.8724445552841438</v>
          </cell>
          <cell r="C6">
            <v>4.9716215245348083E-2</v>
          </cell>
          <cell r="K6">
            <v>640.24663496136804</v>
          </cell>
        </row>
        <row r="7">
          <cell r="A7">
            <v>64.344929568311201</v>
          </cell>
          <cell r="C7">
            <v>1.0203546634805946E-2</v>
          </cell>
          <cell r="E7">
            <v>0.14874678663239074</v>
          </cell>
          <cell r="G7">
            <v>2.4547069271758435</v>
          </cell>
          <cell r="K7">
            <v>-0.52269555609792306</v>
          </cell>
        </row>
        <row r="11">
          <cell r="E11">
            <v>0.49050649071230712</v>
          </cell>
          <cell r="F11">
            <v>0.32096422131536495</v>
          </cell>
          <cell r="K11">
            <v>0.23560310252800587</v>
          </cell>
        </row>
        <row r="13">
          <cell r="E13">
            <v>4.7860366849130891</v>
          </cell>
          <cell r="F13">
            <v>1.1867219917012446</v>
          </cell>
          <cell r="K13">
            <v>0.53703099575457958</v>
          </cell>
        </row>
        <row r="16">
          <cell r="E16">
            <v>5.0596749644838095</v>
          </cell>
          <cell r="F16">
            <v>-0.74211451189101751</v>
          </cell>
          <cell r="K16">
            <v>0.18430580816188438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10144335165</v>
          </cell>
          <cell r="C3">
            <v>0.47869999999999996</v>
          </cell>
          <cell r="G3">
            <v>0.10956148926666953</v>
          </cell>
        </row>
        <row r="5">
          <cell r="C5">
            <v>7.9025110782865587E-2</v>
          </cell>
        </row>
        <row r="6">
          <cell r="A6">
            <v>2.4973744867060561</v>
          </cell>
          <cell r="C6">
            <v>0.14623338257016247</v>
          </cell>
          <cell r="K6">
            <v>79.491769806040793</v>
          </cell>
        </row>
        <row r="7">
          <cell r="A7">
            <v>31.602290233644858</v>
          </cell>
          <cell r="C7">
            <v>5.8554847640426913E-2</v>
          </cell>
          <cell r="E7">
            <v>-4.9591974041778841E-2</v>
          </cell>
          <cell r="G7">
            <v>0.12048432731165123</v>
          </cell>
          <cell r="K7">
            <v>0.41924245324122111</v>
          </cell>
        </row>
        <row r="11">
          <cell r="E11">
            <v>0.34642426963666839</v>
          </cell>
          <cell r="F11">
            <v>6.1594152712226791E-2</v>
          </cell>
          <cell r="K11">
            <v>0.10090216642100902</v>
          </cell>
        </row>
        <row r="13">
          <cell r="E13">
            <v>0.32239709443099263</v>
          </cell>
          <cell r="F13">
            <v>-1.2555437469400428</v>
          </cell>
          <cell r="K13">
            <v>0.34971832669035119</v>
          </cell>
        </row>
        <row r="16">
          <cell r="E16">
            <v>1.7704240214888718</v>
          </cell>
          <cell r="F16">
            <v>-3.0568650467988738</v>
          </cell>
          <cell r="K16">
            <v>0.26246259468056382</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13.21296536354274</v>
          </cell>
          <cell r="AP19">
            <v>44.7290739151656</v>
          </cell>
        </row>
        <row r="22">
          <cell r="AO22">
            <v>0.27707427260918605</v>
          </cell>
          <cell r="AQ22">
            <v>2.3889714102748316E-2</v>
          </cell>
        </row>
        <row r="29">
          <cell r="AH29">
            <v>0.29976660558984891</v>
          </cell>
          <cell r="AI29">
            <v>0.74792858782401672</v>
          </cell>
        </row>
        <row r="102">
          <cell r="AP102">
            <v>76978736208</v>
          </cell>
        </row>
        <row r="106">
          <cell r="AH106">
            <v>0.14527784021842938</v>
          </cell>
          <cell r="AI106">
            <v>0.1495057562797768</v>
          </cell>
          <cell r="AN106">
            <v>0.17934169888521362</v>
          </cell>
        </row>
        <row r="107">
          <cell r="AP107">
            <v>0.13068256580561441</v>
          </cell>
        </row>
        <row r="116">
          <cell r="AJ116">
            <v>324.05986221307614</v>
          </cell>
        </row>
        <row r="118">
          <cell r="AJ118">
            <v>-0.35976793461933754</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37652139104</v>
          </cell>
          <cell r="C3">
            <v>0.81740000000000002</v>
          </cell>
          <cell r="G3">
            <v>2.2526019471993619E-2</v>
          </cell>
        </row>
        <row r="5">
          <cell r="C5">
            <v>0.32047325102880658</v>
          </cell>
        </row>
        <row r="6">
          <cell r="A6">
            <v>19.3683843127572</v>
          </cell>
          <cell r="C6">
            <v>0.29989711934156377</v>
          </cell>
          <cell r="K6">
            <v>36.290277400287749</v>
          </cell>
        </row>
        <row r="7">
          <cell r="A7">
            <v>60.436820391653292</v>
          </cell>
          <cell r="C7">
            <v>1.5483848032901393E-2</v>
          </cell>
          <cell r="E7">
            <v>4.7540246906781373E-2</v>
          </cell>
          <cell r="G7">
            <v>0.12207530136477086</v>
          </cell>
          <cell r="K7">
            <v>-0.52753186563874821</v>
          </cell>
        </row>
        <row r="11">
          <cell r="E11">
            <v>0.31871167361908026</v>
          </cell>
          <cell r="F11">
            <v>0.23209922708590147</v>
          </cell>
          <cell r="K11">
            <v>0.23380764970828824</v>
          </cell>
        </row>
        <row r="13">
          <cell r="E13">
            <v>-0.61248384895689667</v>
          </cell>
          <cell r="F13">
            <v>10.669944741032126</v>
          </cell>
          <cell r="K13">
            <v>0.32524843093467587</v>
          </cell>
        </row>
        <row r="16">
          <cell r="E16">
            <v>0.43515935608833867</v>
          </cell>
          <cell r="F16">
            <v>0.25491310318700577</v>
          </cell>
          <cell r="K16">
            <v>0.28698890028303281</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2.9601988199387735E-2</v>
          </cell>
        </row>
        <row r="19">
          <cell r="X19">
            <v>14.387497194163862</v>
          </cell>
          <cell r="Y19">
            <v>62.229417475728155</v>
          </cell>
        </row>
        <row r="22">
          <cell r="X22">
            <v>0.21318287198734909</v>
          </cell>
          <cell r="Z22">
            <v>2.0445797963376981E-2</v>
          </cell>
        </row>
        <row r="29">
          <cell r="Q29">
            <v>0.41304347826086962</v>
          </cell>
          <cell r="R29">
            <v>5.3384615384615381</v>
          </cell>
        </row>
        <row r="102">
          <cell r="Y102">
            <v>128192600000</v>
          </cell>
        </row>
        <row r="106">
          <cell r="Q106">
            <v>0.21261160714285721</v>
          </cell>
          <cell r="R106">
            <v>0.20616658996778647</v>
          </cell>
          <cell r="W106">
            <v>0.26541205368771414</v>
          </cell>
        </row>
        <row r="107">
          <cell r="Y107">
            <v>0.20718207336870673</v>
          </cell>
        </row>
        <row r="116">
          <cell r="S116">
            <v>440.47827538004867</v>
          </cell>
        </row>
        <row r="118">
          <cell r="S118">
            <v>-0.28927604979338994</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row>
        <row r="19">
          <cell r="AN19">
            <v>9.0091822061548648</v>
          </cell>
          <cell r="AO19">
            <v>31.176758409785929</v>
          </cell>
        </row>
        <row r="22">
          <cell r="AN22">
            <v>0.16687301627859014</v>
          </cell>
          <cell r="AP22">
            <v>3.9301031338358577E-2</v>
          </cell>
        </row>
        <row r="29">
          <cell r="AG29">
            <v>0.34018740239458611</v>
          </cell>
          <cell r="AH29">
            <v>0.12837444163915324</v>
          </cell>
        </row>
        <row r="102">
          <cell r="AO102">
            <v>54451497254</v>
          </cell>
        </row>
        <row r="106">
          <cell r="AG106">
            <v>-0.65921099882008927</v>
          </cell>
          <cell r="AH106">
            <v>0.19091761880721569</v>
          </cell>
          <cell r="AM106">
            <v>0.15269019549785789</v>
          </cell>
        </row>
        <row r="107">
          <cell r="AO107">
            <v>8.3364352890873322E-2</v>
          </cell>
        </row>
        <row r="116">
          <cell r="AI116">
            <v>479.45896588826258</v>
          </cell>
        </row>
        <row r="118">
          <cell r="AI118">
            <v>-5.9404861521044849E-2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13041963494</v>
          </cell>
          <cell r="C3">
            <v>0.53010000000000002</v>
          </cell>
          <cell r="G3">
            <v>-1.0411312992084198E-2</v>
          </cell>
        </row>
        <row r="5">
          <cell r="C5">
            <v>0.1721</v>
          </cell>
        </row>
        <row r="6">
          <cell r="A6">
            <v>14.269106667396061</v>
          </cell>
          <cell r="C6">
            <v>0.22212646760972515</v>
          </cell>
          <cell r="K6">
            <v>84.500400520789611</v>
          </cell>
        </row>
        <row r="7">
          <cell r="A7">
            <v>67.191980906749095</v>
          </cell>
          <cell r="C7">
            <v>1.6178545515563761E-2</v>
          </cell>
          <cell r="E7">
            <v>0.73374670098191896</v>
          </cell>
          <cell r="G7">
            <v>7.3051890941073006E-2</v>
          </cell>
          <cell r="K7">
            <v>-0.60111215766243575</v>
          </cell>
        </row>
        <row r="11">
          <cell r="E11">
            <v>0.15586844131558686</v>
          </cell>
          <cell r="F11">
            <v>0.19152530883188801</v>
          </cell>
          <cell r="K11">
            <v>0.14289067018440765</v>
          </cell>
        </row>
        <row r="13">
          <cell r="E13">
            <v>0.16734557172858278</v>
          </cell>
          <cell r="F13">
            <v>0.50512953729479904</v>
          </cell>
          <cell r="K13">
            <v>0.34239183673833573</v>
          </cell>
        </row>
        <row r="15">
          <cell r="E15">
            <v>-4.4842603785457569E-2</v>
          </cell>
          <cell r="F15">
            <v>0.21935010373144248</v>
          </cell>
          <cell r="K15">
            <v>0.2168974317141136</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5.1738357770711296</v>
          </cell>
          <cell r="AT19">
            <v>27.357228998230088</v>
          </cell>
        </row>
        <row r="22">
          <cell r="AS22">
            <v>9.8692617704524116E-2</v>
          </cell>
          <cell r="AU22">
            <v>4.1987898936913397E-2</v>
          </cell>
        </row>
        <row r="29">
          <cell r="AL29">
            <v>0.13484702713103713</v>
          </cell>
          <cell r="AM29">
            <v>0.14958119976940565</v>
          </cell>
        </row>
        <row r="102">
          <cell r="AT102">
            <v>92741006304</v>
          </cell>
        </row>
        <row r="106">
          <cell r="AL106">
            <v>-1.5961969544716736E-2</v>
          </cell>
          <cell r="AM106">
            <v>0.5293979026746789</v>
          </cell>
          <cell r="AR106">
            <v>0.16904574545107076</v>
          </cell>
        </row>
        <row r="107">
          <cell r="AT107">
            <v>7.2096521728034269E-2</v>
          </cell>
        </row>
        <row r="116">
          <cell r="AN116">
            <v>230.73331117087432</v>
          </cell>
        </row>
        <row r="118">
          <cell r="AN118">
            <v>2.3298346509111001E-2</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8.5856511780137562E-2</v>
          </cell>
        </row>
        <row r="19">
          <cell r="O19">
            <v>14.993823907834102</v>
          </cell>
          <cell r="P19">
            <v>78.794736260162608</v>
          </cell>
        </row>
        <row r="22">
          <cell r="O22">
            <v>0.33458016981656591</v>
          </cell>
          <cell r="Q22">
            <v>1.5029229601801256E-2</v>
          </cell>
        </row>
        <row r="29">
          <cell r="H29">
            <v>-0.21143567807623787</v>
          </cell>
          <cell r="I29">
            <v>-4.1547927637861877</v>
          </cell>
        </row>
        <row r="102">
          <cell r="P102">
            <v>45551237032</v>
          </cell>
        </row>
        <row r="106">
          <cell r="H106">
            <v>0.53221209891913301</v>
          </cell>
          <cell r="I106">
            <v>1.1385846802965949E-2</v>
          </cell>
          <cell r="N106">
            <v>0.28122867544309443</v>
          </cell>
        </row>
        <row r="107">
          <cell r="P107">
            <v>0.29962049488202525</v>
          </cell>
        </row>
        <row r="116">
          <cell r="J116">
            <v>124.32733118139856</v>
          </cell>
        </row>
        <row r="118">
          <cell r="J118">
            <v>-0.34825261490145432</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6090521000</v>
          </cell>
          <cell r="C3">
            <v>0.39770000000000005</v>
          </cell>
          <cell r="G3">
            <v>6.2677167417242205E-2</v>
          </cell>
        </row>
        <row r="5">
          <cell r="C5">
            <v>0.14505119453924914</v>
          </cell>
        </row>
        <row r="6">
          <cell r="A6">
            <v>10.393380546075086</v>
          </cell>
          <cell r="C6">
            <v>0.17747440273037543</v>
          </cell>
          <cell r="K6">
            <v>24.713930716735369</v>
          </cell>
        </row>
        <row r="7">
          <cell r="A7">
            <v>71.653188235294124</v>
          </cell>
          <cell r="C7">
            <v>1.7075714869056357E-2</v>
          </cell>
          <cell r="E7">
            <v>-0.13184455814335974</v>
          </cell>
          <cell r="G7">
            <v>2.4392957081744378E-2</v>
          </cell>
          <cell r="K7">
            <v>-0.31521388981060217</v>
          </cell>
        </row>
        <row r="11">
          <cell r="E11">
            <v>0.66772262857049669</v>
          </cell>
          <cell r="F11">
            <v>0.43259120545460328</v>
          </cell>
          <cell r="K11">
            <v>0.33382645266193645</v>
          </cell>
        </row>
        <row r="13">
          <cell r="E13">
            <v>1.607729571750764</v>
          </cell>
          <cell r="F13">
            <v>-1.4349939868478288</v>
          </cell>
          <cell r="K13">
            <v>0.40406747983474323</v>
          </cell>
        </row>
        <row r="16">
          <cell r="E16">
            <v>4.6846482705013601</v>
          </cell>
          <cell r="F16">
            <v>0.4220666457002995</v>
          </cell>
          <cell r="K16">
            <v>0.45518878655935291</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4.4677169980770863E-2</v>
          </cell>
        </row>
        <row r="19">
          <cell r="P19">
            <v>15.779971206030151</v>
          </cell>
          <cell r="Q19">
            <v>99.138572059984213</v>
          </cell>
        </row>
        <row r="22">
          <cell r="P22">
            <v>0.28244735258569531</v>
          </cell>
          <cell r="R22">
            <v>1.3932170303779939E-2</v>
          </cell>
        </row>
        <row r="29">
          <cell r="I29">
            <v>0.48944582469879294</v>
          </cell>
          <cell r="J29">
            <v>-1.6492807690928006</v>
          </cell>
        </row>
        <row r="102">
          <cell r="Q102">
            <v>25121714160</v>
          </cell>
        </row>
        <row r="106">
          <cell r="I106">
            <v>0.6093444550343321</v>
          </cell>
          <cell r="J106">
            <v>-2.8988488635660818</v>
          </cell>
          <cell r="K106">
            <v>5.5714285714285605E-2</v>
          </cell>
          <cell r="L106">
            <v>0.32746955345060891</v>
          </cell>
          <cell r="M106">
            <v>0.47278287461773694</v>
          </cell>
          <cell r="N106">
            <v>0.44795127353266895</v>
          </cell>
        </row>
        <row r="107">
          <cell r="Q107">
            <v>0.30250999354806429</v>
          </cell>
        </row>
        <row r="116">
          <cell r="K116">
            <v>102.45888434996202</v>
          </cell>
        </row>
        <row r="118">
          <cell r="K118">
            <v>-0.39977220650285861</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12.354826493423525</v>
          </cell>
          <cell r="Y19">
            <v>39.184974134684147</v>
          </cell>
        </row>
        <row r="22">
          <cell r="X22">
            <v>4.3595068240837073E-2</v>
          </cell>
          <cell r="Z22">
            <v>2.946509016995788E-2</v>
          </cell>
        </row>
        <row r="29">
          <cell r="Q29">
            <v>0.43163740057031363</v>
          </cell>
          <cell r="R29">
            <v>-0.12045287766013213</v>
          </cell>
        </row>
        <row r="102">
          <cell r="Y102">
            <v>32876193299</v>
          </cell>
        </row>
        <row r="106">
          <cell r="Q106">
            <v>-0.11608249746421728</v>
          </cell>
          <cell r="R106">
            <v>0.2351141144970037</v>
          </cell>
          <cell r="W106">
            <v>0.10454258013987135</v>
          </cell>
        </row>
        <row r="107">
          <cell r="Y107">
            <v>6.15826184091397E-2</v>
          </cell>
        </row>
        <row r="116">
          <cell r="S116">
            <v>131.55530042307282</v>
          </cell>
        </row>
        <row r="118">
          <cell r="S118">
            <v>-0.41966870870760586</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20750860263</v>
          </cell>
          <cell r="C3">
            <v>0.82940000000000003</v>
          </cell>
          <cell r="G3">
            <v>4.8771323135570387E-2</v>
          </cell>
        </row>
        <row r="5">
          <cell r="C5">
            <v>0.12971698113207547</v>
          </cell>
        </row>
        <row r="6">
          <cell r="A6">
            <v>9.7881416334905662</v>
          </cell>
          <cell r="C6">
            <v>0.14150943396226415</v>
          </cell>
          <cell r="K6">
            <v>164.8169708082676</v>
          </cell>
        </row>
        <row r="7">
          <cell r="A7">
            <v>75.457673683636358</v>
          </cell>
          <cell r="C7">
            <v>1.4457231950760017E-2</v>
          </cell>
          <cell r="E7">
            <v>-4.6421576361431308E-2</v>
          </cell>
          <cell r="G7">
            <v>0.73903913752407702</v>
          </cell>
          <cell r="K7">
            <v>-0.60274537634489245</v>
          </cell>
        </row>
        <row r="11">
          <cell r="E11">
            <v>0.33084100509126912</v>
          </cell>
          <cell r="F11">
            <v>0.22474752580779889</v>
          </cell>
          <cell r="K11">
            <v>0.21061953164899111</v>
          </cell>
        </row>
        <row r="13">
          <cell r="E13">
            <v>0.44852705011755334</v>
          </cell>
          <cell r="F13">
            <v>-3.4390460225811315</v>
          </cell>
          <cell r="K13">
            <v>0.40069592625443967</v>
          </cell>
        </row>
        <row r="16">
          <cell r="E16">
            <v>7.4980238283445022E-2</v>
          </cell>
          <cell r="F16">
            <v>0.32891542782217331</v>
          </cell>
          <cell r="K16">
            <v>0.28635936199703593</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8432931068</v>
          </cell>
          <cell r="C3">
            <v>0.73019999999999996</v>
          </cell>
          <cell r="G3">
            <v>7.1405882084662642E-2</v>
          </cell>
        </row>
        <row r="5">
          <cell r="C5">
            <v>0.17087378640776699</v>
          </cell>
        </row>
        <row r="6">
          <cell r="A6">
            <v>16.37462343300971</v>
          </cell>
          <cell r="C6">
            <v>0.20776699029126214</v>
          </cell>
          <cell r="K6">
            <v>61.690252004278292</v>
          </cell>
        </row>
        <row r="7">
          <cell r="A7">
            <v>95.828762136363636</v>
          </cell>
          <cell r="C7">
            <v>1.2688352262954844E-2</v>
          </cell>
          <cell r="E7">
            <v>-6.2161923847695394E-2</v>
          </cell>
          <cell r="G7">
            <v>4.5849716216329509E-2</v>
          </cell>
          <cell r="K7">
            <v>-0.69613707021831206</v>
          </cell>
        </row>
        <row r="11">
          <cell r="E11">
            <v>0.47343004801173971</v>
          </cell>
          <cell r="F11">
            <v>0.393794232668913</v>
          </cell>
          <cell r="K11">
            <v>0.23209249461272466</v>
          </cell>
        </row>
        <row r="13">
          <cell r="E13">
            <v>-9.3290097281117923E-3</v>
          </cell>
          <cell r="F13">
            <v>-2.4771544633564977</v>
          </cell>
          <cell r="K13">
            <v>0.26294191919191923</v>
          </cell>
        </row>
        <row r="16">
          <cell r="E16">
            <v>13.686909581646423</v>
          </cell>
          <cell r="F16">
            <v>1.457961959018653</v>
          </cell>
          <cell r="K16">
            <v>0.46752301965855009</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2.6834126308879342E-2</v>
          </cell>
        </row>
        <row r="19">
          <cell r="N19">
            <v>15.851435467153285</v>
          </cell>
          <cell r="O19">
            <v>70.20409457974138</v>
          </cell>
        </row>
        <row r="22">
          <cell r="N22">
            <v>0.33872825923952682</v>
          </cell>
          <cell r="P22">
            <v>9.5043085920360117E-3</v>
          </cell>
        </row>
        <row r="29">
          <cell r="G29">
            <v>1.4179320318148951</v>
          </cell>
          <cell r="H29">
            <v>-10.250398724082935</v>
          </cell>
        </row>
        <row r="102">
          <cell r="O102">
            <v>32574699885</v>
          </cell>
        </row>
        <row r="106">
          <cell r="G106">
            <v>0.41113683538240453</v>
          </cell>
          <cell r="H106">
            <v>-0.12423129798199806</v>
          </cell>
          <cell r="M106">
            <v>0.20157323468403679</v>
          </cell>
        </row>
        <row r="107">
          <cell r="O107">
            <v>0.24822002799299306</v>
          </cell>
        </row>
        <row r="116">
          <cell r="I116">
            <v>34.093623281722238</v>
          </cell>
        </row>
        <row r="118">
          <cell r="I118">
            <v>-0.6598461211042379</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6693869000</v>
          </cell>
          <cell r="C3">
            <v>0.88569999999999993</v>
          </cell>
          <cell r="G3">
            <v>1.9703780196814624E-2</v>
          </cell>
        </row>
        <row r="5">
          <cell r="C5">
            <v>-0.37770000000000004</v>
          </cell>
        </row>
        <row r="6">
          <cell r="A6">
            <v>12.03933273381295</v>
          </cell>
          <cell r="C6">
            <v>-2.7471050887135787E-4</v>
          </cell>
          <cell r="K6">
            <v>22.475425018780943</v>
          </cell>
        </row>
        <row r="7">
          <cell r="C7">
            <v>2.091466086354543E-3</v>
          </cell>
          <cell r="E7">
            <v>-0.19428542238835569</v>
          </cell>
          <cell r="G7">
            <v>9.0828160338770995E-4</v>
          </cell>
          <cell r="K7">
            <v>-0.48057718930480842</v>
          </cell>
        </row>
        <row r="11">
          <cell r="E11">
            <v>0.67952092395498975</v>
          </cell>
          <cell r="F11">
            <v>0.31028241770672293</v>
          </cell>
          <cell r="K11">
            <v>0.31719743601869332</v>
          </cell>
        </row>
        <row r="13">
          <cell r="E13">
            <v>0.11069499413425476</v>
          </cell>
          <cell r="F13">
            <v>-0.94196539977134364</v>
          </cell>
          <cell r="K13">
            <v>4.2675127200894988E-2</v>
          </cell>
        </row>
        <row r="15">
          <cell r="E15">
            <v>0.56457689063817829</v>
          </cell>
          <cell r="F15">
            <v>-1.1677088574235128</v>
          </cell>
          <cell r="K15">
            <v>1.0966392391529756</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9678462252</v>
          </cell>
          <cell r="C3">
            <v>0.68319999999999992</v>
          </cell>
          <cell r="G3">
            <v>0.11430379010949462</v>
          </cell>
        </row>
        <row r="5">
          <cell r="C5">
            <v>0.12459621596677434</v>
          </cell>
        </row>
        <row r="6">
          <cell r="A6">
            <v>4.4662954554683898</v>
          </cell>
          <cell r="C6">
            <v>0.15413013382556529</v>
          </cell>
          <cell r="K6">
            <v>15.99322747437874</v>
          </cell>
        </row>
        <row r="7">
          <cell r="A7">
            <v>35.846156488888887</v>
          </cell>
          <cell r="C7">
            <v>3.4509614368850874E-2</v>
          </cell>
          <cell r="E7">
            <v>-0.1084036544227632</v>
          </cell>
          <cell r="G7">
            <v>0.81047909211737046</v>
          </cell>
          <cell r="K7">
            <v>-0.36635390355076303</v>
          </cell>
        </row>
        <row r="11">
          <cell r="E11">
            <v>0.25258120926479877</v>
          </cell>
          <cell r="F11">
            <v>0.55784515579889349</v>
          </cell>
          <cell r="K11">
            <v>0.19842424476926182</v>
          </cell>
        </row>
        <row r="13">
          <cell r="E13">
            <v>0.72934640363344827</v>
          </cell>
          <cell r="F13">
            <v>-1.2931398754915522</v>
          </cell>
          <cell r="K13">
            <v>0.33681947739079388</v>
          </cell>
        </row>
        <row r="16">
          <cell r="E16">
            <v>-0.2400333796214803</v>
          </cell>
          <cell r="F16">
            <v>-3.8652557712599402</v>
          </cell>
          <cell r="K16">
            <v>0.16088929284288567</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row>
        <row r="13">
          <cell r="Q13">
            <v>-0.17721860019518559</v>
          </cell>
          <cell r="R13">
            <v>2.5008316340053116</v>
          </cell>
        </row>
        <row r="16">
          <cell r="O16">
            <v>6.5663481616443906E-2</v>
          </cell>
        </row>
        <row r="19">
          <cell r="P19">
            <v>16.228457740971358</v>
          </cell>
          <cell r="Q19">
            <v>134.69200585012919</v>
          </cell>
        </row>
        <row r="22">
          <cell r="P22">
            <v>0.44299156870844419</v>
          </cell>
          <cell r="R22">
            <v>8.3260103028801758E-3</v>
          </cell>
        </row>
        <row r="29">
          <cell r="I29">
            <v>0.12556620805172281</v>
          </cell>
          <cell r="J29">
            <v>-1.5602232786524532</v>
          </cell>
        </row>
        <row r="102">
          <cell r="Q102">
            <v>26062903132</v>
          </cell>
        </row>
        <row r="106">
          <cell r="I106">
            <v>0.25626284256280352</v>
          </cell>
          <cell r="J106">
            <v>-0.10998822887657544</v>
          </cell>
          <cell r="O106">
            <v>0.27380005307466998</v>
          </cell>
        </row>
        <row r="107">
          <cell r="Q107">
            <v>0.26089735438969941</v>
          </cell>
        </row>
        <row r="116">
          <cell r="K116">
            <v>141.5861794183476</v>
          </cell>
        </row>
        <row r="118">
          <cell r="K118">
            <v>-0.61242183510348036</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51545298000</v>
          </cell>
          <cell r="C3">
            <v>0.66269999999999996</v>
          </cell>
          <cell r="G3">
            <v>3.2149299619989691E-2</v>
          </cell>
        </row>
        <row r="5">
          <cell r="C5">
            <v>-0.35220000000000001</v>
          </cell>
        </row>
        <row r="6">
          <cell r="A6">
            <v>18.743744727272727</v>
          </cell>
          <cell r="C6">
            <v>0.25560583993580116</v>
          </cell>
          <cell r="K6">
            <v>76.376392387716621</v>
          </cell>
        </row>
        <row r="7">
          <cell r="A7">
            <v>204.54483333333334</v>
          </cell>
          <cell r="C7">
            <v>1.0534423527825952E-2</v>
          </cell>
          <cell r="E7">
            <v>-0.13463804532518664</v>
          </cell>
          <cell r="G7">
            <v>5.6028554457934698E-2</v>
          </cell>
          <cell r="K7">
            <v>-0.51147248056980543</v>
          </cell>
        </row>
        <row r="11">
          <cell r="E11">
            <v>0.69409764566847132</v>
          </cell>
          <cell r="F11">
            <v>0.33129427461163719</v>
          </cell>
          <cell r="K11">
            <v>0.32857655995757373</v>
          </cell>
        </row>
        <row r="13">
          <cell r="E13">
            <v>0.17171460170483632</v>
          </cell>
          <cell r="F13">
            <v>-1.3163027720423495</v>
          </cell>
          <cell r="G13">
            <v>0.47619047619047628</v>
          </cell>
          <cell r="H13">
            <v>0.58602150537634401</v>
          </cell>
          <cell r="I13">
            <v>-0.12542372881355934</v>
          </cell>
          <cell r="J13">
            <v>0.53488372093023262</v>
          </cell>
        </row>
        <row r="15">
          <cell r="E15">
            <v>6.4659743766517295</v>
          </cell>
          <cell r="F15">
            <v>4.4610444950183847E-2</v>
          </cell>
          <cell r="K15">
            <v>0.41247726385538258</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1452964618000</v>
          </cell>
          <cell r="C3">
            <v>0.14199999999999999</v>
          </cell>
          <cell r="G3">
            <v>1.0578895622893769E-2</v>
          </cell>
        </row>
        <row r="5">
          <cell r="C5">
            <v>2.4300000000000002E-2</v>
          </cell>
        </row>
        <row r="6">
          <cell r="A6">
            <v>2.5490607333333335</v>
          </cell>
          <cell r="C6">
            <v>1.1251295573240949E-2</v>
          </cell>
          <cell r="K6">
            <v>143.81593918525635</v>
          </cell>
        </row>
        <row r="7">
          <cell r="A7">
            <v>63.771270101825841</v>
          </cell>
          <cell r="C7">
            <v>3.5651246670619204E-2</v>
          </cell>
          <cell r="E7">
            <v>4.3209946799516126E-2</v>
          </cell>
          <cell r="G7">
            <v>0.82391667951744341</v>
          </cell>
          <cell r="K7">
            <v>2.2872967178210191E-2</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44830967615</v>
          </cell>
          <cell r="C3">
            <v>0.44890000000000002</v>
          </cell>
          <cell r="G3">
            <v>8.7650773789637697E-3</v>
          </cell>
        </row>
        <row r="5">
          <cell r="C5">
            <v>0.31990000000000002</v>
          </cell>
        </row>
        <row r="6">
          <cell r="A6">
            <v>10.725111869617225</v>
          </cell>
          <cell r="C6">
            <v>0.21903865029184513</v>
          </cell>
          <cell r="K6">
            <v>21.248572697601691</v>
          </cell>
        </row>
        <row r="7">
          <cell r="A7">
            <v>32.322254949531363</v>
          </cell>
          <cell r="C7">
            <v>2.1569911412673844E-2</v>
          </cell>
          <cell r="E7">
            <v>0.18253868396188341</v>
          </cell>
          <cell r="G7">
            <v>2.0117612869607043E-2</v>
          </cell>
          <cell r="K7">
            <v>-0.54490099169840023</v>
          </cell>
        </row>
        <row r="11">
          <cell r="E11">
            <v>0.10528572338536057</v>
          </cell>
          <cell r="F11">
            <v>8.0237900431009646E-2</v>
          </cell>
          <cell r="K11">
            <v>0.10732176756525172</v>
          </cell>
        </row>
        <row r="13">
          <cell r="E13">
            <v>0.13540678634658243</v>
          </cell>
          <cell r="F13">
            <v>0.12058984876480627</v>
          </cell>
          <cell r="K13">
            <v>0.10090963567273756</v>
          </cell>
        </row>
        <row r="15">
          <cell r="E15">
            <v>-6.1298295422378413E-3</v>
          </cell>
          <cell r="F15">
            <v>0.14090333115456577</v>
          </cell>
          <cell r="K15">
            <v>0.11573100891814288</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40215454160</v>
          </cell>
          <cell r="C3">
            <v>0.79150000000000009</v>
          </cell>
          <cell r="G3">
            <v>6.3954886290914809E-2</v>
          </cell>
        </row>
        <row r="5">
          <cell r="C5">
            <v>-2.35E-2</v>
          </cell>
        </row>
        <row r="6">
          <cell r="A6">
            <v>18.16416177055104</v>
          </cell>
          <cell r="C6">
            <v>0.18354655998732522</v>
          </cell>
          <cell r="K6">
            <v>6.2543542728048447</v>
          </cell>
        </row>
        <row r="7">
          <cell r="A7">
            <v>78.900243594271146</v>
          </cell>
          <cell r="C7">
            <v>1.3123605055317063E-2</v>
          </cell>
          <cell r="E7">
            <v>-1.5046964046195103E-2</v>
          </cell>
          <cell r="G7">
            <v>8.1047056179982591E-2</v>
          </cell>
          <cell r="K7">
            <v>-0.66174395495917548</v>
          </cell>
        </row>
        <row r="11">
          <cell r="E11">
            <v>0.23606238840798532</v>
          </cell>
          <cell r="F11">
            <v>0.16167358651241348</v>
          </cell>
          <cell r="K11">
            <v>0.22533587358353552</v>
          </cell>
        </row>
        <row r="13">
          <cell r="E13">
            <v>-0.28185995207339265</v>
          </cell>
          <cell r="F13">
            <v>-2.3639100359909557</v>
          </cell>
          <cell r="K13">
            <v>-0.26313826689794939</v>
          </cell>
        </row>
        <row r="15">
          <cell r="E15">
            <v>-0.42809379124847458</v>
          </cell>
          <cell r="F15">
            <v>1.8904251265581622</v>
          </cell>
          <cell r="K15">
            <v>0.67299466966750887</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4519374033</v>
          </cell>
          <cell r="C3">
            <v>0.67949999999999999</v>
          </cell>
          <cell r="G3">
            <v>3.8856562110105408E-2</v>
          </cell>
        </row>
        <row r="5">
          <cell r="C5">
            <v>-0.7419</v>
          </cell>
        </row>
        <row r="6">
          <cell r="A6">
            <v>7.4700397239669423</v>
          </cell>
          <cell r="C6">
            <v>-0.23566620186062304</v>
          </cell>
          <cell r="K6">
            <v>14.848788287076543</v>
          </cell>
        </row>
        <row r="7">
          <cell r="C7">
            <v>-1.5488870690690186E-2</v>
          </cell>
          <cell r="E7">
            <v>-0.19354294739776087</v>
          </cell>
          <cell r="G7">
            <v>1.582816287982463E-2</v>
          </cell>
          <cell r="K7">
            <v>-2.8538548441181422E-2</v>
          </cell>
        </row>
        <row r="11">
          <cell r="E11">
            <v>1.061430964018379</v>
          </cell>
          <cell r="F11">
            <v>0.43304143503111248</v>
          </cell>
          <cell r="K11">
            <v>0.34823071636643138</v>
          </cell>
        </row>
        <row r="13">
          <cell r="E13">
            <v>0.39681520909181445</v>
          </cell>
          <cell r="F13">
            <v>-0.6989526721911492</v>
          </cell>
          <cell r="K13">
            <v>0.69972374450682717</v>
          </cell>
        </row>
        <row r="15">
          <cell r="E15">
            <v>0.98561618504043258</v>
          </cell>
          <cell r="F15">
            <v>-0.64761612307258609</v>
          </cell>
          <cell r="K15">
            <v>0.17894841480040918</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5200010439</v>
          </cell>
          <cell r="C3">
            <v>0.67370000000000008</v>
          </cell>
          <cell r="G3">
            <v>4.6047373947046277E-2</v>
          </cell>
        </row>
        <row r="5">
          <cell r="C5">
            <v>-0.6987000000000001</v>
          </cell>
        </row>
        <row r="6">
          <cell r="A6">
            <v>6.7532603103896101</v>
          </cell>
          <cell r="C6">
            <v>-0.26179960086844012</v>
          </cell>
          <cell r="K6">
            <v>8.7067728699154436</v>
          </cell>
        </row>
        <row r="7">
          <cell r="C7">
            <v>-5.7692191875232503E-3</v>
          </cell>
          <cell r="E7">
            <v>-0.19382367311794038</v>
          </cell>
          <cell r="G7">
            <v>1.4649612680033517</v>
          </cell>
          <cell r="K7">
            <v>-0.48450131024775345</v>
          </cell>
        </row>
        <row r="11">
          <cell r="E11">
            <v>0.51069447022667736</v>
          </cell>
          <cell r="F11">
            <v>0.31411875537594036</v>
          </cell>
          <cell r="K11">
            <v>0.27613553762856552</v>
          </cell>
        </row>
        <row r="13">
          <cell r="E13">
            <v>0.32015659230865712</v>
          </cell>
          <cell r="F13">
            <v>-1.0441939140560954</v>
          </cell>
          <cell r="K13">
            <v>0.74679404492848722</v>
          </cell>
        </row>
        <row r="16">
          <cell r="E16">
            <v>0.48586416344561023</v>
          </cell>
          <cell r="F16">
            <v>-0.8141885614478428</v>
          </cell>
          <cell r="K16">
            <v>-9.7323308383744728E-2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0.49700178970091702</v>
          </cell>
          <cell r="AI7">
            <v>0.45144744367977269</v>
          </cell>
        </row>
        <row r="13">
          <cell r="AH13">
            <v>0.12439627753563436</v>
          </cell>
          <cell r="AI13">
            <v>0.8633545993393964</v>
          </cell>
        </row>
        <row r="16">
          <cell r="AF16">
            <v>-2.3333519741318988E-3</v>
          </cell>
        </row>
        <row r="19">
          <cell r="AG19">
            <v>21.400730050369933</v>
          </cell>
          <cell r="AH19">
            <v>43.059663956639568</v>
          </cell>
        </row>
        <row r="22">
          <cell r="AG22">
            <v>1.2415091467258181</v>
          </cell>
          <cell r="AI22">
            <v>2.1094955294385809E-2</v>
          </cell>
        </row>
        <row r="29">
          <cell r="Z29">
            <v>-0.55209187858900743</v>
          </cell>
          <cell r="AA29">
            <v>5.166895604395604</v>
          </cell>
        </row>
        <row r="102">
          <cell r="AH102">
            <v>1159898168000</v>
          </cell>
        </row>
        <row r="106">
          <cell r="Z106">
            <v>-0.53172651254303982</v>
          </cell>
          <cell r="AA106">
            <v>5.4254201680672267</v>
          </cell>
          <cell r="AF106">
            <v>1.3263766083805322</v>
          </cell>
        </row>
        <row r="107">
          <cell r="AH107">
            <v>0.38530942311311728</v>
          </cell>
        </row>
        <row r="116">
          <cell r="AB116">
            <v>260.34493156560052</v>
          </cell>
        </row>
        <row r="118">
          <cell r="AB118">
            <v>-0.44559617498504989</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13875920000</v>
          </cell>
          <cell r="C3">
            <v>0.18010000000000001</v>
          </cell>
          <cell r="G3">
            <v>1.0362265793095937E-2</v>
          </cell>
        </row>
        <row r="5">
          <cell r="C5">
            <v>8.9800000000000005E-2</v>
          </cell>
        </row>
        <row r="6">
          <cell r="A6">
            <v>1.3202588011417697</v>
          </cell>
          <cell r="C6">
            <v>9.0393128248235907E-2</v>
          </cell>
          <cell r="K6">
            <v>526.21673878770548</v>
          </cell>
        </row>
        <row r="7">
          <cell r="A7">
            <v>13.684339250493096</v>
          </cell>
          <cell r="C7">
            <v>2.0034707608576584E-2</v>
          </cell>
          <cell r="E7">
            <v>0.2523153877705448</v>
          </cell>
          <cell r="G7">
            <v>0.14719927795271198</v>
          </cell>
          <cell r="K7">
            <v>0.98662314552893937</v>
          </cell>
        </row>
        <row r="11">
          <cell r="E11">
            <v>0.37092884488921407</v>
          </cell>
          <cell r="F11">
            <v>0.47540205758925191</v>
          </cell>
          <cell r="K11">
            <v>0.25750687921343629</v>
          </cell>
        </row>
        <row r="13">
          <cell r="E13">
            <v>1.2443234220428319</v>
          </cell>
          <cell r="F13">
            <v>0.58437995118734753</v>
          </cell>
          <cell r="K13">
            <v>0.28188069657938031</v>
          </cell>
        </row>
        <row r="15">
          <cell r="E15">
            <v>-2.3994265747941608</v>
          </cell>
          <cell r="F15">
            <v>-0.5866366602947154</v>
          </cell>
          <cell r="K15">
            <v>0.55795440402595209</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1.4270436318936877</v>
          </cell>
          <cell r="C6">
            <v>0.19035735576256388</v>
          </cell>
          <cell r="K6">
            <v>31.054344339673484</v>
          </cell>
        </row>
        <row r="7">
          <cell r="A7">
            <v>10.430794881010199</v>
          </cell>
          <cell r="C7">
            <v>0.12715924724679487</v>
          </cell>
          <cell r="E7">
            <v>0.21940431769373375</v>
          </cell>
          <cell r="G7">
            <v>2.2664194189392903</v>
          </cell>
          <cell r="K7">
            <v>0.87413061796460378</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2147700666</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11.900759790672451</v>
          </cell>
          <cell r="U19">
            <v>35.548057862850975</v>
          </cell>
        </row>
        <row r="22">
          <cell r="T22">
            <v>0.17684386197874469</v>
          </cell>
          <cell r="V22">
            <v>2.7249941730624807E-2</v>
          </cell>
        </row>
        <row r="29">
          <cell r="M29">
            <v>0.60841953537712845</v>
          </cell>
          <cell r="N29">
            <v>0.36937075491368976</v>
          </cell>
        </row>
        <row r="102">
          <cell r="U102">
            <v>65835003162</v>
          </cell>
        </row>
        <row r="106">
          <cell r="M106">
            <v>-0.52879867945159398</v>
          </cell>
          <cell r="N106">
            <v>3.00295424270755</v>
          </cell>
          <cell r="S106">
            <v>0.70272951667710326</v>
          </cell>
        </row>
        <row r="107">
          <cell r="U107">
            <v>0.12521309204642547</v>
          </cell>
        </row>
        <row r="116">
          <cell r="O116">
            <v>133.76630701513534</v>
          </cell>
        </row>
        <row r="118">
          <cell r="O118">
            <v>-0.36789383321455749</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13.865061092380952</v>
          </cell>
          <cell r="M19">
            <v>50.90319631818182</v>
          </cell>
        </row>
        <row r="22">
          <cell r="L22">
            <v>0.41970912177976993</v>
          </cell>
          <cell r="N22">
            <v>1.9370374698097246E-2</v>
          </cell>
        </row>
        <row r="29">
          <cell r="E29">
            <v>9.3333333333333268E-2</v>
          </cell>
          <cell r="F29">
            <v>-7.975609756097561</v>
          </cell>
        </row>
        <row r="102">
          <cell r="M102">
            <v>29116628294</v>
          </cell>
        </row>
        <row r="106">
          <cell r="E106">
            <v>-4.6052631578947345E-2</v>
          </cell>
          <cell r="F106">
            <v>0.29655172413793096</v>
          </cell>
          <cell r="K106">
            <v>0.45587833439018671</v>
          </cell>
        </row>
        <row r="107">
          <cell r="M107">
            <v>0.31378052389580879</v>
          </cell>
        </row>
        <row r="116">
          <cell r="G116">
            <v>34.282884773810785</v>
          </cell>
        </row>
        <row r="118">
          <cell r="G118">
            <v>-5.1386696906176366E-2</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376055696115</v>
          </cell>
          <cell r="C3">
            <v>0.68280000000000007</v>
          </cell>
          <cell r="G3">
            <v>6.2379534193363895E-3</v>
          </cell>
        </row>
        <row r="5">
          <cell r="C5">
            <v>0.39250000000000002</v>
          </cell>
        </row>
        <row r="6">
          <cell r="A6">
            <v>10.505816346277413</v>
          </cell>
          <cell r="C6">
            <v>0.53315117512833532</v>
          </cell>
          <cell r="K6">
            <v>856.06850865310696</v>
          </cell>
        </row>
        <row r="7">
          <cell r="A7">
            <v>20.505790725503026</v>
          </cell>
          <cell r="C7">
            <v>5.087012428645659E-2</v>
          </cell>
          <cell r="E7">
            <v>0.19780608922175189</v>
          </cell>
          <cell r="G7">
            <v>1.7818288871778614</v>
          </cell>
          <cell r="K7">
            <v>-6.0432091300794633E-2</v>
          </cell>
        </row>
        <row r="11">
          <cell r="E11">
            <v>0.20958105646630232</v>
          </cell>
          <cell r="F11">
            <v>7.806523506912022E-2</v>
          </cell>
          <cell r="K11">
            <v>6.2732225116358453E-2</v>
          </cell>
        </row>
        <row r="13">
          <cell r="E13">
            <v>0.70650237529691218</v>
          </cell>
          <cell r="F13">
            <v>0.59538929969551968</v>
          </cell>
          <cell r="K13">
            <v>0.1592905227304236</v>
          </cell>
        </row>
        <row r="15">
          <cell r="E15">
            <v>0.17896558295994835</v>
          </cell>
          <cell r="F15">
            <v>6.7651967860751228E-2</v>
          </cell>
          <cell r="K15">
            <v>8.0191705431379573E-2</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7.2232397888302309</v>
          </cell>
          <cell r="AU19">
            <v>19.305242833803653</v>
          </cell>
        </row>
        <row r="22">
          <cell r="AT22">
            <v>5.7951056789383351E-2</v>
          </cell>
          <cell r="AV22">
            <v>3.275833152539348E-2</v>
          </cell>
        </row>
        <row r="29">
          <cell r="AM29">
            <v>0.12614236066417805</v>
          </cell>
          <cell r="AN29">
            <v>-0.23042633443822147</v>
          </cell>
        </row>
        <row r="102">
          <cell r="AU102">
            <v>129982200000</v>
          </cell>
        </row>
        <row r="106">
          <cell r="AM106">
            <v>-5.8945027009850604E-2</v>
          </cell>
          <cell r="AN106">
            <v>-0.28110754685125783</v>
          </cell>
          <cell r="AS106">
            <v>0.15770775942865348</v>
          </cell>
        </row>
        <row r="107">
          <cell r="AU107">
            <v>4.9852092330914921E-2</v>
          </cell>
        </row>
        <row r="116">
          <cell r="AO116">
            <v>165.71720898742117</v>
          </cell>
        </row>
        <row r="118">
          <cell r="AO118">
            <v>0.15788994541238943</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10500787280</v>
          </cell>
          <cell r="C3">
            <v>0.43920000000000003</v>
          </cell>
          <cell r="G3">
            <v>6.3746186123713855E-2</v>
          </cell>
        </row>
        <row r="5">
          <cell r="C5">
            <v>0.20480000000000001</v>
          </cell>
        </row>
        <row r="6">
          <cell r="A6">
            <v>4.5418630103806228</v>
          </cell>
          <cell r="C6">
            <v>0.31217747190326189</v>
          </cell>
          <cell r="K6">
            <v>97.544627843648627</v>
          </cell>
        </row>
        <row r="7">
          <cell r="A7">
            <v>16.855196276083468</v>
          </cell>
          <cell r="C7">
            <v>5.1206904866560793E-2</v>
          </cell>
          <cell r="E7">
            <v>0.20962103742075724</v>
          </cell>
          <cell r="G7">
            <v>1.3309832436584079</v>
          </cell>
          <cell r="K7">
            <v>0.26846070017748525</v>
          </cell>
        </row>
        <row r="11">
          <cell r="E11">
            <v>0.68651979777851579</v>
          </cell>
          <cell r="F11">
            <v>-8.0884551707035568E-3</v>
          </cell>
          <cell r="K11">
            <v>0.14095714005943652</v>
          </cell>
        </row>
        <row r="13">
          <cell r="E13">
            <v>1.7319679062764268</v>
          </cell>
          <cell r="F13">
            <v>0.5678399041679878</v>
          </cell>
          <cell r="K13">
            <v>0.24256417307424954</v>
          </cell>
        </row>
        <row r="15">
          <cell r="E15">
            <v>1.3593424445779916</v>
          </cell>
          <cell r="F15">
            <v>-0.14528735169661855</v>
          </cell>
          <cell r="K15">
            <v>0.17196304371125076</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cell r="AV13">
            <v>5.9615369434796337</v>
          </cell>
        </row>
        <row r="16">
          <cell r="AS16">
            <v>-4.9070536893905711E-2</v>
          </cell>
        </row>
        <row r="19">
          <cell r="AT19">
            <v>7.2484862169712798</v>
          </cell>
          <cell r="AU19">
            <v>29.014705882352938</v>
          </cell>
        </row>
        <row r="22">
          <cell r="AT22">
            <v>7.2733906431089262E-2</v>
          </cell>
          <cell r="AV22">
            <v>3.3917228592233457E-2</v>
          </cell>
        </row>
        <row r="29">
          <cell r="AM29">
            <v>5.410857625686516E-2</v>
          </cell>
          <cell r="AN29">
            <v>-3.8405659148522564E-2</v>
          </cell>
        </row>
        <row r="102">
          <cell r="AU102">
            <v>2776170221100</v>
          </cell>
        </row>
        <row r="106">
          <cell r="AM106">
            <v>0.19891773261755952</v>
          </cell>
          <cell r="AN106">
            <v>-0.15508376479455865</v>
          </cell>
          <cell r="AS106">
            <v>4.6078419495873879E-2</v>
          </cell>
        </row>
        <row r="107">
          <cell r="AU107">
            <v>6.0884142525847305E-2</v>
          </cell>
        </row>
        <row r="116">
          <cell r="AO116">
            <v>138.40345322183791</v>
          </cell>
        </row>
        <row r="118">
          <cell r="AO118">
            <v>-0.2205696163662898</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8.8728586625582331</v>
          </cell>
          <cell r="AK20">
            <v>31.655935087030493</v>
          </cell>
        </row>
        <row r="23">
          <cell r="AJ23">
            <v>0.23772105194512388</v>
          </cell>
          <cell r="AL23">
            <v>2.7951530285303224E-2</v>
          </cell>
        </row>
        <row r="30">
          <cell r="AC30">
            <v>-6.74802828392711E-2</v>
          </cell>
          <cell r="AD30">
            <v>0.39276730706135399</v>
          </cell>
        </row>
        <row r="102">
          <cell r="AK102">
            <v>241883000000</v>
          </cell>
        </row>
        <row r="107">
          <cell r="AC107">
            <v>-0.2764120942910504</v>
          </cell>
          <cell r="AD107">
            <v>-5.6714335542378813E-2</v>
          </cell>
          <cell r="AI107">
            <v>0.18395325824202946</v>
          </cell>
        </row>
        <row r="108">
          <cell r="AK108">
            <v>0.1513853665384724</v>
          </cell>
        </row>
        <row r="117">
          <cell r="AE117">
            <v>445.45257541448467</v>
          </cell>
        </row>
        <row r="119">
          <cell r="AE119">
            <v>-0.26188471348055564</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6.8943890922371525</v>
          </cell>
          <cell r="AI19">
            <v>18.580236168628677</v>
          </cell>
        </row>
        <row r="22">
          <cell r="AH22">
            <v>5.3329918159131795E-2</v>
          </cell>
          <cell r="AJ22">
            <v>2.5045243259026375E-2</v>
          </cell>
        </row>
        <row r="29">
          <cell r="AA29">
            <v>0.71607066962073018</v>
          </cell>
          <cell r="AB29">
            <v>-0.23524760806804157</v>
          </cell>
        </row>
        <row r="103">
          <cell r="AJ103">
            <v>476657378670</v>
          </cell>
        </row>
        <row r="106">
          <cell r="AA106">
            <v>0.98296363145700649</v>
          </cell>
          <cell r="AB106">
            <v>-0.30561130451338914</v>
          </cell>
          <cell r="AG106">
            <v>0.21327613087229214</v>
          </cell>
        </row>
        <row r="107">
          <cell r="AI107">
            <v>9.1718874733007438E-2</v>
          </cell>
        </row>
        <row r="116">
          <cell r="AC116">
            <v>68.808919282541751</v>
          </cell>
        </row>
        <row r="118">
          <cell r="AC118">
            <v>-0.24889292345222414</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cell r="AV13">
            <v>1.1917336394948335</v>
          </cell>
        </row>
        <row r="16">
          <cell r="AS16">
            <v>-4.1153774213629021E-2</v>
          </cell>
        </row>
        <row r="19">
          <cell r="AT19">
            <v>4.3270130791049484</v>
          </cell>
          <cell r="AU19">
            <v>17.607710804745111</v>
          </cell>
        </row>
        <row r="22">
          <cell r="AT22">
            <v>5.6685718287863229E-2</v>
          </cell>
          <cell r="AV22">
            <v>4.952798194413717E-2</v>
          </cell>
        </row>
        <row r="29">
          <cell r="AM29">
            <v>0.10818614130434789</v>
          </cell>
          <cell r="AN29">
            <v>-4.3984674329501927E-2</v>
          </cell>
        </row>
        <row r="102">
          <cell r="AU102">
            <v>109836900000</v>
          </cell>
        </row>
        <row r="106">
          <cell r="AM106">
            <v>-3.3933808127356468E-2</v>
          </cell>
          <cell r="AN106">
            <v>0.1795316565481353</v>
          </cell>
          <cell r="AS106">
            <v>0.11915354036030675</v>
          </cell>
        </row>
        <row r="107">
          <cell r="AU107">
            <v>4.8383593469180954E-2</v>
          </cell>
        </row>
        <row r="116">
          <cell r="AO116">
            <v>115.95769446851243</v>
          </cell>
        </row>
        <row r="118">
          <cell r="AO118">
            <v>-0.11684924243326411</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5816955000</v>
          </cell>
          <cell r="C3">
            <v>0.12710000000000002</v>
          </cell>
          <cell r="G3">
            <v>-4.4877524340637409E-3</v>
          </cell>
        </row>
        <row r="5">
          <cell r="C5">
            <v>9.3699999999999992E-2</v>
          </cell>
        </row>
        <row r="6">
          <cell r="A6">
            <v>2.0446239015817222</v>
          </cell>
          <cell r="C6">
            <v>5.7628882024559618E-2</v>
          </cell>
          <cell r="K6">
            <v>207.22117318286564</v>
          </cell>
        </row>
        <row r="7">
          <cell r="A7">
            <v>19.58570707070707</v>
          </cell>
          <cell r="C7">
            <v>4.1866925266252034E-2</v>
          </cell>
          <cell r="E7">
            <v>0.13086329289694693</v>
          </cell>
          <cell r="G7">
            <v>9.1396363210495563E-3</v>
          </cell>
          <cell r="K7">
            <v>0.28925012868080424</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16241610000</v>
          </cell>
          <cell r="C3">
            <v>0.61160000000000003</v>
          </cell>
          <cell r="G3">
            <v>5.0849609614888436E-2</v>
          </cell>
        </row>
        <row r="5">
          <cell r="C5">
            <v>7.2400000000000006E-2</v>
          </cell>
        </row>
        <row r="6">
          <cell r="A6">
            <v>10.65023606557377</v>
          </cell>
          <cell r="C6">
            <v>8.0816875911724553E-2</v>
          </cell>
          <cell r="K6">
            <v>84.732279415740777</v>
          </cell>
        </row>
        <row r="7">
          <cell r="A7">
            <v>60.603022388059699</v>
          </cell>
          <cell r="C7">
            <v>7.2561598455322847E-3</v>
          </cell>
          <cell r="E7">
            <v>3.8819277578169997E-2</v>
          </cell>
          <cell r="G7">
            <v>0.49100760001051902</v>
          </cell>
          <cell r="K7">
            <v>-0.60997800038784455</v>
          </cell>
        </row>
        <row r="11">
          <cell r="E11">
            <v>0.37822699364475243</v>
          </cell>
          <cell r="F11">
            <v>0.28158260745334829</v>
          </cell>
          <cell r="K11">
            <v>0.16805625149264386</v>
          </cell>
        </row>
        <row r="13">
          <cell r="E13">
            <v>-3.4515811923089741</v>
          </cell>
          <cell r="F13">
            <v>0.82140696892054454</v>
          </cell>
          <cell r="K13">
            <v>0.34958422550878043</v>
          </cell>
        </row>
        <row r="15">
          <cell r="E15">
            <v>1.4152743343753369</v>
          </cell>
          <cell r="F15">
            <v>-0.31381518755718207</v>
          </cell>
          <cell r="K15">
            <v>0.27124256869321278</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4275828000</v>
          </cell>
          <cell r="C3">
            <v>9.0700000000000003E-2</v>
          </cell>
          <cell r="G3">
            <v>-2.7815384497344886E-2</v>
          </cell>
        </row>
        <row r="5">
          <cell r="C5">
            <v>2.1700000000000001E-2</v>
          </cell>
        </row>
        <row r="6">
          <cell r="A6">
            <v>0.54275552170601671</v>
          </cell>
          <cell r="C6">
            <v>2.1394933166302903E-2</v>
          </cell>
          <cell r="K6">
            <v>27.935609360942436</v>
          </cell>
        </row>
        <row r="7">
          <cell r="A7">
            <v>15.645181119648738</v>
          </cell>
          <cell r="C7">
            <v>4.3484895323950612E-2</v>
          </cell>
          <cell r="E7">
            <v>9.731128246753247E-2</v>
          </cell>
          <cell r="G7">
            <v>0.46614304415089847</v>
          </cell>
          <cell r="K7">
            <v>0.10373802295307932</v>
          </cell>
        </row>
        <row r="11">
          <cell r="E11">
            <v>0.28667009778692742</v>
          </cell>
          <cell r="F11">
            <v>8.6620689655172445E-2</v>
          </cell>
          <cell r="K11">
            <v>4.019392648057081E-2</v>
          </cell>
        </row>
        <row r="13">
          <cell r="E13">
            <v>0.40038498556304147</v>
          </cell>
          <cell r="F13">
            <v>0.87835051546391751</v>
          </cell>
          <cell r="K13">
            <v>0.19216746538241369</v>
          </cell>
        </row>
        <row r="15">
          <cell r="E15">
            <v>-5.0868188520936108E-4</v>
          </cell>
          <cell r="F15">
            <v>0.25805584624270184</v>
          </cell>
          <cell r="K15">
            <v>0.15979511096535443</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667509831580</v>
          </cell>
          <cell r="C3">
            <v>0.21489999999999998</v>
          </cell>
          <cell r="G3">
            <v>4.1919530131270123E-2</v>
          </cell>
        </row>
        <row r="5">
          <cell r="C5">
            <v>0.12970000000000001</v>
          </cell>
        </row>
        <row r="6">
          <cell r="A6">
            <v>6.8724758213903305</v>
          </cell>
          <cell r="C6">
            <v>8.8957827242948914E-2</v>
          </cell>
          <cell r="K6">
            <v>70.188016445890881</v>
          </cell>
        </row>
        <row r="7">
          <cell r="A7">
            <v>60.682711961818178</v>
          </cell>
          <cell r="C7">
            <v>1.1685221147286101E-2</v>
          </cell>
          <cell r="E7">
            <v>0.174536349127731</v>
          </cell>
          <cell r="G7">
            <v>4.4670576060710593E-2</v>
          </cell>
          <cell r="K7">
            <v>-0.6657395159258459</v>
          </cell>
        </row>
        <row r="11">
          <cell r="E11">
            <v>0.51351652639206291</v>
          </cell>
          <cell r="F11">
            <v>0.19231052515283209</v>
          </cell>
          <cell r="K11">
            <v>0.18230657158682942</v>
          </cell>
        </row>
        <row r="15">
          <cell r="E15">
            <v>1.2799420184816088</v>
          </cell>
          <cell r="F15">
            <v>-0.12580465707700861</v>
          </cell>
          <cell r="K15">
            <v>0.18036066344792764</v>
          </cell>
        </row>
        <row r="18">
          <cell r="E18">
            <v>1.0264897607285257</v>
          </cell>
          <cell r="F18">
            <v>9.4160452355638302E-3</v>
          </cell>
          <cell r="K18">
            <v>0.36993066006610098</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cell r="AV13">
            <v>0.32813032239966339</v>
          </cell>
        </row>
        <row r="16">
          <cell r="AS16">
            <v>-4.6586539405968682E-3</v>
          </cell>
        </row>
        <row r="19">
          <cell r="AT19">
            <v>4.6718055735580037</v>
          </cell>
          <cell r="AU19" t="str">
            <v>-</v>
          </cell>
        </row>
        <row r="22">
          <cell r="AT22">
            <v>-1.7596049730679844</v>
          </cell>
          <cell r="AV22">
            <v>-9.5843906358464251E-2</v>
          </cell>
        </row>
        <row r="29">
          <cell r="AM29">
            <v>0.48217027810953761</v>
          </cell>
          <cell r="AN29">
            <v>-1.5736157476689305</v>
          </cell>
        </row>
        <row r="102">
          <cell r="AU102">
            <v>72085960000</v>
          </cell>
        </row>
        <row r="106">
          <cell r="AM106">
            <v>0.27727645611156682</v>
          </cell>
          <cell r="AN106">
            <v>-3.21868978805395</v>
          </cell>
          <cell r="AS106">
            <v>-0.72827249972127706</v>
          </cell>
        </row>
        <row r="107">
          <cell r="AU107">
            <v>8.1426974436775976E-2</v>
          </cell>
        </row>
        <row r="116">
          <cell r="AO116">
            <v>34.5476007667896</v>
          </cell>
        </row>
        <row r="118">
          <cell r="AO118">
            <v>-0.47376084132841434</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20061887400</v>
          </cell>
          <cell r="C3">
            <v>1</v>
          </cell>
          <cell r="G3">
            <v>3.6607533162473248E-2</v>
          </cell>
        </row>
        <row r="5">
          <cell r="C5">
            <v>0.57950000000000002</v>
          </cell>
        </row>
        <row r="6">
          <cell r="A6">
            <v>10.48713403031887</v>
          </cell>
          <cell r="C6">
            <v>0.54505267662785284</v>
          </cell>
          <cell r="K6">
            <v>105.98783526380149</v>
          </cell>
        </row>
        <row r="7">
          <cell r="A7">
            <v>17.691258730158729</v>
          </cell>
          <cell r="C7">
            <v>5.2487583994714274E-2</v>
          </cell>
          <cell r="E7">
            <v>0.21637045458174373</v>
          </cell>
          <cell r="G7">
            <v>2.3323729274785439E-2</v>
          </cell>
          <cell r="K7">
            <v>0.14552960089709033</v>
          </cell>
        </row>
        <row r="11">
          <cell r="E11">
            <v>0.28314252479868807</v>
          </cell>
          <cell r="F11">
            <v>0.22706872897711117</v>
          </cell>
          <cell r="K11">
            <v>0.17103728785596189</v>
          </cell>
        </row>
        <row r="13">
          <cell r="E13">
            <v>0.3113748078196743</v>
          </cell>
          <cell r="F13">
            <v>0.25641933333397438</v>
          </cell>
          <cell r="K13">
            <v>0.14495701306560024</v>
          </cell>
        </row>
        <row r="15">
          <cell r="E15">
            <v>0.36841403291393315</v>
          </cell>
          <cell r="F15">
            <v>0.25370812603994741</v>
          </cell>
          <cell r="K15">
            <v>0.18731103241867761</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105027580066</v>
          </cell>
          <cell r="C3">
            <v>1</v>
          </cell>
          <cell r="G3">
            <v>-4.4701509234835485E-2</v>
          </cell>
        </row>
        <row r="5">
          <cell r="C5">
            <v>0.23039999999999999</v>
          </cell>
        </row>
        <row r="6">
          <cell r="A6">
            <v>4.9588092571293672</v>
          </cell>
          <cell r="C6">
            <v>0.36170765260327803</v>
          </cell>
          <cell r="K6">
            <v>4414.2521858246528</v>
          </cell>
        </row>
        <row r="7">
          <cell r="A7">
            <v>19.42078033764793</v>
          </cell>
          <cell r="C7">
            <v>6.365946921559533E-2</v>
          </cell>
          <cell r="E7">
            <v>0.3131240571798003</v>
          </cell>
          <cell r="K7">
            <v>0.46640229941089895</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5173803000</v>
          </cell>
          <cell r="C3">
            <v>0.5494</v>
          </cell>
          <cell r="G3">
            <v>-4.0077158278195968E-2</v>
          </cell>
        </row>
        <row r="5">
          <cell r="C5">
            <v>0.1721</v>
          </cell>
        </row>
        <row r="6">
          <cell r="A6">
            <v>1.2860559284116331</v>
          </cell>
          <cell r="C6">
            <v>0.22634559864196385</v>
          </cell>
          <cell r="K6">
            <v>175.88016139230626</v>
          </cell>
        </row>
        <row r="7">
          <cell r="A7">
            <v>6.8436547619047623</v>
          </cell>
          <cell r="C7">
            <v>0.13104480398654531</v>
          </cell>
          <cell r="E7">
            <v>0.22367551529656196</v>
          </cell>
          <cell r="G7">
            <v>1.9242231169464314</v>
          </cell>
          <cell r="K7">
            <v>1.0955577432658914</v>
          </cell>
        </row>
        <row r="11">
          <cell r="E11">
            <v>0.53668211856406289</v>
          </cell>
          <cell r="F11">
            <v>0.1316503445162216</v>
          </cell>
          <cell r="K11">
            <v>0.10239717434970448</v>
          </cell>
        </row>
        <row r="13">
          <cell r="E13">
            <v>-0.25566561112535036</v>
          </cell>
          <cell r="F13">
            <v>0.39958789911859283</v>
          </cell>
          <cell r="K13">
            <v>0.17971428209112833</v>
          </cell>
        </row>
        <row r="15">
          <cell r="E15">
            <v>0.1761640257487056</v>
          </cell>
          <cell r="F15">
            <v>0.12753317915220697</v>
          </cell>
          <cell r="K15">
            <v>0.13626986321403312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43337287896</v>
          </cell>
          <cell r="C3">
            <v>0.52510000000000001</v>
          </cell>
          <cell r="G3">
            <v>-5.6962489832343824E-2</v>
          </cell>
        </row>
        <row r="5">
          <cell r="C5">
            <v>0.15010000000000001</v>
          </cell>
        </row>
        <row r="6">
          <cell r="A6">
            <v>2.3051748880851064</v>
          </cell>
          <cell r="C6">
            <v>5.8206748946430846E-2</v>
          </cell>
          <cell r="K6">
            <v>4829.8515308535316</v>
          </cell>
        </row>
        <row r="7">
          <cell r="A7">
            <v>16.273859517837025</v>
          </cell>
          <cell r="C7">
            <v>6.8186085088927414E-2</v>
          </cell>
          <cell r="K7">
            <v>0.97078075955063658</v>
          </cell>
        </row>
        <row r="11">
          <cell r="E11">
            <v>7.4142379230419442E-2</v>
          </cell>
          <cell r="F11">
            <v>7.6918996616240243E-2</v>
          </cell>
          <cell r="K11">
            <v>4.747230273901315E-2</v>
          </cell>
        </row>
        <row r="13">
          <cell r="E13">
            <v>4.067411808673338E-2</v>
          </cell>
          <cell r="F13">
            <v>5.3224417087943232E-2</v>
          </cell>
          <cell r="K13">
            <v>1.6735756508733979E-2</v>
          </cell>
        </row>
        <row r="15">
          <cell r="E15">
            <v>-0.17768260447744</v>
          </cell>
          <cell r="F15">
            <v>0.33589511754068724</v>
          </cell>
          <cell r="K15">
            <v>9.8758194682533135E-2</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14.385232626619553</v>
          </cell>
          <cell r="AE19">
            <v>51.274993440041982</v>
          </cell>
        </row>
        <row r="22">
          <cell r="AD22">
            <v>8.9999306567101894E-2</v>
          </cell>
          <cell r="AF22">
            <v>1.9630620902824334E-2</v>
          </cell>
        </row>
        <row r="29">
          <cell r="W29">
            <v>0.37709611451942737</v>
          </cell>
          <cell r="X29">
            <v>0.13186813186813184</v>
          </cell>
        </row>
        <row r="102">
          <cell r="AE102">
            <v>195409000000</v>
          </cell>
        </row>
        <row r="106">
          <cell r="W106">
            <v>0.22878120411160063</v>
          </cell>
          <cell r="X106">
            <v>-8.317399617590826E-2</v>
          </cell>
          <cell r="AC106">
            <v>4.1032917361496904E-2</v>
          </cell>
        </row>
        <row r="107">
          <cell r="AE107">
            <v>0.1077945899177299</v>
          </cell>
        </row>
        <row r="116">
          <cell r="Y116">
            <v>1692.3749575828117</v>
          </cell>
        </row>
        <row r="118">
          <cell r="Y118">
            <v>-9.720742687356676E-2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5.4148500992374382</v>
          </cell>
          <cell r="AC19">
            <v>33.594530136098513</v>
          </cell>
        </row>
        <row r="22">
          <cell r="AB22">
            <v>0.26688186705277073</v>
          </cell>
          <cell r="AD22">
            <v>1.9773764978868114E-2</v>
          </cell>
        </row>
        <row r="29">
          <cell r="U29">
            <v>-0.12357149741316198</v>
          </cell>
          <cell r="V29">
            <v>0.80510060832943386</v>
          </cell>
        </row>
        <row r="103">
          <cell r="AC103">
            <v>51836360000</v>
          </cell>
        </row>
        <row r="107">
          <cell r="U107">
            <v>-0.67042225765780628</v>
          </cell>
          <cell r="V107">
            <v>2.1269066503965832</v>
          </cell>
          <cell r="AA107">
            <v>0.55462533107732326</v>
          </cell>
        </row>
        <row r="108">
          <cell r="AC108">
            <v>0.12711817068417455</v>
          </cell>
        </row>
        <row r="117">
          <cell r="W117">
            <v>189.65215858923136</v>
          </cell>
        </row>
        <row r="119">
          <cell r="W119">
            <v>-0.53354282407095432</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38762633810</v>
          </cell>
          <cell r="C3">
            <v>0.43909999999999999</v>
          </cell>
          <cell r="G3">
            <v>-5.7242405612310809E-3</v>
          </cell>
        </row>
        <row r="5">
          <cell r="C5">
            <v>0.1648</v>
          </cell>
        </row>
        <row r="6">
          <cell r="A6">
            <v>3.4464865128478706</v>
          </cell>
          <cell r="C6">
            <v>0.16422665580562856</v>
          </cell>
          <cell r="K6">
            <v>277.93412592194892</v>
          </cell>
        </row>
        <row r="7">
          <cell r="A7">
            <v>19.766768898521164</v>
          </cell>
          <cell r="C7">
            <v>4.6410675002581822E-2</v>
          </cell>
          <cell r="E7">
            <v>0.21211221188509849</v>
          </cell>
          <cell r="G7">
            <v>1.3408027801347033</v>
          </cell>
          <cell r="K7">
            <v>0.46628396687918183</v>
          </cell>
        </row>
        <row r="11">
          <cell r="E11">
            <v>0.16139812828344313</v>
          </cell>
          <cell r="F11">
            <v>7.9439739391171882E-2</v>
          </cell>
          <cell r="K11">
            <v>4.9202062763548507E-2</v>
          </cell>
        </row>
        <row r="13">
          <cell r="E13">
            <v>0.11323427491621052</v>
          </cell>
          <cell r="F13">
            <v>0.19222989548381375</v>
          </cell>
          <cell r="K13">
            <v>6.986603677734475E-2</v>
          </cell>
        </row>
        <row r="15">
          <cell r="E15">
            <v>0.13843113149103647</v>
          </cell>
          <cell r="F15">
            <v>-6.6122938974400802E-2</v>
          </cell>
          <cell r="K15">
            <v>5.0159107253915078E-2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743.80354221248956</v>
          </cell>
        </row>
        <row r="118">
          <cell r="Y118">
            <v>-2.2597185003298881E-2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6.9983331789980507E-2</v>
          </cell>
        </row>
        <row r="7">
          <cell r="AS7">
            <v>0.53029999999999999</v>
          </cell>
          <cell r="AU7">
            <v>0.1031</v>
          </cell>
          <cell r="AV7">
            <v>0.12513890175016204</v>
          </cell>
        </row>
        <row r="13">
          <cell r="AU13">
            <v>0.20476698683742439</v>
          </cell>
          <cell r="AV13">
            <v>4.3684179835558927</v>
          </cell>
        </row>
        <row r="16">
          <cell r="AS16">
            <v>-7.1855901555103047E-3</v>
          </cell>
        </row>
        <row r="19">
          <cell r="AT19">
            <v>2.3740864146779463</v>
          </cell>
          <cell r="AU19">
            <v>21.182992277992277</v>
          </cell>
        </row>
        <row r="22">
          <cell r="AT22">
            <v>8.5863938064523679E-2</v>
          </cell>
          <cell r="AV22">
            <v>4.1735055532822557E-2</v>
          </cell>
        </row>
        <row r="29">
          <cell r="AM29">
            <v>0.16959831976896833</v>
          </cell>
          <cell r="AN29">
            <v>0.16273849607182944</v>
          </cell>
        </row>
        <row r="102">
          <cell r="AU102">
            <v>219455800000</v>
          </cell>
        </row>
        <row r="106">
          <cell r="AM106">
            <v>0.54641682162780714</v>
          </cell>
          <cell r="AN106">
            <v>-0.15280732587179724</v>
          </cell>
          <cell r="AS106">
            <v>4.9845712662632199E-2</v>
          </cell>
        </row>
        <row r="107">
          <cell r="AU107">
            <v>4.8984346389057042E-2</v>
          </cell>
        </row>
        <row r="116">
          <cell r="AO116">
            <v>190.50880609474825</v>
          </cell>
        </row>
        <row r="118">
          <cell r="AO118">
            <v>0.19351463535113544</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106144218000</v>
          </cell>
          <cell r="C3">
            <v>0.26519999999999999</v>
          </cell>
          <cell r="G3">
            <v>-3.1533897869909705E-2</v>
          </cell>
        </row>
        <row r="5">
          <cell r="C5">
            <v>0.10800000000000001</v>
          </cell>
        </row>
        <row r="6">
          <cell r="A6">
            <v>2.9574048647293192</v>
          </cell>
          <cell r="C6">
            <v>9.691321439790726E-2</v>
          </cell>
          <cell r="K6">
            <v>118.36738386553927</v>
          </cell>
        </row>
        <row r="7">
          <cell r="A7">
            <v>26.709667337695016</v>
          </cell>
          <cell r="C7">
            <v>3.4858234105601495E-2</v>
          </cell>
          <cell r="E7">
            <v>0.23656235963467584</v>
          </cell>
          <cell r="K7">
            <v>0.27729992301218598</v>
          </cell>
        </row>
        <row r="11">
          <cell r="E11">
            <v>0.10976029400631782</v>
          </cell>
          <cell r="F11">
            <v>0.11288887235157508</v>
          </cell>
          <cell r="K11">
            <v>0.1033539557208992</v>
          </cell>
        </row>
        <row r="13">
          <cell r="E13">
            <v>-0.21853642273712282</v>
          </cell>
          <cell r="F13">
            <v>0.21099463676255481</v>
          </cell>
          <cell r="K13">
            <v>0.18044218183442923</v>
          </cell>
        </row>
        <row r="15">
          <cell r="E15">
            <v>-0.40037086431350322</v>
          </cell>
          <cell r="F15">
            <v>0.26251117092916343</v>
          </cell>
          <cell r="K15">
            <v>0.19562183841121333</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5490114421</v>
          </cell>
          <cell r="C3">
            <v>0.68390000000000006</v>
          </cell>
          <cell r="G3">
            <v>2.2420345182889621E-2</v>
          </cell>
        </row>
        <row r="5">
          <cell r="C5">
            <v>0.1487</v>
          </cell>
        </row>
        <row r="6">
          <cell r="A6">
            <v>6.9671502804568526</v>
          </cell>
          <cell r="C6">
            <v>0.13954672887469483</v>
          </cell>
          <cell r="K6">
            <v>44.756325306763827</v>
          </cell>
        </row>
        <row r="7">
          <cell r="A7">
            <v>40.368488389705881</v>
          </cell>
          <cell r="C7">
            <v>1.7303828793917227E-2</v>
          </cell>
          <cell r="E7">
            <v>0.14721548707033694</v>
          </cell>
          <cell r="G7">
            <v>0.15938028670643753</v>
          </cell>
          <cell r="K7">
            <v>-0.55000678356360511</v>
          </cell>
        </row>
        <row r="11">
          <cell r="E11">
            <v>0.47605921128125361</v>
          </cell>
          <cell r="F11">
            <v>0.36133396908320714</v>
          </cell>
          <cell r="K11">
            <v>0.20110697813751449</v>
          </cell>
        </row>
        <row r="13">
          <cell r="E13">
            <v>1.8263665594855305</v>
          </cell>
          <cell r="F13">
            <v>1.2103039167885585</v>
          </cell>
          <cell r="K13">
            <v>0.42434405677206433</v>
          </cell>
        </row>
        <row r="15">
          <cell r="E15">
            <v>5.0828312361130124</v>
          </cell>
          <cell r="F15">
            <v>-6.9520319212905912E-2</v>
          </cell>
          <cell r="K15">
            <v>0.21500131365175473</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4.9508198619329535E-2</v>
          </cell>
        </row>
      </sheetData>
      <sheetData sheetId="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55171230000</v>
          </cell>
          <cell r="C3">
            <v>0.48970000000000002</v>
          </cell>
          <cell r="G3">
            <v>-7.1182096555856946E-3</v>
          </cell>
        </row>
        <row r="5">
          <cell r="C5">
            <v>0.19510000000000002</v>
          </cell>
        </row>
        <row r="6">
          <cell r="A6">
            <v>8.944751945525292</v>
          </cell>
          <cell r="C6">
            <v>0.13154123264470372</v>
          </cell>
          <cell r="K6">
            <v>197.46937163326842</v>
          </cell>
        </row>
        <row r="7">
          <cell r="A7">
            <v>43.961139442231072</v>
          </cell>
          <cell r="C7">
            <v>1.8796028292282045E-2</v>
          </cell>
          <cell r="E7">
            <v>0.19361929468214412</v>
          </cell>
          <cell r="G7">
            <v>0.98131784190079685</v>
          </cell>
          <cell r="K7">
            <v>-0.33536612152647705</v>
          </cell>
        </row>
        <row r="11">
          <cell r="E11">
            <v>0.12312447701681495</v>
          </cell>
          <cell r="F11">
            <v>0.13113280006377015</v>
          </cell>
          <cell r="K11">
            <v>7.8803562981558037E-2</v>
          </cell>
        </row>
        <row r="13">
          <cell r="E13">
            <v>5.6826123101749726E-2</v>
          </cell>
          <cell r="F13">
            <v>0.25740987002524873</v>
          </cell>
          <cell r="K13">
            <v>0.13897569961203554</v>
          </cell>
        </row>
        <row r="15">
          <cell r="E15">
            <v>4.8688694886322104E-2</v>
          </cell>
          <cell r="F15">
            <v>0.50944407777228817</v>
          </cell>
          <cell r="K15">
            <v>0.22052200234605457</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154781005610</v>
          </cell>
          <cell r="C3">
            <v>8.4900000000000003E-2</v>
          </cell>
          <cell r="G3">
            <v>1.7881082244114332E-2</v>
          </cell>
        </row>
        <row r="5">
          <cell r="C5">
            <v>2.5600000000000001E-2</v>
          </cell>
        </row>
        <row r="6">
          <cell r="A6">
            <v>1.7382725830216861</v>
          </cell>
          <cell r="C6">
            <v>4.7875414488594302E-2</v>
          </cell>
          <cell r="K6">
            <v>100.87701471860721</v>
          </cell>
        </row>
        <row r="7">
          <cell r="A7">
            <v>23.063776726270302</v>
          </cell>
          <cell r="C7">
            <v>5.4903377623817209E-2</v>
          </cell>
          <cell r="E7">
            <v>3.5339370521909053E-2</v>
          </cell>
          <cell r="G7">
            <v>0.42534838023471722</v>
          </cell>
          <cell r="K7">
            <v>0.19254066341892906</v>
          </cell>
        </row>
        <row r="11">
          <cell r="E11">
            <v>0.22700169094307165</v>
          </cell>
          <cell r="F11">
            <v>7.6412562558932251E-2</v>
          </cell>
          <cell r="K11">
            <v>6.0037401324828418E-2</v>
          </cell>
        </row>
        <row r="13">
          <cell r="E13">
            <v>0.57644110275689231</v>
          </cell>
          <cell r="F13">
            <v>1.1338632750397455</v>
          </cell>
          <cell r="K13">
            <v>0.37292455219247539</v>
          </cell>
        </row>
        <row r="15">
          <cell r="E15">
            <v>-0.28938896838324468</v>
          </cell>
          <cell r="F15">
            <v>61.728993489899722</v>
          </cell>
          <cell r="K15">
            <v>0.16346852972389436</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13406754862</v>
          </cell>
          <cell r="C3">
            <v>0.45219999999999999</v>
          </cell>
          <cell r="G3">
            <v>7.8476228941822546E-2</v>
          </cell>
        </row>
        <row r="5">
          <cell r="C5">
            <v>-0.1159</v>
          </cell>
        </row>
        <row r="6">
          <cell r="A6">
            <v>10.674167883757962</v>
          </cell>
          <cell r="C6">
            <v>0.10344226323214138</v>
          </cell>
          <cell r="K6">
            <v>51.728814694208516</v>
          </cell>
        </row>
        <row r="7">
          <cell r="A7">
            <v>93.231953143254515</v>
          </cell>
          <cell r="C7">
            <v>4.7737130020480273E-3</v>
          </cell>
          <cell r="E7">
            <v>-5.537193236300833E-2</v>
          </cell>
          <cell r="G7">
            <v>1.0130291455182879E-3</v>
          </cell>
          <cell r="K7">
            <v>-0.70332177853745981</v>
          </cell>
        </row>
        <row r="11">
          <cell r="E11">
            <v>1.0797427615777346</v>
          </cell>
          <cell r="F11">
            <v>0.92165286626152843</v>
          </cell>
          <cell r="K11">
            <v>0.41995500308974415</v>
          </cell>
        </row>
        <row r="13">
          <cell r="E13">
            <v>-48.566424781822342</v>
          </cell>
          <cell r="F13">
            <v>-1.7678260590980446</v>
          </cell>
          <cell r="G13">
            <v>0.39082058414464527</v>
          </cell>
          <cell r="H13">
            <v>0.3600000000000001</v>
          </cell>
          <cell r="I13">
            <v>0.52941176470588225</v>
          </cell>
          <cell r="J13">
            <v>0.32211538461538458</v>
          </cell>
        </row>
        <row r="15">
          <cell r="E15">
            <v>-2.0018178464989025</v>
          </cell>
          <cell r="F15">
            <v>-0.35947476931083489</v>
          </cell>
          <cell r="K15">
            <v>0.53244690311126897</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5353101817</v>
          </cell>
          <cell r="C3">
            <v>0.48020000000000002</v>
          </cell>
          <cell r="G3">
            <v>5.7103688202766456E-3</v>
          </cell>
        </row>
        <row r="5">
          <cell r="C5">
            <v>0.15190000000000001</v>
          </cell>
        </row>
        <row r="6">
          <cell r="A6">
            <v>12.277756461009174</v>
          </cell>
          <cell r="C6">
            <v>0.19652192011764905</v>
          </cell>
          <cell r="K6">
            <v>57.444825090613357</v>
          </cell>
        </row>
        <row r="7">
          <cell r="A7">
            <v>81.107603287878788</v>
          </cell>
          <cell r="C7">
            <v>1.6252259526189392E-2</v>
          </cell>
          <cell r="E7">
            <v>0.22847410853609201</v>
          </cell>
          <cell r="K7">
            <v>-0.67830640594381275</v>
          </cell>
        </row>
        <row r="11">
          <cell r="E11">
            <v>0.26555210228600146</v>
          </cell>
          <cell r="F11">
            <v>0.21950878409939567</v>
          </cell>
          <cell r="K11">
            <v>0.15764900188470871</v>
          </cell>
        </row>
        <row r="13">
          <cell r="E13">
            <v>0.24119743072811661</v>
          </cell>
          <cell r="F13">
            <v>0.24652954841634078</v>
          </cell>
          <cell r="K13">
            <v>0.19203121695263081</v>
          </cell>
        </row>
        <row r="15">
          <cell r="E15">
            <v>1.1608105452950204</v>
          </cell>
          <cell r="F15">
            <v>0.26980370162958289</v>
          </cell>
          <cell r="K15">
            <v>0.21515382426359791</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152221438200</v>
          </cell>
          <cell r="C3">
            <v>0.43520000000000003</v>
          </cell>
          <cell r="G3">
            <v>1.2990860036069852E-2</v>
          </cell>
        </row>
        <row r="5">
          <cell r="C5">
            <v>9.820000000000001E-2</v>
          </cell>
        </row>
        <row r="6">
          <cell r="A6">
            <v>2.8607674910731067</v>
          </cell>
          <cell r="C6">
            <v>9.2591171151566967E-2</v>
          </cell>
          <cell r="K6">
            <v>74.825486611300292</v>
          </cell>
        </row>
        <row r="7">
          <cell r="A7">
            <v>26.785401759633995</v>
          </cell>
          <cell r="C7">
            <v>3.2551262546145092E-2</v>
          </cell>
          <cell r="E7">
            <v>0.16704910509407986</v>
          </cell>
          <cell r="G7">
            <v>0.87159115310285595</v>
          </cell>
          <cell r="K7">
            <v>-0.25189475493600988</v>
          </cell>
        </row>
        <row r="11">
          <cell r="E11">
            <v>9.6488974523656568E-2</v>
          </cell>
          <cell r="F11">
            <v>3.8912860964132934E-2</v>
          </cell>
          <cell r="K11">
            <v>6.7674784244571073E-2</v>
          </cell>
        </row>
        <row r="13">
          <cell r="E13">
            <v>-0.16142904399603042</v>
          </cell>
          <cell r="F13">
            <v>0.12090729783037468</v>
          </cell>
          <cell r="K13">
            <v>0.12188337824690069</v>
          </cell>
        </row>
        <row r="15">
          <cell r="E15">
            <v>0.14806894713546215</v>
          </cell>
          <cell r="F15">
            <v>1.7036124794745477E-2</v>
          </cell>
          <cell r="K15">
            <v>0.10375576811767143</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51880410000</v>
          </cell>
          <cell r="C3">
            <v>0.25670000000000004</v>
          </cell>
          <cell r="G3">
            <v>-5.8844833262569618E-4</v>
          </cell>
        </row>
        <row r="5">
          <cell r="C5">
            <v>0.12</v>
          </cell>
        </row>
        <row r="6">
          <cell r="A6">
            <v>5.2858288334182371</v>
          </cell>
          <cell r="C6">
            <v>0.13472060731428978</v>
          </cell>
          <cell r="K6">
            <v>968.15700422692521</v>
          </cell>
        </row>
        <row r="7">
          <cell r="A7">
            <v>43.12586034912718</v>
          </cell>
          <cell r="C7">
            <v>1.9236548053494566E-2</v>
          </cell>
          <cell r="E7">
            <v>0.16552696383014084</v>
          </cell>
          <cell r="G7">
            <v>1.4051869140976534</v>
          </cell>
          <cell r="K7">
            <v>-0.48709359329784263</v>
          </cell>
        </row>
        <row r="11">
          <cell r="E11">
            <v>0.14410788517543449</v>
          </cell>
          <cell r="F11">
            <v>0.13669896598033127</v>
          </cell>
          <cell r="K11">
            <v>0.13408488150223713</v>
          </cell>
        </row>
        <row r="13">
          <cell r="E13">
            <v>0.37691122600247473</v>
          </cell>
          <cell r="F13">
            <v>0.33800318317964284</v>
          </cell>
          <cell r="K13">
            <v>0.22405290749684997</v>
          </cell>
        </row>
        <row r="15">
          <cell r="E15">
            <v>5.2512726207292193E-3</v>
          </cell>
          <cell r="F15">
            <v>0.18244343998625623</v>
          </cell>
          <cell r="K15">
            <v>0.21308304352684265</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4765047430</v>
          </cell>
          <cell r="C3">
            <v>0.26179999999999998</v>
          </cell>
          <cell r="G3">
            <v>4.6136783185578123E-2</v>
          </cell>
        </row>
        <row r="5">
          <cell r="C5">
            <v>0</v>
          </cell>
        </row>
        <row r="6">
          <cell r="A6">
            <v>4.9843592364016738</v>
          </cell>
          <cell r="C6">
            <v>-0.14404705994778327</v>
          </cell>
          <cell r="K6">
            <v>5.3710454712690376</v>
          </cell>
        </row>
        <row r="7">
          <cell r="A7">
            <v>136.14421228571427</v>
          </cell>
          <cell r="C7">
            <v>7.345152490958521E-3</v>
          </cell>
          <cell r="E7">
            <v>2.0147557435932006E-2</v>
          </cell>
          <cell r="G7">
            <v>2.8997204480236971</v>
          </cell>
          <cell r="K7">
            <v>-0.80231706031398464</v>
          </cell>
        </row>
        <row r="11">
          <cell r="E11">
            <v>0.4843294314246922</v>
          </cell>
          <cell r="F11">
            <v>0.29361904813453643</v>
          </cell>
          <cell r="K11">
            <v>0.21642698687784159</v>
          </cell>
        </row>
        <row r="13">
          <cell r="E13">
            <v>-0.66134663341645883</v>
          </cell>
          <cell r="F13">
            <v>-8.3637702503681872</v>
          </cell>
          <cell r="K13">
            <v>0.33563797313797317</v>
          </cell>
        </row>
        <row r="15">
          <cell r="E15">
            <v>2.3622369907273635</v>
          </cell>
          <cell r="F15">
            <v>-1.2734439088416134</v>
          </cell>
          <cell r="K15">
            <v>0.32862184660673871</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17267840685</v>
          </cell>
          <cell r="C3">
            <v>0.47200000000000003</v>
          </cell>
          <cell r="G3">
            <v>-1.2853612670959552E-2</v>
          </cell>
        </row>
        <row r="5">
          <cell r="C5">
            <v>0.16719999999999999</v>
          </cell>
        </row>
        <row r="6">
          <cell r="A6">
            <v>4.0957876387571162</v>
          </cell>
          <cell r="C6">
            <v>0.1384033426634482</v>
          </cell>
          <cell r="K6">
            <v>191.86853784498692</v>
          </cell>
        </row>
        <row r="7">
          <cell r="A7">
            <v>22.138257288461539</v>
          </cell>
          <cell r="C7">
            <v>4.3085873536364512E-2</v>
          </cell>
          <cell r="E7">
            <v>0.13793823038397329</v>
          </cell>
          <cell r="G7">
            <v>0.47118218535094419</v>
          </cell>
          <cell r="K7">
            <v>0.17243225080957481</v>
          </cell>
        </row>
        <row r="11">
          <cell r="E11">
            <v>0.13268284308114908</v>
          </cell>
          <cell r="F11">
            <v>6.5049892636099615E-2</v>
          </cell>
          <cell r="K11">
            <v>4.7915048577075223E-2</v>
          </cell>
        </row>
        <row r="13">
          <cell r="E13">
            <v>-0.55576559546313797</v>
          </cell>
          <cell r="F13">
            <v>2.3191489361702127</v>
          </cell>
          <cell r="K13">
            <v>0.49057577627548482</v>
          </cell>
        </row>
        <row r="15">
          <cell r="E15">
            <v>7.4190736730819662E-2</v>
          </cell>
          <cell r="F15">
            <v>0.19630155463358623</v>
          </cell>
          <cell r="K15">
            <v>7.554561174837382E-2</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10.383180904522613</v>
          </cell>
          <cell r="AI19">
            <v>33.524926987560846</v>
          </cell>
        </row>
        <row r="22">
          <cell r="AH22">
            <v>0.15991001021882917</v>
          </cell>
          <cell r="AJ22">
            <v>3.0683561016003363E-2</v>
          </cell>
        </row>
        <row r="29">
          <cell r="AA29">
            <v>-0.37940379403794033</v>
          </cell>
          <cell r="AB29">
            <v>0.34570596797671027</v>
          </cell>
        </row>
        <row r="102">
          <cell r="AI102">
            <v>61987590000</v>
          </cell>
        </row>
        <row r="106">
          <cell r="AA106">
            <v>-0.210075026795284</v>
          </cell>
          <cell r="AB106">
            <v>0.74331658856724458</v>
          </cell>
          <cell r="AG106">
            <v>0.23270703683827496</v>
          </cell>
        </row>
        <row r="107">
          <cell r="AI107">
            <v>8.2541735307419997E-2</v>
          </cell>
        </row>
        <row r="116">
          <cell r="AC116">
            <v>188.08946943526854</v>
          </cell>
        </row>
        <row r="118">
          <cell r="AC118">
            <v>-0.4447215498028857</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14.804975449862006</v>
          </cell>
          <cell r="AB19">
            <v>26.799347733555372</v>
          </cell>
        </row>
        <row r="22">
          <cell r="AA22">
            <v>0.12474545942306228</v>
          </cell>
          <cell r="AC22">
            <v>3.7925372399290821E-2</v>
          </cell>
        </row>
        <row r="29">
          <cell r="T29">
            <v>0.21492973763301104</v>
          </cell>
          <cell r="U29">
            <v>0.20445276459182993</v>
          </cell>
        </row>
        <row r="102">
          <cell r="AB102">
            <v>482790249420</v>
          </cell>
        </row>
        <row r="106">
          <cell r="T106">
            <v>0.23116650599091026</v>
          </cell>
          <cell r="U106">
            <v>2.4106493651770311E-2</v>
          </cell>
          <cell r="Z106">
            <v>8.9402580772229359E-2</v>
          </cell>
        </row>
        <row r="107">
          <cell r="AB107">
            <v>0.11246186760743422</v>
          </cell>
        </row>
        <row r="116">
          <cell r="V116">
            <v>219.51593057458155</v>
          </cell>
        </row>
        <row r="118">
          <cell r="V118">
            <v>-7.9906402151976086E-2</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685694605</v>
          </cell>
          <cell r="C3">
            <v>0.55569999999999997</v>
          </cell>
          <cell r="G3">
            <v>6.2446848527379032E-3</v>
          </cell>
        </row>
        <row r="5">
          <cell r="C5">
            <v>0.27929999999999999</v>
          </cell>
        </row>
        <row r="6">
          <cell r="A6">
            <v>6.1222732589285718</v>
          </cell>
          <cell r="C6">
            <v>0.28851540616246496</v>
          </cell>
          <cell r="K6">
            <v>65.022495463492689</v>
          </cell>
        </row>
        <row r="7">
          <cell r="A7">
            <v>24.489093035714287</v>
          </cell>
          <cell r="C7">
            <v>5.5418257228376469E-2</v>
          </cell>
          <cell r="E7">
            <v>0.56513245459619599</v>
          </cell>
          <cell r="G7">
            <v>0.47141322888369447</v>
          </cell>
          <cell r="K7">
            <v>0.13062937686476594</v>
          </cell>
        </row>
        <row r="11">
          <cell r="E11">
            <v>5.242665972715721E-2</v>
          </cell>
          <cell r="F11">
            <v>6.5155160771857012E-2</v>
          </cell>
          <cell r="K11">
            <v>3.3675551187169805E-2</v>
          </cell>
        </row>
        <row r="13">
          <cell r="E13">
            <v>1.10906943168394E-2</v>
          </cell>
          <cell r="F13">
            <v>-9.1322126306224494E-2</v>
          </cell>
          <cell r="K13">
            <v>2.2572380967352368E-2</v>
          </cell>
        </row>
        <row r="15">
          <cell r="E15">
            <v>-0.28459199751448039</v>
          </cell>
          <cell r="F15">
            <v>0.17876973663802453</v>
          </cell>
          <cell r="K15">
            <v>5.654342101181542E-2</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21580620000</v>
          </cell>
          <cell r="C3">
            <v>0.25010000000000004</v>
          </cell>
          <cell r="G3">
            <v>1.011263015278363E-2</v>
          </cell>
        </row>
        <row r="5">
          <cell r="C5">
            <v>9.6600000000000005E-2</v>
          </cell>
        </row>
        <row r="6">
          <cell r="A6">
            <v>1.8397953108790341</v>
          </cell>
          <cell r="C6">
            <v>0.14527173697454021</v>
          </cell>
          <cell r="K6">
            <v>1032.5289351972629</v>
          </cell>
        </row>
        <row r="7">
          <cell r="A7">
            <v>32.947511450381683</v>
          </cell>
          <cell r="C7">
            <v>4.1945041430691055E-2</v>
          </cell>
          <cell r="E7">
            <v>0.15810931424183738</v>
          </cell>
          <cell r="G7">
            <v>7.5756555911242293E-2</v>
          </cell>
          <cell r="K7">
            <v>7.6897095533231985E-2</v>
          </cell>
        </row>
        <row r="11">
          <cell r="E11">
            <v>0.39872238436112273</v>
          </cell>
          <cell r="F11">
            <v>0.22999999999999998</v>
          </cell>
          <cell r="K11">
            <v>0.158</v>
          </cell>
        </row>
        <row r="13">
          <cell r="E13">
            <v>0.12713687022409315</v>
          </cell>
          <cell r="F13">
            <v>8.7902892545442812E-2</v>
          </cell>
          <cell r="K13">
            <v>0.1993118014410995</v>
          </cell>
        </row>
        <row r="16">
          <cell r="E16">
            <v>2.0699052160038311E-2</v>
          </cell>
          <cell r="F16">
            <v>-0.5616629750339196</v>
          </cell>
          <cell r="K16">
            <v>0.12096954047803614</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88681620000</v>
          </cell>
          <cell r="C3">
            <v>0.86420000000000008</v>
          </cell>
          <cell r="G3">
            <v>-5.1770091837100018E-5</v>
          </cell>
        </row>
        <row r="5">
          <cell r="C5">
            <v>0.33929999999999999</v>
          </cell>
        </row>
        <row r="6">
          <cell r="A6">
            <v>6.9239241099312929</v>
          </cell>
          <cell r="C6">
            <v>0.22454435513148341</v>
          </cell>
          <cell r="K6">
            <v>1750.9082614729225</v>
          </cell>
        </row>
        <row r="7">
          <cell r="A7">
            <v>18.269802224969098</v>
          </cell>
          <cell r="C7">
            <v>4.4428597492919053E-2</v>
          </cell>
          <cell r="E7">
            <v>0.12405829319501049</v>
          </cell>
          <cell r="G7">
            <v>0.11250775463300289</v>
          </cell>
          <cell r="K7">
            <v>1.1433569120735982</v>
          </cell>
        </row>
        <row r="11">
          <cell r="E11">
            <v>-0.2425879029598611</v>
          </cell>
          <cell r="F11">
            <v>5.2173270132836125E-2</v>
          </cell>
          <cell r="K11">
            <v>5.1915835642142708E-2</v>
          </cell>
        </row>
        <row r="13">
          <cell r="E13">
            <v>-0.46275680160489396</v>
          </cell>
          <cell r="F13">
            <v>0.11884565738521125</v>
          </cell>
          <cell r="K13">
            <v>7.9712319781630875E-2</v>
          </cell>
        </row>
        <row r="15">
          <cell r="E15">
            <v>-0.63151970510403732</v>
          </cell>
          <cell r="F15">
            <v>0.62525297614293418</v>
          </cell>
          <cell r="K15">
            <v>0.17775632983074466</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352516700000</v>
          </cell>
        </row>
        <row r="106">
          <cell r="AM106">
            <v>0.34692848892155825</v>
          </cell>
          <cell r="AN106">
            <v>0.35885186042951056</v>
          </cell>
          <cell r="AS106">
            <v>0.18017032512550904</v>
          </cell>
        </row>
        <row r="107">
          <cell r="AU107">
            <v>0.15179461600357272</v>
          </cell>
        </row>
        <row r="116">
          <cell r="AO116">
            <v>100.18652276479779</v>
          </cell>
        </row>
        <row r="118">
          <cell r="AO118">
            <v>1.6648946690440702E-3</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93244489344</v>
          </cell>
          <cell r="C3">
            <v>0.87919999999999998</v>
          </cell>
          <cell r="G3">
            <v>1.8920446229682142E-3</v>
          </cell>
        </row>
        <row r="5">
          <cell r="C5">
            <v>0.35399999999999998</v>
          </cell>
        </row>
        <row r="6">
          <cell r="A6">
            <v>9.4434362309094588</v>
          </cell>
          <cell r="C6">
            <v>0.41200730699631771</v>
          </cell>
          <cell r="K6">
            <v>572.85673129105203</v>
          </cell>
        </row>
        <row r="7">
          <cell r="A7">
            <v>23.933390488706365</v>
          </cell>
          <cell r="C7">
            <v>4.2554793617466773E-2</v>
          </cell>
          <cell r="E7">
            <v>0.20653198093337768</v>
          </cell>
          <cell r="G7">
            <v>4.9617975203940477E-2</v>
          </cell>
          <cell r="K7">
            <v>0.58563089927771284</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554995945728</v>
          </cell>
          <cell r="C3">
            <v>0.77769999999999995</v>
          </cell>
          <cell r="G3">
            <v>-2.5456807156169076E-2</v>
          </cell>
        </row>
        <row r="5">
          <cell r="C5">
            <v>0.22010000000000002</v>
          </cell>
        </row>
        <row r="6">
          <cell r="A6">
            <v>16.582388052466463</v>
          </cell>
          <cell r="C6">
            <v>0.12055384523386017</v>
          </cell>
          <cell r="K6">
            <v>573.18831844026079</v>
          </cell>
        </row>
        <row r="7">
          <cell r="A7">
            <v>62.953260631578949</v>
          </cell>
          <cell r="C7">
            <v>1.4217102296887113E-2</v>
          </cell>
          <cell r="E7">
            <v>0.19724684927575886</v>
          </cell>
          <cell r="G7">
            <v>1.6879983496721767</v>
          </cell>
          <cell r="K7">
            <v>-1.9587577927851707E-2</v>
          </cell>
        </row>
        <row r="11">
          <cell r="E11">
            <v>7.8747386858013524E-3</v>
          </cell>
          <cell r="F11">
            <v>0.17264745247254876</v>
          </cell>
          <cell r="K11">
            <v>0.15197330486053096</v>
          </cell>
        </row>
        <row r="13">
          <cell r="E13">
            <v>0.11879893222494942</v>
          </cell>
          <cell r="F13">
            <v>0.41173456315654633</v>
          </cell>
          <cell r="K13">
            <v>0.26175843260588977</v>
          </cell>
        </row>
        <row r="15">
          <cell r="E15">
            <v>-0.13887593708067958</v>
          </cell>
          <cell r="F15">
            <v>0.6633230665182599</v>
          </cell>
          <cell r="K15">
            <v>0.33221414776726099</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31261960000</v>
          </cell>
          <cell r="C3">
            <v>0.70709999999999995</v>
          </cell>
          <cell r="G3">
            <v>2.0015163693110349E-2</v>
          </cell>
        </row>
        <row r="5">
          <cell r="C5">
            <v>0.24199999999999999</v>
          </cell>
        </row>
        <row r="6">
          <cell r="A6">
            <v>13.196268467707894</v>
          </cell>
          <cell r="C6">
            <v>0.43763579104865408</v>
          </cell>
          <cell r="K6">
            <v>177.93017713274998</v>
          </cell>
        </row>
        <row r="7">
          <cell r="A7">
            <v>42.475489130434781</v>
          </cell>
          <cell r="C7">
            <v>2.413757267013756E-2</v>
          </cell>
          <cell r="E7">
            <v>7.0510345397502061E-2</v>
          </cell>
          <cell r="G7">
            <v>1.4088617779086716E-2</v>
          </cell>
          <cell r="K7">
            <v>-8.5615000088648086E-2</v>
          </cell>
        </row>
        <row r="11">
          <cell r="E11">
            <v>0.16440824583404701</v>
          </cell>
          <cell r="F11">
            <v>9.92733380973152E-2</v>
          </cell>
          <cell r="K11">
            <v>0.14237938069760353</v>
          </cell>
        </row>
        <row r="13">
          <cell r="E13">
            <v>0.1411263716979807</v>
          </cell>
          <cell r="F13">
            <v>0.50910589576507159</v>
          </cell>
          <cell r="K13">
            <v>0.22862268562747684</v>
          </cell>
        </row>
        <row r="15">
          <cell r="E15">
            <v>2.0938881280061938E-2</v>
          </cell>
          <cell r="F15">
            <v>-3.1352902738093658E-2</v>
          </cell>
          <cell r="K15">
            <v>0.18235219666486646</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77351651876</v>
          </cell>
          <cell r="C3">
            <v>0.70140000000000002</v>
          </cell>
          <cell r="G3">
            <v>-8.2941157610064709E-3</v>
          </cell>
        </row>
        <row r="5">
          <cell r="C5">
            <v>0.26920000000000005</v>
          </cell>
        </row>
        <row r="6">
          <cell r="A6">
            <v>8.9943781251162793</v>
          </cell>
          <cell r="C6">
            <v>0.17870879421065433</v>
          </cell>
          <cell r="K6">
            <v>123.25214420864313</v>
          </cell>
        </row>
        <row r="7">
          <cell r="A7">
            <v>30.829673924272619</v>
          </cell>
          <cell r="C7">
            <v>2.547069297310868E-2</v>
          </cell>
          <cell r="E7">
            <v>0.19630916769311982</v>
          </cell>
          <cell r="G7">
            <v>1.4596407703960181</v>
          </cell>
          <cell r="K7">
            <v>-0.26653091996760814</v>
          </cell>
        </row>
        <row r="11">
          <cell r="E11">
            <v>3.9094650205761416E-2</v>
          </cell>
          <cell r="F11">
            <v>6.4356435643564414E-2</v>
          </cell>
          <cell r="K11">
            <v>6.0052532962182513E-2</v>
          </cell>
        </row>
        <row r="13">
          <cell r="E13">
            <v>3.7800687285223455E-2</v>
          </cell>
          <cell r="F13">
            <v>0.18684957426679283</v>
          </cell>
          <cell r="K13">
            <v>0.11258365989690966</v>
          </cell>
        </row>
        <row r="15">
          <cell r="E15">
            <v>-0.2175332938456932</v>
          </cell>
          <cell r="F15">
            <v>0.4264292807408423</v>
          </cell>
          <cell r="K15">
            <v>0.173858941988764</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row>
        <row r="7">
          <cell r="AF7">
            <v>0.6744</v>
          </cell>
          <cell r="AH7">
            <v>0.21249999999999999</v>
          </cell>
          <cell r="AI7">
            <v>0.15402912153257689</v>
          </cell>
        </row>
        <row r="13">
          <cell r="AH13">
            <v>0.14161159399468429</v>
          </cell>
          <cell r="AI13">
            <v>0.16750355452369384</v>
          </cell>
        </row>
        <row r="16">
          <cell r="AF16">
            <v>1.0086193219994205E-2</v>
          </cell>
        </row>
        <row r="19">
          <cell r="AG19">
            <v>13.433856820142877</v>
          </cell>
          <cell r="AH19">
            <v>48.144730842871489</v>
          </cell>
        </row>
        <row r="22">
          <cell r="AG22">
            <v>0.22262895720521989</v>
          </cell>
          <cell r="AI22">
            <v>1.5869986424749693E-2</v>
          </cell>
        </row>
        <row r="29">
          <cell r="Z29">
            <v>-0.22427548985099144</v>
          </cell>
          <cell r="AA29">
            <v>0.50646600620131599</v>
          </cell>
        </row>
        <row r="106">
          <cell r="Z106">
            <v>-0.44789446396681831</v>
          </cell>
          <cell r="AA106">
            <v>0.5880634390651085</v>
          </cell>
          <cell r="AF106">
            <v>0.30498812027242572</v>
          </cell>
        </row>
        <row r="107">
          <cell r="AH107">
            <v>0.13029297899605763</v>
          </cell>
        </row>
        <row r="116">
          <cell r="AB116">
            <v>124.05879847984306</v>
          </cell>
        </row>
        <row r="118">
          <cell r="AB118">
            <v>-0.54457122437649386</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142487188258</v>
          </cell>
          <cell r="C3">
            <v>0.59079999999999999</v>
          </cell>
          <cell r="G3">
            <v>9.4934986773774765E-3</v>
          </cell>
        </row>
        <row r="5">
          <cell r="C5">
            <v>0.20949999999999999</v>
          </cell>
        </row>
        <row r="6">
          <cell r="A6">
            <v>5.2589941779729825</v>
          </cell>
          <cell r="C6">
            <v>0.24415486944920278</v>
          </cell>
          <cell r="K6">
            <v>201.07278782942242</v>
          </cell>
        </row>
        <row r="7">
          <cell r="A7">
            <v>22.91527633612094</v>
          </cell>
          <cell r="C7">
            <v>3.7946027126771198E-2</v>
          </cell>
          <cell r="E7">
            <v>7.8918699981843324E-2</v>
          </cell>
          <cell r="G7">
            <v>0.38425102466939914</v>
          </cell>
          <cell r="K7">
            <v>4.1935888845592517E-2</v>
          </cell>
        </row>
        <row r="11">
          <cell r="E11">
            <v>6.851594065120703E-2</v>
          </cell>
          <cell r="F11">
            <v>-0.13908042324679859</v>
          </cell>
          <cell r="K11">
            <v>1.0553582588400823E-2</v>
          </cell>
        </row>
        <row r="13">
          <cell r="E13">
            <v>0.12062801181408367</v>
          </cell>
          <cell r="F13">
            <v>-0.1374670550700513</v>
          </cell>
          <cell r="K13">
            <v>6.2008952853246702E-2</v>
          </cell>
        </row>
        <row r="15">
          <cell r="E15">
            <v>3.9602849591775291E-2</v>
          </cell>
          <cell r="F15">
            <v>-0.18402125290430571</v>
          </cell>
          <cell r="K15">
            <v>5.8314236639788318E-2</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0.36220000000000002</v>
          </cell>
        </row>
        <row r="4">
          <cell r="K4">
            <v>398.49894135128835</v>
          </cell>
        </row>
        <row r="5">
          <cell r="C5">
            <v>0.16640000000000002</v>
          </cell>
          <cell r="K5">
            <v>4.2645058480607956E-2</v>
          </cell>
        </row>
        <row r="6">
          <cell r="A6">
            <v>1.988219569026245</v>
          </cell>
          <cell r="C6">
            <v>7.3291337419451028E-2</v>
          </cell>
          <cell r="I6">
            <v>-1.5758658340080917E-2</v>
          </cell>
        </row>
        <row r="7">
          <cell r="A7">
            <v>11.053805985137577</v>
          </cell>
          <cell r="C7">
            <v>4.0107760525960705E-2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110073800000</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8357313540</v>
          </cell>
          <cell r="C3">
            <v>0.43200000000000005</v>
          </cell>
          <cell r="G3">
            <v>0</v>
          </cell>
        </row>
        <row r="5">
          <cell r="C5">
            <v>0.1313</v>
          </cell>
        </row>
        <row r="6">
          <cell r="A6">
            <v>3.7193206675567425</v>
          </cell>
          <cell r="C6">
            <v>0.13103652671421964</v>
          </cell>
          <cell r="K6">
            <v>11.966514017107697</v>
          </cell>
        </row>
        <row r="7">
          <cell r="A7">
            <v>28.329876406779661</v>
          </cell>
          <cell r="C7">
            <v>4.3793977364644861E-2</v>
          </cell>
          <cell r="E7">
            <v>0.13295809008975087</v>
          </cell>
          <cell r="G7">
            <v>0.69900801773852017</v>
          </cell>
          <cell r="K7">
            <v>0.22733477098540478</v>
          </cell>
        </row>
        <row r="11">
          <cell r="E11">
            <v>7.1353000046300075E-2</v>
          </cell>
          <cell r="F11">
            <v>8.633144499453338E-2</v>
          </cell>
          <cell r="K11">
            <v>4.7078334812746814E-2</v>
          </cell>
        </row>
        <row r="13">
          <cell r="E13">
            <v>1.2180042149119163E-2</v>
          </cell>
          <cell r="F13">
            <v>0.10407770778856618</v>
          </cell>
          <cell r="K13">
            <v>6.7552104884880532E-2</v>
          </cell>
        </row>
        <row r="15">
          <cell r="E15">
            <v>-8.5808236562653128E-2</v>
          </cell>
          <cell r="F15">
            <v>0.35461529199591291</v>
          </cell>
          <cell r="K15">
            <v>0.1086459726236769</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67714600000</v>
          </cell>
          <cell r="C3">
            <v>0.37460000000000004</v>
          </cell>
          <cell r="G3">
            <v>-9.5934384919563742E-3</v>
          </cell>
        </row>
        <row r="5">
          <cell r="C5">
            <v>0.1142</v>
          </cell>
        </row>
        <row r="6">
          <cell r="A6">
            <v>3.319343137254902</v>
          </cell>
          <cell r="C6">
            <v>9.2279383547275357E-2</v>
          </cell>
          <cell r="K6">
            <v>215.56632715381076</v>
          </cell>
        </row>
        <row r="7">
          <cell r="A7">
            <v>27.854627725215959</v>
          </cell>
          <cell r="C7">
            <v>3.1765675349186145E-2</v>
          </cell>
          <cell r="E7">
            <v>0.1185078040904198</v>
          </cell>
          <cell r="G7">
            <v>2.2182448036951503</v>
          </cell>
          <cell r="K7">
            <v>0.28221703041762281</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1.5467780072837962</v>
          </cell>
          <cell r="AU19">
            <v>15.505285381350594</v>
          </cell>
        </row>
        <row r="22">
          <cell r="AT22">
            <v>0.15808637090133026</v>
          </cell>
          <cell r="AV22">
            <v>7.6987075694733023E-2</v>
          </cell>
        </row>
        <row r="29">
          <cell r="AM29">
            <v>0.34497929606625255</v>
          </cell>
          <cell r="AN29">
            <v>0.41254569963440457</v>
          </cell>
        </row>
        <row r="102">
          <cell r="AU102">
            <v>113824300000</v>
          </cell>
        </row>
        <row r="106">
          <cell r="AM106">
            <v>-7.4963150136870937E-2</v>
          </cell>
          <cell r="AN106">
            <v>0.30126887177498052</v>
          </cell>
          <cell r="AS106">
            <v>0.10548752974425875</v>
          </cell>
        </row>
        <row r="107">
          <cell r="AU107">
            <v>5.8929764348786898E-2</v>
          </cell>
        </row>
        <row r="116">
          <cell r="AO116">
            <v>94.358731814312534</v>
          </cell>
        </row>
        <row r="118">
          <cell r="AO118">
            <v>0.19200014924598952</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1.6600836795048761</v>
          </cell>
          <cell r="AN19">
            <v>16.159570209265436</v>
          </cell>
        </row>
        <row r="22">
          <cell r="AM22">
            <v>4.557673054772822E-2</v>
          </cell>
          <cell r="AO22">
            <v>6.0057168329599529E-2</v>
          </cell>
        </row>
        <row r="29">
          <cell r="AF29">
            <v>-9.2319873317498025E-2</v>
          </cell>
          <cell r="AG29">
            <v>0.19452198203070492</v>
          </cell>
        </row>
        <row r="102">
          <cell r="AN102">
            <v>110644577239</v>
          </cell>
        </row>
        <row r="106">
          <cell r="AF106">
            <v>-0.20353292635407194</v>
          </cell>
          <cell r="AG106">
            <v>8.3659491193737834E-2</v>
          </cell>
          <cell r="AL106">
            <v>4.4056033522485508E-2</v>
          </cell>
        </row>
        <row r="107">
          <cell r="AN107">
            <v>3.317674193559448E-2</v>
          </cell>
        </row>
        <row r="116">
          <cell r="AH116">
            <v>531.00889133958754</v>
          </cell>
        </row>
        <row r="118">
          <cell r="AH118">
            <v>0.19068298616406376</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0.3569</v>
          </cell>
          <cell r="G3">
            <v>-2.4703388897535511E-2</v>
          </cell>
        </row>
        <row r="5">
          <cell r="C5">
            <v>0.21489999999999998</v>
          </cell>
        </row>
        <row r="6">
          <cell r="A6">
            <v>6.9058181818181819</v>
          </cell>
          <cell r="C6">
            <v>0.10896750065622819</v>
          </cell>
          <cell r="K6">
            <v>194.5363282705334</v>
          </cell>
        </row>
        <row r="7">
          <cell r="A7">
            <v>34.004155405405406</v>
          </cell>
          <cell r="C7">
            <v>2.0683728098214987E-2</v>
          </cell>
          <cell r="E7">
            <v>0.32610234393872195</v>
          </cell>
          <cell r="G7">
            <v>2.0868807304734952E-2</v>
          </cell>
          <cell r="K7">
            <v>-0.47202863738117184</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40260920000</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4187868000</v>
          </cell>
          <cell r="C3">
            <v>0.2646</v>
          </cell>
          <cell r="G3">
            <v>-1.6558870402996285E-2</v>
          </cell>
        </row>
        <row r="5">
          <cell r="C5">
            <v>0.05</v>
          </cell>
        </row>
        <row r="6">
          <cell r="A6">
            <v>1.2617860801446219</v>
          </cell>
          <cell r="C6">
            <v>-2.1429422376495692E-2</v>
          </cell>
          <cell r="K6">
            <v>98.330065773757497</v>
          </cell>
        </row>
        <row r="7">
          <cell r="A7">
            <v>24.490456140350876</v>
          </cell>
          <cell r="C7">
            <v>5.969624639554064E-3</v>
          </cell>
          <cell r="E7">
            <v>8.1111710124679187E-2</v>
          </cell>
          <cell r="G7">
            <v>0.62471378942797362</v>
          </cell>
          <cell r="K7">
            <v>-0.24279943189775544</v>
          </cell>
        </row>
        <row r="11">
          <cell r="E11">
            <v>6.4442654662897114E-2</v>
          </cell>
          <cell r="F11">
            <v>9.3292900052474037E-2</v>
          </cell>
          <cell r="K11">
            <v>3.6693886751663476E-2</v>
          </cell>
        </row>
        <row r="13">
          <cell r="E13">
            <v>-1.299452995802064E-2</v>
          </cell>
          <cell r="F13">
            <v>0.10196743074038039</v>
          </cell>
          <cell r="K13">
            <v>9.4158075353168696E-2</v>
          </cell>
        </row>
        <row r="15">
          <cell r="E15">
            <v>-0.28938896838324468</v>
          </cell>
          <cell r="F15">
            <v>-0.81545953903889234</v>
          </cell>
          <cell r="K15">
            <v>1.0625918494585458</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9.2880413625304143</v>
          </cell>
          <cell r="AM19">
            <v>76.989277310924365</v>
          </cell>
        </row>
        <row r="22">
          <cell r="AL22">
            <v>0.81925510079959485</v>
          </cell>
          <cell r="AN22">
            <v>1.039105740360657E-2</v>
          </cell>
        </row>
        <row r="29">
          <cell r="AE29">
            <v>-1.8713649258605729</v>
          </cell>
          <cell r="AF29">
            <v>2.3284106419637065</v>
          </cell>
        </row>
        <row r="102">
          <cell r="AM102">
            <v>22904310000</v>
          </cell>
        </row>
        <row r="106">
          <cell r="AE106">
            <v>-0.55171847879300362</v>
          </cell>
          <cell r="AF106">
            <v>0.47680241252427735</v>
          </cell>
          <cell r="AK106">
            <v>0.55655146632959418</v>
          </cell>
        </row>
        <row r="107">
          <cell r="AM107">
            <v>0.11820507443451907</v>
          </cell>
        </row>
        <row r="116">
          <cell r="AG116">
            <v>39.691300059480142</v>
          </cell>
        </row>
        <row r="118">
          <cell r="AG118">
            <v>-0.24612915366609411</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13491020000</v>
          </cell>
        </row>
        <row r="13">
          <cell r="E13">
            <v>1.2443234220428319</v>
          </cell>
          <cell r="F13">
            <v>0.58437995118734753</v>
          </cell>
        </row>
        <row r="15">
          <cell r="E15">
            <v>-2.3994265747941608</v>
          </cell>
          <cell r="F15">
            <v>-0.5866366602947154</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U7">
            <v>7.3867780651150461E-2</v>
          </cell>
          <cell r="AV7">
            <v>9.9462900338173857E-2</v>
          </cell>
        </row>
        <row r="13">
          <cell r="AU13">
            <v>-7.5637955715625283E-4</v>
          </cell>
          <cell r="AV13">
            <v>2.766152315346345</v>
          </cell>
        </row>
        <row r="16">
          <cell r="AS16">
            <v>-2.9569779558887782E-3</v>
          </cell>
        </row>
        <row r="19">
          <cell r="AT19">
            <v>1.1813144933359856</v>
          </cell>
          <cell r="AU19">
            <v>15.992283549371633</v>
          </cell>
        </row>
        <row r="22">
          <cell r="AT22">
            <v>5.7499216753692961E-2</v>
          </cell>
          <cell r="AV22">
            <v>8.4196800174096351E-2</v>
          </cell>
        </row>
        <row r="29">
          <cell r="AM29">
            <v>-1.0417331442476565</v>
          </cell>
          <cell r="AN29">
            <v>-12.007578826714623</v>
          </cell>
        </row>
        <row r="102">
          <cell r="AU102">
            <v>17815403874</v>
          </cell>
        </row>
        <row r="106">
          <cell r="AM106">
            <v>0.15309528574072551</v>
          </cell>
          <cell r="AN106">
            <v>-0.38893483193670997</v>
          </cell>
          <cell r="AO106">
            <v>0.2473333333333334</v>
          </cell>
          <cell r="AP106">
            <v>-4.4895777659005875E-2</v>
          </cell>
          <cell r="AQ106">
            <v>8.3379966424174556E-2</v>
          </cell>
          <cell r="AR106">
            <v>6.3533057851239638E-2</v>
          </cell>
        </row>
        <row r="107">
          <cell r="AU107">
            <v>8.8468231982069628E-2</v>
          </cell>
        </row>
        <row r="116">
          <cell r="AO116">
            <v>2614.1003374456673</v>
          </cell>
        </row>
        <row r="118">
          <cell r="AO118">
            <v>0.94633296163746849</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M4">
            <v>-8.4804217817060934E-2</v>
          </cell>
        </row>
        <row r="13">
          <cell r="AV13">
            <v>2.766152315346345</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33.653275674888327</v>
          </cell>
        </row>
        <row r="19">
          <cell r="AN19">
            <v>8.6009621004301788</v>
          </cell>
        </row>
        <row r="22">
          <cell r="AN22">
            <v>0.16687301627859014</v>
          </cell>
          <cell r="AP22">
            <v>4.1166342565253936E-2</v>
          </cell>
        </row>
        <row r="29">
          <cell r="AG29">
            <v>0.34018740239458611</v>
          </cell>
          <cell r="AH29">
            <v>0.12837444163915324</v>
          </cell>
        </row>
        <row r="102">
          <cell r="AO102">
            <v>51984214935</v>
          </cell>
        </row>
        <row r="106">
          <cell r="AG106">
            <v>-0.65921099882008927</v>
          </cell>
          <cell r="AH106">
            <v>0.19091761880721569</v>
          </cell>
          <cell r="AM106">
            <v>0.15269019549785789</v>
          </cell>
        </row>
        <row r="107">
          <cell r="AO107">
            <v>8.3364352890873322E-2</v>
          </cell>
        </row>
        <row r="116">
          <cell r="AI116">
            <v>482.35379848486855</v>
          </cell>
        </row>
        <row r="118">
          <cell r="AI118">
            <v>-9.8454305965953726E-3</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16229880539</v>
          </cell>
          <cell r="C3">
            <v>0.37030000000000002</v>
          </cell>
          <cell r="G3">
            <v>0.18716155401158777</v>
          </cell>
        </row>
        <row r="5">
          <cell r="C5">
            <v>-0.18913807079167794</v>
          </cell>
        </row>
        <row r="6">
          <cell r="A6">
            <v>4.3852689918940824</v>
          </cell>
          <cell r="C6">
            <v>1.6211834639286681E-2</v>
          </cell>
          <cell r="K6">
            <v>22.795819216292308</v>
          </cell>
        </row>
        <row r="7">
          <cell r="C7">
            <v>3.6968848819202019E-3</v>
          </cell>
          <cell r="E7">
            <v>-0.36754789334286597</v>
          </cell>
          <cell r="G7">
            <v>1.2961754203031741</v>
          </cell>
          <cell r="K7">
            <v>-0.34513590300797736</v>
          </cell>
        </row>
        <row r="11">
          <cell r="E11">
            <v>0.72871742443239906</v>
          </cell>
          <cell r="F11">
            <v>0.65189217754738871</v>
          </cell>
          <cell r="K11">
            <v>0.27925489048610957</v>
          </cell>
        </row>
        <row r="13">
          <cell r="E13">
            <v>-9.5331195283598014E-2</v>
          </cell>
          <cell r="F13">
            <v>-0.49201262421198455</v>
          </cell>
          <cell r="K13">
            <v>1.3065839415158469</v>
          </cell>
        </row>
        <row r="16">
          <cell r="E16">
            <v>0.40823972930797403</v>
          </cell>
          <cell r="F16">
            <v>-1.0822860152174272</v>
          </cell>
          <cell r="K16">
            <v>1.7495289737292687</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5534252392.7999992</v>
          </cell>
          <cell r="C3">
            <v>0.34970000000000001</v>
          </cell>
          <cell r="G3">
            <v>5.4443141429305618E-5</v>
          </cell>
        </row>
        <row r="5">
          <cell r="C5">
            <v>8.3003952569169967E-2</v>
          </cell>
        </row>
        <row r="6">
          <cell r="A6">
            <v>5.0341791831357039</v>
          </cell>
          <cell r="C6">
            <v>0.21607378129117261</v>
          </cell>
          <cell r="K6">
            <v>58.466547926143626</v>
          </cell>
        </row>
        <row r="7">
          <cell r="A7">
            <v>60.649873015873005</v>
          </cell>
          <cell r="C7">
            <v>4.2921352901980722E-2</v>
          </cell>
          <cell r="E7">
            <v>0.13323078533758653</v>
          </cell>
          <cell r="G7">
            <v>0.62888946374564703</v>
          </cell>
          <cell r="K7">
            <v>-0.37927011438429103</v>
          </cell>
        </row>
        <row r="11">
          <cell r="E11">
            <v>0.15857746306962661</v>
          </cell>
          <cell r="F11">
            <v>0.12369007207271943</v>
          </cell>
          <cell r="K11">
            <v>5.4833627211139602E-2</v>
          </cell>
        </row>
        <row r="13">
          <cell r="E13">
            <v>-0.58843597521671398</v>
          </cell>
          <cell r="F13">
            <v>0.61539428128061857</v>
          </cell>
          <cell r="K13">
            <v>5.4362608843136928E-2</v>
          </cell>
        </row>
        <row r="16">
          <cell r="E16">
            <v>0.13198153078126262</v>
          </cell>
          <cell r="F16">
            <v>7.8852766516148476E-2</v>
          </cell>
          <cell r="K16">
            <v>3.7612351026985125E-2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36">
  <rv s="0">
    <v>https://www.bing.com/financeapi/forcetrigger?t=a1pmur&amp;q=XNAS%3aCHKP&amp;form=skydnc</v>
    <v>Learn more on Bing</v>
  </rv>
  <rv s="1">
    <v>0</v>
    <v>CHECK POINT SOFTWARE TECHNOLOGIES LTD. (XNAS:CHKP)</v>
    <v>2</v>
    <v>3</v>
    <v>Finance</v>
    <v>4</v>
    <v>en-US</v>
    <v>a1pmur</v>
    <v>268435456</v>
    <v>1</v>
    <v>Powered by Refinitiv</v>
    <v>140.095</v>
    <v>117.18</v>
    <v>0.6361</v>
    <v>0.75</v>
    <v>5.4520000000000002E-3</v>
    <v>-0.01</v>
    <v>-7.2300000000000009E-5</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140.095</v>
    <v>Software &amp; IT Services</v>
    <v>Stock</v>
    <v>45239.928848217191</v>
    <v>0</v>
    <v>138</v>
    <v>16093660000</v>
    <v>CHECK POINT SOFTWARE TECHNOLOGIES LTD.</v>
    <v>CHECK POINT SOFTWARE TECHNOLOGIES LTD.</v>
    <v>138</v>
    <v>19.2013</v>
    <v>137.56</v>
    <v>138.31</v>
    <v>138.30000000000001</v>
    <v>116993800</v>
    <v>CHKP</v>
    <v>CHECK POINT SOFTWARE TECHNOLOGIES LTD. (XNAS:CHKP)</v>
    <v>825670</v>
    <v>992402</v>
    <v>1993</v>
  </rv>
  <rv s="2">
    <v>1</v>
  </rv>
  <rv s="0">
    <v>https://www.bing.com/financeapi/forcetrigger?t=c22our&amp;q=XNAS%3aDLO&amp;form=skydnc</v>
    <v>Learn more on Bing</v>
  </rv>
  <rv s="1">
    <v>0</v>
    <v>dLocal Ltd (XNAS:DLO)</v>
    <v>2</v>
    <v>3</v>
    <v>Finance</v>
    <v>5</v>
    <v>en-US</v>
    <v>c22our</v>
    <v>268435456</v>
    <v>1</v>
    <v>Powered by Refinitiv</v>
    <v>24.65</v>
    <v>9.0330999999999992</v>
    <v>2.1019999999999999</v>
    <v>-0.6</v>
    <v>-3.2751000000000002E-2</v>
    <v>-0.12</v>
    <v>-6.7720000000000002E-3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18.59</v>
    <v>Professional &amp; Commercial Services</v>
    <v>Stock</v>
    <v>45240.01441335625</v>
    <v>3</v>
    <v>17.614999999999998</v>
    <v>5130965988</v>
    <v>dLocal Ltd</v>
    <v>dLocal Ltd</v>
    <v>18.43</v>
    <v>42.1173</v>
    <v>18.32</v>
    <v>17.72</v>
    <v>17.600000000000001</v>
    <v>289557900</v>
    <v>DLO</v>
    <v>dLocal Ltd (XNAS:DLO)</v>
    <v>406214</v>
    <v>865363</v>
    <v>2021</v>
  </rv>
  <rv s="2">
    <v>4</v>
  </rv>
  <rv s="0">
    <v>https://www.bing.com/financeapi/forcetrigger?t=a1tg3m&amp;q=XNAS%3aFTNT&amp;form=skydnc</v>
    <v>Learn more on Bing</v>
  </rv>
  <rv s="1">
    <v>0</v>
    <v>FORTINET, INC. (XNAS:FTNT)</v>
    <v>2</v>
    <v>3</v>
    <v>Finance</v>
    <v>5</v>
    <v>en-US</v>
    <v>a1tg3m</v>
    <v>268435456</v>
    <v>1</v>
    <v>Powered by Refinitiv</v>
    <v>81.239999999999995</v>
    <v>44.12</v>
    <v>1.1054999999999999</v>
    <v>-0.56999999999999995</v>
    <v>-1.1346E-2</v>
    <v>-0.33</v>
    <v>-6.6439999999999997E-3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50.96</v>
    <v>Software &amp; IT Services</v>
    <v>Stock</v>
    <v>45240.033150000003</v>
    <v>6</v>
    <v>49.63</v>
    <v>39007683823</v>
    <v>FORTINET, INC.</v>
    <v>FORTINET, INC.</v>
    <v>50.51</v>
    <v>34.226599999999998</v>
    <v>50.24</v>
    <v>49.67</v>
    <v>49.34</v>
    <v>785336900</v>
    <v>FTNT</v>
    <v>FORTINET, INC. (XNAS:FTNT)</v>
    <v>9651259</v>
    <v>8500318</v>
    <v>2000</v>
  </rv>
  <rv s="2">
    <v>7</v>
  </rv>
  <rv s="0">
    <v>https://www.bing.com/financeapi/forcetrigger?t=c27jhw&amp;q=XNAS%3aMNDY&amp;form=skydnc</v>
    <v>Learn more on Bing</v>
  </rv>
  <rv s="3">
    <v>6</v>
    <v>MONDAY.COM LTD (XNAS:MNDY)</v>
    <v>2</v>
    <v>7</v>
    <v>Finance</v>
    <v>5</v>
    <v>en-US</v>
    <v>c27jhw</v>
    <v>268435456</v>
    <v>1</v>
    <v>Powered by Refinitiv</v>
    <v>189.15</v>
    <v>81.37</v>
    <v>-5.44</v>
    <v>-3.8584E-2</v>
    <v>1.45</v>
    <v>1.0697000000000002E-2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144.97</v>
    <v>Software &amp; IT Services</v>
    <v>Stock</v>
    <v>45240.03145805547</v>
    <v>9</v>
    <v>135.44999999999999</v>
    <v>6544015125</v>
    <v>MONDAY.COM LTD</v>
    <v>MONDAY.COM LTD</v>
    <v>144.55000000000001</v>
    <v>140.99</v>
    <v>135.55000000000001</v>
    <v>137</v>
    <v>48277500</v>
    <v>MNDY</v>
    <v>MONDAY.COM LTD (XNAS:MNDY)</v>
    <v>653774</v>
    <v>762462</v>
    <v>2012</v>
  </rv>
  <rv s="2">
    <v>10</v>
  </rv>
  <rv s="0">
    <v>https://www.bing.com/financeapi/forcetrigger?t=a25jqh&amp;q=XNAS%3aVRSN&amp;form=skydnc</v>
    <v>Learn more on Bing</v>
  </rv>
  <rv s="1">
    <v>0</v>
    <v>VERISIGN, INC. (XNAS:VRSN)</v>
    <v>2</v>
    <v>3</v>
    <v>Finance</v>
    <v>5</v>
    <v>en-US</v>
    <v>a25jqh</v>
    <v>268435456</v>
    <v>1</v>
    <v>Powered by Refinitiv</v>
    <v>229.72</v>
    <v>186.41</v>
    <v>0.92849999999999999</v>
    <v>-0.98</v>
    <v>-4.7799999999999995E-3</v>
    <v>-0.24</v>
    <v>-1.176E-3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206.26</v>
    <v>Software &amp; IT Services</v>
    <v>Stock</v>
    <v>45240.041285253908</v>
    <v>12</v>
    <v>203.71</v>
    <v>20832484000</v>
    <v>VERISIGN, INC.</v>
    <v>VERISIGN, INC.</v>
    <v>205.6</v>
    <v>29.096299999999999</v>
    <v>205.02</v>
    <v>204.04</v>
    <v>203.8</v>
    <v>102100000</v>
    <v>VRSN</v>
    <v>VERISIGN, INC. (XNAS:VRSN)</v>
    <v>363756</v>
    <v>536004</v>
    <v>1995</v>
  </rv>
  <rv s="2">
    <v>13</v>
  </rv>
  <rv s="0">
    <v>https://www.bing.com/financeapi/forcetrigger?t=a1zgm7&amp;q=XNAS%3aPANW&amp;form=skydnc</v>
    <v>Learn more on Bing</v>
  </rv>
  <rv s="1">
    <v>0</v>
    <v>PALO ALTO NETWORKS, INC. (XNAS:PANW)</v>
    <v>2</v>
    <v>3</v>
    <v>Finance</v>
    <v>5</v>
    <v>en-US</v>
    <v>a1zgm7</v>
    <v>268435456</v>
    <v>1</v>
    <v>Powered by Refinitiv</v>
    <v>265.89999999999998</v>
    <v>132.22</v>
    <v>1.1138999999999999</v>
    <v>1.51</v>
    <v>6.2629999999999995E-3</v>
    <v>-0.59</v>
    <v>-2.4320000000000001E-3</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13948</v>
    <v>Nasdaq Stock Market</v>
    <v>XNAS</v>
    <v>XNAS</v>
    <v>3000 Tannery Way, SANTA CLARA, CA, 95054 US</v>
    <v>247.74</v>
    <v>Software &amp; IT Services</v>
    <v>Stock</v>
    <v>45240.040377685153</v>
    <v>15</v>
    <v>239.6</v>
    <v>75400829181</v>
    <v>PALO ALTO NETWORKS, INC.</v>
    <v>PALO ALTO NETWORKS, INC.</v>
    <v>242.39</v>
    <v>191.4152</v>
    <v>241.08</v>
    <v>242.59</v>
    <v>242</v>
    <v>310815900</v>
    <v>PANW</v>
    <v>PALO ALTO NETWORKS, INC. (XNAS:PANW)</v>
    <v>3145018</v>
    <v>3281013</v>
    <v>2005</v>
  </rv>
  <rv s="2">
    <v>16</v>
  </rv>
  <rv s="0">
    <v>https://www.bing.com/financeapi/forcetrigger?t=a21m4c&amp;q=XNAS%3aQLYS&amp;form=skydnc</v>
    <v>Learn more on Bing</v>
  </rv>
  <rv s="1">
    <v>0</v>
    <v>QUALYS, INC. (XNAS:QLYS)</v>
    <v>2</v>
    <v>3</v>
    <v>Finance</v>
    <v>4</v>
    <v>en-US</v>
    <v>a21m4c</v>
    <v>268435456</v>
    <v>1</v>
    <v>Powered by Refinitiv</v>
    <v>172.83</v>
    <v>101.1</v>
    <v>0.5343</v>
    <v>0.55000000000000004</v>
    <v>3.2850000000000002E-3</v>
    <v>-0.96</v>
    <v>-5.7150000000000005E-3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169.66</v>
    <v>Software &amp; IT Services</v>
    <v>Stock</v>
    <v>45239.926139548435</v>
    <v>18</v>
    <v>166.77500000000001</v>
    <v>6179221570</v>
    <v>QUALYS, INC.</v>
    <v>QUALYS, INC.</v>
    <v>168.41</v>
    <v>45.447000000000003</v>
    <v>167.43</v>
    <v>167.98</v>
    <v>167.02</v>
    <v>36785460</v>
    <v>QLYS</v>
    <v>QUALYS, INC. (XNAS:QLYS)</v>
    <v>291056</v>
    <v>389812</v>
    <v>1999</v>
  </rv>
  <rv s="2">
    <v>19</v>
  </rv>
  <rv s="0">
    <v>https://www.bing.com/financeapi/forcetrigger?t=bwvem7&amp;q=XNAS%3aABNB&amp;form=skydnc</v>
    <v>Learn more on Bing</v>
  </rv>
  <rv s="1">
    <v>0</v>
    <v>AIRBNB, INC. (XNAS:ABNB)</v>
    <v>2</v>
    <v>3</v>
    <v>Finance</v>
    <v>4</v>
    <v>en-US</v>
    <v>bwvem7</v>
    <v>268435456</v>
    <v>1</v>
    <v>Powered by Refinitiv</v>
    <v>154.94999999999999</v>
    <v>81.91</v>
    <v>1.6319999999999999</v>
    <v>-2.14</v>
    <v>-1.8187999999999999E-2</v>
    <v>-1.02</v>
    <v>-8.8299999999999993E-3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119.53</v>
    <v>Software &amp; IT Services</v>
    <v>Stock</v>
    <v>45240.04149993047</v>
    <v>21</v>
    <v>115.2</v>
    <v>74774201472</v>
    <v>AIRBNB, INC.</v>
    <v>AIRBNB, INC.</v>
    <v>118.35</v>
    <v>13.9764</v>
    <v>117.66</v>
    <v>115.52</v>
    <v>114.5</v>
    <v>647283600</v>
    <v>ABNB</v>
    <v>AIRBNB, INC. (XNAS:ABNB)</v>
    <v>5519622</v>
    <v>5726446</v>
    <v>2008</v>
  </rv>
  <rv s="2">
    <v>22</v>
  </rv>
  <rv s="0">
    <v>https://www.bing.com/financeapi/forcetrigger?t=bt6tzr&amp;q=XNYS%3aBILL&amp;form=skydnc</v>
    <v>Learn more on Bing</v>
  </rv>
  <rv s="4">
    <v>8</v>
    <v>BILL HOLDINGS, INC. (XNYS:BILL)</v>
    <v>2</v>
    <v>9</v>
    <v>Finance</v>
    <v>5</v>
    <v>en-US</v>
    <v>bt6tzr</v>
    <v>268435456</v>
    <v>1</v>
    <v>Powered by Refinitiv</v>
    <v>139.5</v>
    <v>51.940100000000001</v>
    <v>1.8597999999999999</v>
    <v>-6.17</v>
    <v>-9.9212000000000009E-2</v>
    <v>-0.37</v>
    <v>-6.6049999999999998E-3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59.139899999999997</v>
    <v>Software &amp; IT Services</v>
    <v>Stock</v>
    <v>45240.270857904688</v>
    <v>24</v>
    <v>51.940100000000001</v>
    <v>5980454314</v>
    <v>BILL HOLDINGS, INC.</v>
    <v>BILL HOLDINGS, INC.</v>
    <v>54.32</v>
    <v>62.19</v>
    <v>56.02</v>
    <v>55.65</v>
    <v>106755700</v>
    <v>BILL</v>
    <v>BILL HOLDINGS, INC. (XNYS:BILL)</v>
    <v>20031483</v>
    <v>3207913</v>
    <v>2018</v>
  </rv>
  <rv s="2">
    <v>25</v>
  </rv>
  <rv s="0">
    <v>https://www.bing.com/financeapi/forcetrigger?t=bkg1hw&amp;q=XNYS%3aESTC&amp;form=skydnc</v>
    <v>Learn more on Bing</v>
  </rv>
  <rv s="4">
    <v>8</v>
    <v>Elastic NV (XNYS:ESTC)</v>
    <v>2</v>
    <v>9</v>
    <v>Finance</v>
    <v>5</v>
    <v>en-US</v>
    <v>bkg1hw</v>
    <v>268435456</v>
    <v>1</v>
    <v>Powered by Refinitiv</v>
    <v>84.04</v>
    <v>46.18</v>
    <v>0.87219999999999998</v>
    <v>-1.3</v>
    <v>-1.738E-2</v>
    <v>-0.71</v>
    <v>-9.6600000000000002E-3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75.52</v>
    <v>Software &amp; IT Services</v>
    <v>Stock</v>
    <v>45240.000000010936</v>
    <v>27</v>
    <v>73.400000000000006</v>
    <v>7250492760</v>
    <v>Elastic NV</v>
    <v>Elastic NV</v>
    <v>75.16</v>
    <v>74.8</v>
    <v>73.5</v>
    <v>72.790000000000006</v>
    <v>98646160</v>
    <v>ESTC</v>
    <v>Elastic NV (XNYS:ESTC)</v>
    <v>929670</v>
    <v>1393300</v>
    <v>2012</v>
  </rv>
  <rv s="2">
    <v>28</v>
  </rv>
  <rv s="0">
    <v>https://www.bing.com/financeapi/forcetrigger?t=a1u3rw&amp;q=XNAS%3aGOOGL&amp;form=skydnc</v>
    <v>Learn more on Bing</v>
  </rv>
  <rv s="1">
    <v>0</v>
    <v>ALPHABET INC. (XNAS:GOOGL)</v>
    <v>2</v>
    <v>3</v>
    <v>Finance</v>
    <v>5</v>
    <v>en-US</v>
    <v>a1u3rw</v>
    <v>268435456</v>
    <v>1</v>
    <v>Powered by Refinitiv</v>
    <v>141.22</v>
    <v>84.86</v>
    <v>1.0515000000000001</v>
    <v>-1.6</v>
    <v>-1.2136000000000001E-2</v>
    <v>-0.72</v>
    <v>-5.5279999999999999E-3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132.55000000000001</v>
    <v>Software &amp; IT Services</v>
    <v>Stock</v>
    <v>45240.041477060156</v>
    <v>30</v>
    <v>130.065</v>
    <v>1658239000000</v>
    <v>ALPHABET INC.</v>
    <v>ALPHABET INC.</v>
    <v>131.96</v>
    <v>24.9815</v>
    <v>131.84</v>
    <v>130.24</v>
    <v>129.52000000000001</v>
    <v>12516000000</v>
    <v>GOOGL</v>
    <v>ALPHABET INC. (XNAS:GOOGL)</v>
    <v>23747773</v>
    <v>30702770</v>
    <v>2015</v>
  </rv>
  <rv s="2">
    <v>31</v>
  </rv>
  <rv s="0">
    <v>https://www.bing.com/financeapi/forcetrigger?t=aaxn6h&amp;q=XTSE%3aCSU&amp;form=skydnc</v>
    <v>Learn more on Bing</v>
  </rv>
  <rv s="1">
    <v>0</v>
    <v>Constellation Software Inc. (XTSE:CSU)</v>
    <v>2</v>
    <v>10</v>
    <v>Finance</v>
    <v>11</v>
    <v>en-US</v>
    <v>aaxn6h</v>
    <v>268435456</v>
    <v>1</v>
    <v>Powered by Refinitiv</v>
    <v>2976.1</v>
    <v>1854.24</v>
    <v>0.82830000000000004</v>
    <v>-0.46</v>
    <v>-1.5720000000000003E-4</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2976.1</v>
    <v>Software &amp; IT Services</v>
    <v>Stock</v>
    <v>45239.898923611108</v>
    <v>33</v>
    <v>2917.25</v>
    <v>61985013334</v>
    <v>Constellation Software Inc.</v>
    <v>Constellation Software Inc.</v>
    <v>2923.84</v>
    <v>96.56</v>
    <v>2925.45</v>
    <v>2924.99</v>
    <v>2924.99</v>
    <v>21191530</v>
    <v>CSU</v>
    <v>Constellation Software Inc. (XTSE:CSU)</v>
    <v>19737</v>
    <v>25340</v>
    <v>2002</v>
  </rv>
  <rv s="2">
    <v>34</v>
  </rv>
  <rv s="0">
    <v>https://www.bing.com/financeapi/forcetrigger?t=a1pejc&amp;q=XNAS%3aCDNS&amp;form=skydnc</v>
    <v>Learn more on Bing</v>
  </rv>
  <rv s="1">
    <v>0</v>
    <v>CADENCE DESIGN SYSTEMS, INC. (XNAS:CDNS)</v>
    <v>2</v>
    <v>3</v>
    <v>Finance</v>
    <v>4</v>
    <v>en-US</v>
    <v>a1pejc</v>
    <v>268435456</v>
    <v>1</v>
    <v>Powered by Refinitiv</v>
    <v>259.49</v>
    <v>154.88</v>
    <v>1.0429999999999999</v>
    <v>0.05</v>
    <v>1.95E-4</v>
    <v>-1.44</v>
    <v>-5.6150000000000002E-3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259.49</v>
    <v>Software &amp; IT Services</v>
    <v>Stock</v>
    <v>45240.040392106253</v>
    <v>36</v>
    <v>255.13</v>
    <v>69770299900</v>
    <v>CADENCE DESIGN SYSTEMS, INC.</v>
    <v>CADENCE DESIGN SYSTEMS, INC.</v>
    <v>256.95</v>
    <v>73.077299999999994</v>
    <v>256.39999999999998</v>
    <v>256.45</v>
    <v>255.01</v>
    <v>272062000</v>
    <v>CDNS</v>
    <v>CADENCE DESIGN SYSTEMS, INC. (XNAS:CDNS)</v>
    <v>1150984</v>
    <v>1416204</v>
    <v>1987</v>
  </rv>
  <rv s="2">
    <v>37</v>
  </rv>
  <rv s="0">
    <v>https://www.bing.com/financeapi/forcetrigger?t=a24nyc&amp;q=XNYS%3aTWLO&amp;form=skydnc</v>
    <v>Learn more on Bing</v>
  </rv>
  <rv s="4">
    <v>8</v>
    <v>TWILIO INC. (XNYS:TWLO)</v>
    <v>2</v>
    <v>9</v>
    <v>Finance</v>
    <v>4</v>
    <v>en-US</v>
    <v>a24nyc</v>
    <v>268435456</v>
    <v>1</v>
    <v>Powered by Refinitiv</v>
    <v>79.7</v>
    <v>42.78</v>
    <v>1.3341000000000001</v>
    <v>0.2</v>
    <v>3.5839999999999999E-3</v>
    <v>-0.22</v>
    <v>-3.9290000000000002E-3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60.24</v>
    <v>Software &amp; IT Services</v>
    <v>Stock</v>
    <v>45240.041576469528</v>
    <v>39</v>
    <v>55.57</v>
    <v>10144335165</v>
    <v>TWILIO INC.</v>
    <v>TWILIO INC.</v>
    <v>57.21</v>
    <v>55.81</v>
    <v>56.01</v>
    <v>55.78</v>
    <v>181116500</v>
    <v>TWLO</v>
    <v>TWILIO INC. (XNYS:TWLO)</v>
    <v>12349959</v>
    <v>2290619</v>
    <v>2008</v>
  </rv>
  <rv s="2">
    <v>40</v>
  </rv>
  <rv s="0">
    <v>https://www.bing.com/financeapi/forcetrigger?t=a239hw&amp;q=XNAS%3aSNPS&amp;form=skydnc</v>
    <v>Learn more on Bing</v>
  </rv>
  <rv s="1">
    <v>0</v>
    <v>SYNOPSYS, INC. (XNAS:SNPS)</v>
    <v>2</v>
    <v>3</v>
    <v>Finance</v>
    <v>5</v>
    <v>en-US</v>
    <v>a239hw</v>
    <v>268435456</v>
    <v>1</v>
    <v>Powered by Refinitiv</v>
    <v>513</v>
    <v>306.17</v>
    <v>1.0804</v>
    <v>-0.99</v>
    <v>-1.9559999999999998E-3</v>
    <v>-2.17</v>
    <v>-4.2959999999999995E-3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513</v>
    <v>Software &amp; IT Services</v>
    <v>Stock</v>
    <v>45240.033799478908</v>
    <v>42</v>
    <v>504.16</v>
    <v>76828173246</v>
    <v>SYNOPSYS, INC.</v>
    <v>SYNOPSYS, INC.</v>
    <v>505.81</v>
    <v>77.559399999999997</v>
    <v>506.16</v>
    <v>505.17</v>
    <v>503</v>
    <v>152083800</v>
    <v>SNPS</v>
    <v>SYNOPSYS, INC. (XNAS:SNPS)</v>
    <v>789048</v>
    <v>767067</v>
    <v>1987</v>
  </rv>
  <rv s="2">
    <v>43</v>
  </rv>
  <rv s="0">
    <v>https://www.bing.com/financeapi/forcetrigger?t=a24lfr&amp;q=XNAS%3aTTD&amp;form=skydnc</v>
    <v>Learn more on Bing</v>
  </rv>
  <rv s="1">
    <v>0</v>
    <v>THE TRADE DESK, INC. (XNAS:TTD)</v>
    <v>2</v>
    <v>3</v>
    <v>Finance</v>
    <v>5</v>
    <v>en-US</v>
    <v>a24lfr</v>
    <v>268435456</v>
    <v>1</v>
    <v>Powered by Refinitiv</v>
    <v>91.85</v>
    <v>41.2</v>
    <v>1.6765000000000001</v>
    <v>-2.0299999999999998</v>
    <v>-2.5748000000000004E-2</v>
    <v>-21.58</v>
    <v>-0.28095300000000001</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80.38</v>
    <v>Software &amp; IT Services</v>
    <v>Stock</v>
    <v>45240.041644108591</v>
    <v>45</v>
    <v>76.47</v>
    <v>37652139104</v>
    <v>THE TRADE DESK, INC.</v>
    <v>THE TRADE DESK, INC.</v>
    <v>79.7</v>
    <v>258.18490000000003</v>
    <v>78.84</v>
    <v>76.81</v>
    <v>55.23</v>
    <v>490198400</v>
    <v>TTD</v>
    <v>THE TRADE DESK, INC. (XNAS:TTD)</v>
    <v>12310145</v>
    <v>3973020</v>
    <v>2009</v>
  </rv>
  <rv s="2">
    <v>46</v>
  </rv>
  <rv s="0">
    <v>https://www.bing.com/financeapi/forcetrigger?t=a22777&amp;q=XNYS%3aROP&amp;form=skydnc</v>
    <v>Learn more on Bing</v>
  </rv>
  <rv s="1">
    <v>0</v>
    <v>ROPER TECHNOLOGIES, INC. (XNAS:ROP)</v>
    <v>2</v>
    <v>3</v>
    <v>Finance</v>
    <v>4</v>
    <v>en-US</v>
    <v>a22777</v>
    <v>268435456</v>
    <v>1</v>
    <v>Powered by Refinitiv</v>
    <v>513.45000000000005</v>
    <v>416.77499999999998</v>
    <v>1.0158</v>
    <v>-1.32</v>
    <v>-2.5829999999999998E-3</v>
    <v>4.09</v>
    <v>8.0239999999999999E-3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513.45000000000005</v>
    <v>Software &amp; IT Services</v>
    <v>Stock</v>
    <v>45239.932130635934</v>
    <v>48</v>
    <v>508.07</v>
    <v>54451497254</v>
    <v>ROPER TECHNOLOGIES, INC.</v>
    <v>ROPER TECHNOLOGIES, INC.</v>
    <v>511</v>
    <v>44.149700000000003</v>
    <v>511.06</v>
    <v>509.74</v>
    <v>513.83000000000004</v>
    <v>106822100</v>
    <v>ROP</v>
    <v>ROPER TECHNOLOGIES, INC. (XNAS:ROP)</v>
    <v>350139</v>
    <v>475512</v>
    <v>1981</v>
  </rv>
  <rv s="2">
    <v>49</v>
  </rv>
  <rv s="0">
    <v>https://www.bing.com/financeapi/forcetrigger?t=a1xa27&amp;q=XNAS%3aMANH&amp;form=skydnc</v>
    <v>Learn more on Bing</v>
  </rv>
  <rv s="1">
    <v>0</v>
    <v>MANHATTAN ASSOCIATES, INC. (XNAS:MANH)</v>
    <v>2</v>
    <v>3</v>
    <v>Finance</v>
    <v>4</v>
    <v>en-US</v>
    <v>a1xa27</v>
    <v>268435456</v>
    <v>1</v>
    <v>Powered by Refinitiv</v>
    <v>214.02</v>
    <v>113.425</v>
    <v>1.51</v>
    <v>-5.01</v>
    <v>-2.3650000000000001E-2</v>
    <v>-1.74</v>
    <v>-8.4130000000000003E-3</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212.7714</v>
    <v>Software &amp; IT Services</v>
    <v>Stock</v>
    <v>45239.957606689066</v>
    <v>51</v>
    <v>206.51</v>
    <v>12733522042</v>
    <v>MANHATTAN ASSOCIATES, INC.</v>
    <v>MANHATTAN ASSOCIATES, INC.</v>
    <v>212.6</v>
    <v>78.192999999999998</v>
    <v>211.84</v>
    <v>206.83</v>
    <v>205.09</v>
    <v>61565160</v>
    <v>MANH</v>
    <v>MANHATTAN ASSOCIATES, INC. (XNAS:MANH)</v>
    <v>294594</v>
    <v>468607</v>
    <v>1998</v>
  </rv>
  <rv s="2">
    <v>52</v>
  </rv>
  <rv s="0">
    <v>https://www.bing.com/financeapi/forcetrigger?t=a1yoa2&amp;q=XNYS%3aNOW&amp;form=skydnc</v>
    <v>Learn more on Bing</v>
  </rv>
  <rv s="1">
    <v>0</v>
    <v>SERVICENOW, INC. (XNYS:NOW)</v>
    <v>2</v>
    <v>3</v>
    <v>Finance</v>
    <v>5</v>
    <v>en-US</v>
    <v>a1yoa2</v>
    <v>268435456</v>
    <v>1</v>
    <v>Powered by Refinitiv</v>
    <v>632.49</v>
    <v>353.62</v>
    <v>0.99770000000000003</v>
    <v>-5.57</v>
    <v>-8.907E-3</v>
    <v>-9.76</v>
    <v>-1.5747999999999998E-2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632.49</v>
    <v>Software &amp; IT Services</v>
    <v>Stock</v>
    <v>45240.039923610937</v>
    <v>54</v>
    <v>619.32000000000005</v>
    <v>128192600000</v>
    <v>SERVICENOW, INC.</v>
    <v>SERVICENOW, INC.</v>
    <v>625.1</v>
    <v>80.212500000000006</v>
    <v>625.33000000000004</v>
    <v>619.76</v>
    <v>610</v>
    <v>205000000</v>
    <v>NOW</v>
    <v>SERVICENOW, INC. (XNYS:NOW)</v>
    <v>1215209</v>
    <v>1361306</v>
    <v>2012</v>
  </rv>
  <rv s="2">
    <v>55</v>
  </rv>
  <rv s="0">
    <v>https://www.bing.com/financeapi/forcetrigger?t=a1mw4c&amp;q=XNAS%3aADP&amp;form=skydnc</v>
    <v>Learn more on Bing</v>
  </rv>
  <rv s="1">
    <v>0</v>
    <v>AUTOMATIC DATA PROCESSING, INC. (XNAS:ADP)</v>
    <v>2</v>
    <v>3</v>
    <v>Finance</v>
    <v>4</v>
    <v>en-US</v>
    <v>a1mw4c</v>
    <v>268435456</v>
    <v>1</v>
    <v>Powered by Refinitiv</v>
    <v>274.92</v>
    <v>201.46</v>
    <v>0.8377</v>
    <v>1.04</v>
    <v>4.6119999999999998E-3</v>
    <v>-0.01</v>
    <v>-4.4149999999999996E-5</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227.11</v>
    <v>Software &amp; IT Services</v>
    <v>Stock</v>
    <v>45239.897120671092</v>
    <v>57</v>
    <v>225.38</v>
    <v>93168763296</v>
    <v>AUTOMATIC DATA PROCESSING, INC.</v>
    <v>AUTOMATIC DATA PROCESSING, INC.</v>
    <v>226.43</v>
    <v>26.911799999999999</v>
    <v>225.48</v>
    <v>226.52</v>
    <v>226.51</v>
    <v>411304800</v>
    <v>ADP</v>
    <v>AUTOMATIC DATA PROCESSING, INC. (XNAS:ADP)</v>
    <v>1513242</v>
    <v>1757656</v>
    <v>1961</v>
  </rv>
  <rv s="2">
    <v>58</v>
  </rv>
  <rv s="0">
    <v>https://www.bing.com/financeapi/forcetrigger?t=bq8rqh&amp;q=XNAS%3aCRWD&amp;form=skydnc</v>
    <v>Learn more on Bing</v>
  </rv>
  <rv s="4">
    <v>8</v>
    <v>CROWDSTRIKE HOLDINGS, INC. (XNAS:CRWD)</v>
    <v>2</v>
    <v>9</v>
    <v>Finance</v>
    <v>5</v>
    <v>en-US</v>
    <v>bq8rqh</v>
    <v>268435456</v>
    <v>1</v>
    <v>Powered by Refinitiv</v>
    <v>194.83</v>
    <v>92.25</v>
    <v>0.9345</v>
    <v>-3.07</v>
    <v>-1.5839000000000002E-2</v>
    <v>-1.35</v>
    <v>-7.077E-3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194.18</v>
    <v>Software &amp; IT Services</v>
    <v>Stock</v>
    <v>45240.041337592185</v>
    <v>60</v>
    <v>189.12</v>
    <v>45551237032</v>
    <v>CROWDSTRIKE HOLDINGS, INC.</v>
    <v>CROWDSTRIKE HOLDINGS, INC.</v>
    <v>193.44</v>
    <v>193.83</v>
    <v>190.76</v>
    <v>189.41</v>
    <v>238788200</v>
    <v>CRWD</v>
    <v>CROWDSTRIKE HOLDINGS, INC. (XNAS:CRWD)</v>
    <v>2459143</v>
    <v>2942952</v>
    <v>2011</v>
  </rv>
  <rv s="2">
    <v>61</v>
  </rv>
  <rv s="0">
    <v>https://www.bing.com/financeapi/forcetrigger?t=a1svnm&amp;q=XNYS%3aFICO&amp;form=skydnc</v>
    <v>Learn more on Bing</v>
  </rv>
  <rv s="1">
    <v>0</v>
    <v>FAIR ISAAC CORPORATION (XNYS:FICO)</v>
    <v>2</v>
    <v>3</v>
    <v>Finance</v>
    <v>4</v>
    <v>en-US</v>
    <v>a1svnm</v>
    <v>268435456</v>
    <v>1</v>
    <v>Powered by Refinitiv</v>
    <v>987.02</v>
    <v>518.26</v>
    <v>1.1833</v>
    <v>22.82</v>
    <v>2.4264999999999998E-2</v>
    <v>-2.7</v>
    <v>-2.8050000000000002E-3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987.02</v>
    <v>Software &amp; IT Services</v>
    <v>Stock</v>
    <v>45239.996917256249</v>
    <v>63</v>
    <v>900.01</v>
    <v>23943707532</v>
    <v>FAIR ISAAC CORPORATION</v>
    <v>FAIR ISAAC CORPORATION</v>
    <v>901.26</v>
    <v>56.870199999999997</v>
    <v>940.43</v>
    <v>963.25</v>
    <v>960</v>
    <v>24857210</v>
    <v>FICO</v>
    <v>FAIR ISAAC CORPORATION (XNYS:FICO)</v>
    <v>343330</v>
    <v>214527</v>
    <v>1987</v>
  </rv>
  <rv s="2">
    <v>64</v>
  </rv>
  <rv s="0">
    <v>https://www.bing.com/financeapi/forcetrigger?t=c11cur&amp;q=XNAS%3aGLBE&amp;form=skydnc</v>
    <v>Learn more on Bing</v>
  </rv>
  <rv s="3">
    <v>6</v>
    <v>GLOBAL-E ONLINE LTD (XNAS:GLBE)</v>
    <v>2</v>
    <v>7</v>
    <v>Finance</v>
    <v>4</v>
    <v>en-US</v>
    <v>c11cur</v>
    <v>268435456</v>
    <v>1</v>
    <v>Powered by Refinitiv</v>
    <v>45.72</v>
    <v>18.14</v>
    <v>-0.99</v>
    <v>-2.6699000000000001E-2</v>
    <v>0.01</v>
    <v>2.7709999999999996E-4</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37.68</v>
    <v>Software &amp; IT Services</v>
    <v>Stock</v>
    <v>45240.035991654688</v>
    <v>66</v>
    <v>35.979999999999997</v>
    <v>6090521000</v>
    <v>GLOBAL-E ONLINE LTD</v>
    <v>GLOBAL-E ONLINE LTD</v>
    <v>37.47</v>
    <v>37.08</v>
    <v>36.090000000000003</v>
    <v>36.1</v>
    <v>164253600</v>
    <v>GLBE</v>
    <v>GLOBAL-E ONLINE LTD (XNAS:GLBE)</v>
    <v>1018321</v>
    <v>1069053</v>
    <v>2013</v>
  </rv>
  <rv s="2">
    <v>67</v>
  </rv>
  <rv s="0">
    <v>https://www.bing.com/financeapi/forcetrigger?t=azbtyc&amp;q=XNAS%3aZS&amp;form=skydnc</v>
    <v>Learn more on Bing</v>
  </rv>
  <rv s="4">
    <v>8</v>
    <v>ZSCALER, INC. (XNAS:ZS)</v>
    <v>2</v>
    <v>9</v>
    <v>Finance</v>
    <v>5</v>
    <v>en-US</v>
    <v>azbtyc</v>
    <v>268435456</v>
    <v>1</v>
    <v>Powered by Refinitiv</v>
    <v>177.69</v>
    <v>84.93</v>
    <v>0.8095</v>
    <v>-3.26</v>
    <v>-1.874E-2</v>
    <v>-0.7</v>
    <v>-4.1010000000000005E-3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176.16</v>
    <v>Software &amp; IT Services</v>
    <v>Stock</v>
    <v>45240.041512383592</v>
    <v>69</v>
    <v>170.40539999999999</v>
    <v>25121714160</v>
    <v>ZSCALER, INC.</v>
    <v>ZSCALER, INC.</v>
    <v>174.77</v>
    <v>173.96</v>
    <v>170.7</v>
    <v>170</v>
    <v>147168800</v>
    <v>ZS</v>
    <v>ZSCALER, INC. (XNAS:ZS)</v>
    <v>1431923</v>
    <v>1663088</v>
    <v>2007</v>
  </rv>
  <rv s="2">
    <v>70</v>
  </rv>
  <rv s="0">
    <v>https://www.bing.com/financeapi/forcetrigger?t=a25jnm&amp;q=XNAS%3aVRSK&amp;form=skydnc</v>
    <v>Learn more on Bing</v>
  </rv>
  <rv s="1">
    <v>0</v>
    <v>VERISK ANALYTICS, INC. (XNAS:VRSK)</v>
    <v>2</v>
    <v>3</v>
    <v>Finance</v>
    <v>4</v>
    <v>en-US</v>
    <v>a25jnm</v>
    <v>268435456</v>
    <v>1</v>
    <v>Powered by Refinitiv</v>
    <v>249.26</v>
    <v>167.81</v>
    <v>0.85160000000000002</v>
    <v>-0.51</v>
    <v>-2.1609999999999997E-3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236.89</v>
    <v>Software &amp; IT Services</v>
    <v>Stock</v>
    <v>45239.969443367969</v>
    <v>72</v>
    <v>234.03</v>
    <v>34153882050</v>
    <v>VERISK ANALYTICS, INC.</v>
    <v>VERISK ANALYTICS, INC.</v>
    <v>236.01</v>
    <v>47.9482</v>
    <v>236.01</v>
    <v>235.5</v>
    <v>235.5</v>
    <v>145027100</v>
    <v>VRSK</v>
    <v>VERISK ANALYTICS, INC. (XNAS:VRSK)</v>
    <v>599347</v>
    <v>1048999</v>
    <v>2008</v>
  </rv>
  <rv s="2">
    <v>73</v>
  </rv>
  <rv s="0">
    <v>https://www.bing.com/financeapi/forcetrigger?t=a1uypr&amp;q=XNYS%3aHUBS&amp;form=skydnc</v>
    <v>Learn more on Bing</v>
  </rv>
  <rv s="4">
    <v>8</v>
    <v>HUBSPOT, INC. (XNYS:HUBS)</v>
    <v>2</v>
    <v>9</v>
    <v>Finance</v>
    <v>5</v>
    <v>en-US</v>
    <v>a1uypr</v>
    <v>268435456</v>
    <v>1</v>
    <v>Powered by Refinitiv</v>
    <v>581.4</v>
    <v>257.5</v>
    <v>1.6012999999999999</v>
    <v>-27.03</v>
    <v>-6.1133E-2</v>
    <v>-1.1200000000000001</v>
    <v>-2.6979999999999999E-3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7136</v>
    <v>New York Stock Exchange</v>
    <v>XNYS</v>
    <v>XNYS</v>
    <v>25 First Street, CAMBRIDGE, MA, 02141 US</v>
    <v>465</v>
    <v>Software &amp; IT Services</v>
    <v>Stock</v>
    <v>45240.041537650002</v>
    <v>75</v>
    <v>413.07</v>
    <v>20762363789</v>
    <v>HUBSPOT, INC.</v>
    <v>HUBSPOT, INC.</v>
    <v>465</v>
    <v>442.15</v>
    <v>415.12</v>
    <v>414</v>
    <v>50015330</v>
    <v>HUBS</v>
    <v>HUBSPOT, INC. (XNYS:HUBS)</v>
    <v>2009510</v>
    <v>763645</v>
    <v>2005</v>
  </rv>
  <rv s="2">
    <v>76</v>
  </rv>
  <rv s="0">
    <v>https://www.bing.com/financeapi/forcetrigger?t=c2mtim&amp;q=XNAS%3aDUOL&amp;form=skydnc</v>
    <v>Learn more on Bing</v>
  </rv>
  <rv s="4">
    <v>8</v>
    <v>DUOLINGO, INC. (XNAS:DUOL)</v>
    <v>2</v>
    <v>9</v>
    <v>Finance</v>
    <v>4</v>
    <v>en-US</v>
    <v>c2mtim</v>
    <v>268435456</v>
    <v>1</v>
    <v>Powered by Refinitiv</v>
    <v>203.51</v>
    <v>64.73</v>
    <v>1.1830000000000001</v>
    <v>35.75</v>
    <v>0.21372599999999997</v>
    <v>-1.72</v>
    <v>-8.4720000000000004E-3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203.51</v>
    <v>Software &amp; IT Services</v>
    <v>Stock</v>
    <v>45240.041302291407</v>
    <v>78</v>
    <v>184</v>
    <v>8432931068</v>
    <v>DUOLINGO, INC.</v>
    <v>DUOLINGO, INC.</v>
    <v>185</v>
    <v>167.27</v>
    <v>203.02</v>
    <v>201.3</v>
    <v>41537440</v>
    <v>DUOL</v>
    <v>DUOLINGO, INC. (XNAS:DUOL)</v>
    <v>3446390</v>
    <v>660732</v>
    <v>2011</v>
  </rv>
  <rv s="2">
    <v>79</v>
  </rv>
  <rv s="0">
    <v>https://www.bing.com/financeapi/forcetrigger?t=c3jojc&amp;q=XNAS%3aGTLB&amp;form=skydnc</v>
    <v>Learn more on Bing</v>
  </rv>
  <rv s="4">
    <v>8</v>
    <v>Gitlab Inc. (XNAS:GTLB)</v>
    <v>2</v>
    <v>9</v>
    <v>Finance</v>
    <v>5</v>
    <v>en-US</v>
    <v>c3jojc</v>
    <v>268435456</v>
    <v>1</v>
    <v>Powered by Refinitiv</v>
    <v>58.7</v>
    <v>26.24</v>
    <v>2.4169999999999998</v>
    <v>-1.47</v>
    <v>-3.2856999999999997E-2</v>
    <v>0.52</v>
    <v>1.2017999999999999E-2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45.49</v>
    <v>Software &amp; IT Services</v>
    <v>Stock</v>
    <v>45240.038172383596</v>
    <v>81</v>
    <v>43.19</v>
    <v>6693869000</v>
    <v>Gitlab Inc.</v>
    <v>Gitlab Inc.</v>
    <v>45.3</v>
    <v>44.74</v>
    <v>43.27</v>
    <v>43.79</v>
    <v>154700000</v>
    <v>GTLB</v>
    <v>Gitlab Inc. (XNAS:GTLB)</v>
    <v>1245439</v>
    <v>1390489</v>
    <v>2014</v>
  </rv>
  <rv s="2">
    <v>82</v>
  </rv>
  <rv s="0">
    <v>https://www.bing.com/financeapi/forcetrigger?t=brjvjc&amp;q=XNAS%3aDDOG&amp;form=skydnc</v>
    <v>Learn more on Bing</v>
  </rv>
  <rv s="4">
    <v>8</v>
    <v>DATADOG, INC. (XNAS:DDOG)</v>
    <v>2</v>
    <v>9</v>
    <v>Finance</v>
    <v>5</v>
    <v>en-US</v>
    <v>brjvjc</v>
    <v>268435456</v>
    <v>1</v>
    <v>Powered by Refinitiv</v>
    <v>118.02</v>
    <v>61.34</v>
    <v>1.0536000000000001</v>
    <v>0.24</v>
    <v>2.3999999999999998E-3</v>
    <v>-0.83</v>
    <v>-8.2810000000000002E-3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102.48</v>
    <v>Software &amp; IT Services</v>
    <v>Stock</v>
    <v>45240.041552013281</v>
    <v>84</v>
    <v>99.6</v>
    <v>32574699885</v>
    <v>DATADOG, INC.</v>
    <v>DATADOG, INC.</v>
    <v>100.49</v>
    <v>99.99</v>
    <v>100.23</v>
    <v>99.4</v>
    <v>324999500</v>
    <v>DDOG</v>
    <v>DATADOG, INC. (XNAS:DDOG)</v>
    <v>6947701</v>
    <v>5454559</v>
    <v>2010</v>
  </rv>
  <rv s="2">
    <v>85</v>
  </rv>
  <rv s="0">
    <v>https://www.bing.com/financeapi/forcetrigger?t=a1xh8m&amp;q=XNAS%3aMELI&amp;form=skydnc</v>
    <v>Learn more on Bing</v>
  </rv>
  <rv s="1">
    <v>0</v>
    <v>MERCADOLIBRE, INC. (XNAS:MELI)</v>
    <v>2</v>
    <v>3</v>
    <v>Finance</v>
    <v>5</v>
    <v>en-US</v>
    <v>a1xh8m</v>
    <v>268435456</v>
    <v>1</v>
    <v>Powered by Refinitiv</v>
    <v>1451.56</v>
    <v>815.85500000000002</v>
    <v>1.5358000000000001</v>
    <v>-25.96</v>
    <v>-1.8985999999999999E-2</v>
    <v>-1.03</v>
    <v>-7.6789999999999996E-4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1383.31</v>
    <v>Software &amp; IT Services</v>
    <v>Stock</v>
    <v>45240.033202001563</v>
    <v>87</v>
    <v>1339.67</v>
    <v>67819555765</v>
    <v>MERCADOLIBRE, INC.</v>
    <v>MERCADOLIBRE, INC.</v>
    <v>1378.34</v>
    <v>68.614500000000007</v>
    <v>1367.34</v>
    <v>1341.38</v>
    <v>1340.35</v>
    <v>50559540</v>
    <v>MELI</v>
    <v>MERCADOLIBRE, INC. (XNAS:MELI)</v>
    <v>251897</v>
    <v>407434</v>
    <v>1999</v>
  </rv>
  <rv s="2">
    <v>88</v>
  </rv>
  <rv s="0">
    <v>https://www.bing.com/financeapi/forcetrigger?t=bvsyhw&amp;q=XNYS%3aU&amp;form=skydnc</v>
    <v>Learn more on Bing</v>
  </rv>
  <rv s="4">
    <v>8</v>
    <v>Unity Software Inc (XNYS:U)</v>
    <v>2</v>
    <v>9</v>
    <v>Finance</v>
    <v>4</v>
    <v>en-US</v>
    <v>bvsyhw</v>
    <v>268435456</v>
    <v>1</v>
    <v>Powered by Refinitiv</v>
    <v>50.08</v>
    <v>24.33</v>
    <v>2.633</v>
    <v>-0.81</v>
    <v>-3.1082000000000002E-2</v>
    <v>-3.08</v>
    <v>-0.122029</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27.18</v>
    <v>Software &amp; IT Services</v>
    <v>Stock</v>
    <v>45240.041578240627</v>
    <v>90</v>
    <v>25.17</v>
    <v>9682296825</v>
    <v>Unity Software Inc</v>
    <v>Unity Software Inc</v>
    <v>27</v>
    <v>26.06</v>
    <v>25.25</v>
    <v>22.16</v>
    <v>383457300</v>
    <v>U</v>
    <v>Unity Software Inc (XNYS:U)</v>
    <v>25064373</v>
    <v>9871463</v>
    <v>2009</v>
  </rv>
  <rv s="2">
    <v>91</v>
  </rv>
  <rv s="0">
    <v>http://commons.wikimedia.org/wiki/File:MongoDB_Logo.svg</v>
    <v>&lt;a rel="nofollow" class="external text" href="https://www.mongodb.com/legal/trademark-usage-guidelines"&gt;MongoDB, Inc.&lt;/a&gt;</v>
  </rv>
  <rv s="0">
    <v>http://en.wikipedia.org/wiki/MongoDB_Inc.</v>
    <v>Wikipedia</v>
  </rv>
  <rv s="5">
    <v>93</v>
    <v>94</v>
  </rv>
  <rv s="6">
    <v>16</v>
    <v>https://www.bing.com/th?id=AMMS_e1db2e3234bc1bb199e8aee07d2a0340&amp;qlt=95</v>
    <v>95</v>
    <v>0</v>
    <v>https://www.bing.com/images/search?form=xlimg&amp;q=10gen</v>
    <v>Image of MONGODB, INC.</v>
  </rv>
  <rv s="0">
    <v>https://www.bing.com/financeapi/forcetrigger?t=a1xf1h&amp;q=XNAS%3aMDB&amp;form=skydnc</v>
    <v>Learn more on Bing</v>
  </rv>
  <rv s="7">
    <v>12</v>
    <v>MONGODB, INC. (XNAS:MDB)</v>
    <v>14</v>
    <v>15</v>
    <v>Finance</v>
    <v>4</v>
    <v>en-US</v>
    <v>a1xf1h</v>
    <v>268435456</v>
    <v>1</v>
    <v>Powered by Refinitiv</v>
    <v>439</v>
    <v>137.69999999999999</v>
    <v>1.1572</v>
    <v>-4.7300000000000004</v>
    <v>-1.2782E-2</v>
    <v>-3.44</v>
    <v>-9.417E-3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379.71</v>
    <v>96</v>
    <v>Software &amp; IT Services</v>
    <v>Stock</v>
    <v>45240.04050958281</v>
    <v>97</v>
    <v>364.1</v>
    <v>26062903132</v>
    <v>MONGODB, INC.</v>
    <v>MONGODB, INC.</v>
    <v>372.5</v>
    <v>370.04</v>
    <v>365.31</v>
    <v>361.87</v>
    <v>71344620</v>
    <v>MDB</v>
    <v>MONGODB, INC. (XNAS:MDB)</v>
    <v>990462</v>
    <v>1184973</v>
    <v>2007</v>
  </rv>
  <rv s="2">
    <v>98</v>
  </rv>
  <rv s="0">
    <v>https://www.bing.com/financeapi/forcetrigger?t=bvlqa2&amp;q=XNYS%3aSNOW&amp;form=skydnc</v>
    <v>Learn more on Bing</v>
  </rv>
  <rv s="4">
    <v>8</v>
    <v>SNOWFLAKE INC. (XNYS:SNOW)</v>
    <v>2</v>
    <v>9</v>
    <v>Finance</v>
    <v>5</v>
    <v>en-US</v>
    <v>bvlqa2</v>
    <v>268435456</v>
    <v>1</v>
    <v>Powered by Refinitiv</v>
    <v>193.94</v>
    <v>119.27</v>
    <v>1.6779999999999999</v>
    <v>-2.23</v>
    <v>-1.4061999999999998E-2</v>
    <v>-0.8</v>
    <v>-5.117E-3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162.398</v>
    <v>Software &amp; IT Services</v>
    <v>Stock</v>
    <v>45240.041522603904</v>
    <v>100</v>
    <v>156.11000000000001</v>
    <v>51548595000</v>
    <v>SNOWFLAKE INC.</v>
    <v>SNOWFLAKE INC.</v>
    <v>159.5</v>
    <v>158.58000000000001</v>
    <v>156.35</v>
    <v>155.55000000000001</v>
    <v>329700000</v>
    <v>SNOW</v>
    <v>SNOWFLAKE INC. (XNYS:SNOW)</v>
    <v>3982258</v>
    <v>3985438</v>
    <v>2012</v>
  </rv>
  <rv s="2">
    <v>101</v>
  </rv>
  <rv s="0">
    <v>https://www.bing.com/financeapi/forcetrigger?t=a1nhlh&amp;q=XNAS%3aAMZN&amp;form=skydnc</v>
    <v>Learn more on Bing</v>
  </rv>
  <rv s="1">
    <v>0</v>
    <v>AMAZON.COM, INC. (XNAS:AMZN)</v>
    <v>2</v>
    <v>3</v>
    <v>Finance</v>
    <v>5</v>
    <v>en-US</v>
    <v>a1nhlh</v>
    <v>268435456</v>
    <v>1</v>
    <v>Powered by Refinitiv</v>
    <v>145.86000000000001</v>
    <v>81.430000000000007</v>
    <v>1.1762999999999999</v>
    <v>-1.48</v>
    <v>-1.0417000000000001E-2</v>
    <v>-0.49</v>
    <v>-3.4849999999999998E-3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142.65</v>
    <v>Diversified Retail</v>
    <v>Stock</v>
    <v>45240.041640010939</v>
    <v>103</v>
    <v>139.84</v>
    <v>1452964618000</v>
    <v>AMAZON.COM, INC.</v>
    <v>AMAZON.COM, INC.</v>
    <v>142.02000000000001</v>
    <v>73.403499999999994</v>
    <v>142.08000000000001</v>
    <v>140.6</v>
    <v>140.11000000000001</v>
    <v>10334030000</v>
    <v>AMZN</v>
    <v>AMAZON.COM, INC. (XNAS:AMZN)</v>
    <v>36235367</v>
    <v>55271186</v>
    <v>1996</v>
  </rv>
  <rv s="2">
    <v>104</v>
  </rv>
  <rv s="0">
    <v>https://www.bing.com/financeapi/forcetrigger?t=a1q8r7&amp;q=XNAS%3aCPRT&amp;form=skydnc</v>
    <v>Learn more on Bing</v>
  </rv>
  <rv s="1">
    <v>0</v>
    <v>COPART, INC. (XNAS:CPRT)</v>
    <v>2</v>
    <v>3</v>
    <v>Finance</v>
    <v>5</v>
    <v>en-US</v>
    <v>a1q8r7</v>
    <v>268435456</v>
    <v>1</v>
    <v>Powered by Refinitiv</v>
    <v>47.384999999999998</v>
    <v>29.28</v>
    <v>1.1889000000000001</v>
    <v>7.0000000000000007E-2</v>
    <v>1.5020000000000001E-3</v>
    <v>1.78</v>
    <v>3.8123999999999998E-2</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47.32</v>
    <v>Software &amp; IT Services</v>
    <v>Stock</v>
    <v>45240.039563506252</v>
    <v>106</v>
    <v>46.49</v>
    <v>44830967615</v>
    <v>COPART, INC.</v>
    <v>COPART, INC.</v>
    <v>46.851599999999998</v>
    <v>48.7652</v>
    <v>46.62</v>
    <v>46.69</v>
    <v>48.47</v>
    <v>960183500</v>
    <v>CPRT</v>
    <v>COPART, INC. (XNAS:CPRT)</v>
    <v>2877045</v>
    <v>3542780</v>
    <v>2012</v>
  </rv>
  <rv s="2">
    <v>107</v>
  </rv>
  <rv s="0">
    <v>https://www.bing.com/financeapi/forcetrigger?t=bvsk7w&amp;q=XNYS%3aPLTR&amp;form=skydnc</v>
    <v>Learn more on Bing</v>
  </rv>
  <rv s="1">
    <v>0</v>
    <v>PALANTIR TECHNOLOGIES INC. (XNYS:PLTR)</v>
    <v>2</v>
    <v>3</v>
    <v>Finance</v>
    <v>5</v>
    <v>en-US</v>
    <v>bvsk7w</v>
    <v>268435456</v>
    <v>1</v>
    <v>Powered by Refinitiv</v>
    <v>20.239899999999999</v>
    <v>5.84</v>
    <v>1.917</v>
    <v>-0.22</v>
    <v>-1.1897999999999999E-2</v>
    <v>-0.14990000000000001</v>
    <v>-8.2050000000000005E-3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18.87</v>
    <v>Software &amp; IT Services</v>
    <v>Stock</v>
    <v>45240.041532267969</v>
    <v>109</v>
    <v>18.16</v>
    <v>39736957680</v>
    <v>PALANTIR TECHNOLOGIES INC.</v>
    <v>PALANTIR TECHNOLOGIES INC.</v>
    <v>18.66</v>
    <v>279.14440000000002</v>
    <v>18.489999999999998</v>
    <v>18.27</v>
    <v>18.120100000000001</v>
    <v>2174984000</v>
    <v>PLTR</v>
    <v>PALANTIR TECHNOLOGIES INC. (XNYS:PLTR)</v>
    <v>48454200</v>
    <v>63174334</v>
    <v>2003</v>
  </rv>
  <rv s="2">
    <v>110</v>
  </rv>
  <rv s="0">
    <v>https://www.bing.com/financeapi/forcetrigger?t=c2kadm&amp;q=XNYS%3aS&amp;form=skydnc</v>
    <v>Learn more on Bing</v>
  </rv>
  <rv s="4">
    <v>8</v>
    <v>SENTINELONE, INC. (XNYS:S)</v>
    <v>2</v>
    <v>9</v>
    <v>Finance</v>
    <v>4</v>
    <v>en-US</v>
    <v>c2kadm</v>
    <v>268435456</v>
    <v>1</v>
    <v>Powered by Refinitiv</v>
    <v>21.954999999999998</v>
    <v>12.43</v>
    <v>1.821</v>
    <v>-0.35499999999999998</v>
    <v>-2.2697999999999999E-2</v>
    <v>0.09</v>
    <v>5.8859999999999997E-3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15.8042</v>
    <v>Software &amp; IT Services</v>
    <v>Stock</v>
    <v>45240.040782360935</v>
    <v>112</v>
    <v>15.265000000000001</v>
    <v>4519374033</v>
    <v>SENTINELONE, INC.</v>
    <v>SENTINELONE, INC.</v>
    <v>15.77</v>
    <v>15.64</v>
    <v>15.285</v>
    <v>15.38</v>
    <v>295673800</v>
    <v>S</v>
    <v>SENTINELONE, INC. (XNYS:S)</v>
    <v>3052204</v>
    <v>4238996</v>
    <v>2013</v>
  </rv>
  <rv s="2">
    <v>113</v>
  </rv>
  <rv s="0">
    <v>https://www.bing.com/financeapi/forcetrigger?t=bxl3p2&amp;q=XTSX%3aTOI&amp;form=skydnc</v>
    <v>Learn more on Bing</v>
  </rv>
  <rv s="8">
    <v>17</v>
    <v>Topicus.com Inc. (XTSX:TOI)</v>
    <v>2</v>
    <v>18</v>
    <v>Finance</v>
    <v>19</v>
    <v>en-US</v>
    <v>bxl3p2</v>
    <v>268435456</v>
    <v>1</v>
    <v>Powered by Refinitiv</v>
    <v>110</v>
    <v>66.17</v>
    <v>1.04</v>
    <v>1.1165000000000001E-2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95.02</v>
    <v>Software &amp; IT Services</v>
    <v>Stock</v>
    <v>45239.875</v>
    <v>115</v>
    <v>91.51</v>
    <v>7641884000</v>
    <v>Topicus.com Inc.</v>
    <v>Topicus.com Inc.</v>
    <v>93.2</v>
    <v>84.68</v>
    <v>93.15</v>
    <v>94.19</v>
    <v>81889760</v>
    <v>TOI</v>
    <v>Topicus.com Inc. (XTSX:TOI)</v>
    <v>35062</v>
    <v>15540</v>
    <v>2020</v>
  </rv>
  <rv s="2">
    <v>116</v>
  </rv>
  <rv s="0">
    <v>https://www.bing.com/financeapi/forcetrigger?t=c2i1cw&amp;q=XNAS%3aCFLT&amp;form=skydnc</v>
    <v>Learn more on Bing</v>
  </rv>
  <rv s="4">
    <v>8</v>
    <v>CONFLUENT, INC. (XNAS:CFLT)</v>
    <v>2</v>
    <v>9</v>
    <v>Finance</v>
    <v>4</v>
    <v>en-US</v>
    <v>c2i1cw</v>
    <v>268435456</v>
    <v>1</v>
    <v>Powered by Refinitiv</v>
    <v>41.223500000000001</v>
    <v>14.69</v>
    <v>2.4809999999999999</v>
    <v>-0.91</v>
    <v>-5.1124000000000003E-2</v>
    <v>1.8100000000000002E-2</v>
    <v>1.072E-3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18</v>
    <v>Software &amp; IT Services</v>
    <v>Stock</v>
    <v>45240.041634443747</v>
    <v>118</v>
    <v>16.850000000000001</v>
    <v>5200010439</v>
    <v>CONFLUENT, INC.</v>
    <v>CONFLUENT, INC.</v>
    <v>17.95</v>
    <v>17.8</v>
    <v>16.89</v>
    <v>16.908100000000001</v>
    <v>307875100</v>
    <v>CFLT</v>
    <v>CONFLUENT, INC. (XNAS:CFLT)</v>
    <v>5195682</v>
    <v>6921429</v>
    <v>2014</v>
  </rv>
  <rv s="2">
    <v>119</v>
  </rv>
  <rv s="0">
    <v>https://www.bing.com/financeapi/forcetrigger?t=a1yv52&amp;q=XNAS%3aNVDA&amp;form=skydnc</v>
    <v>Learn more on Bing</v>
  </rv>
  <rv s="1">
    <v>0</v>
    <v>NVIDIA CORPORATION (XNAS:NVDA)</v>
    <v>2</v>
    <v>3</v>
    <v>Finance</v>
    <v>4</v>
    <v>en-US</v>
    <v>a1yv52</v>
    <v>268435456</v>
    <v>1</v>
    <v>Powered by Refinitiv</v>
    <v>502.66</v>
    <v>138.84</v>
    <v>1.7155</v>
    <v>3.8544</v>
    <v>8.2760000000000004E-3</v>
    <v>-1.2001999999999999</v>
    <v>-2.5560000000000001E-3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482.3</v>
    <v>Semiconductors &amp; Semiconductor Equipment</v>
    <v>Stock</v>
    <v>45240.041650902342</v>
    <v>121</v>
    <v>467.5</v>
    <v>1159898168000</v>
    <v>NVIDIA CORPORATION</v>
    <v>NVIDIA CORPORATION</v>
    <v>474.67</v>
    <v>113.41589999999999</v>
    <v>465.74</v>
    <v>469.59440000000001</v>
    <v>468.2998</v>
    <v>2470000000</v>
    <v>NVDA</v>
    <v>NVIDIA CORPORATION (XNAS:NVDA)</v>
    <v>54049597</v>
    <v>44953748</v>
    <v>1998</v>
  </rv>
  <rv s="2">
    <v>122</v>
  </rv>
  <rv s="0">
    <v>https://www.bing.com/financeapi/forcetrigger?t=a234r7&amp;q=XNAS%3aSMCI&amp;form=skydnc</v>
    <v>Learn more on Bing</v>
  </rv>
  <rv s="1">
    <v>0</v>
    <v>SUPER MICRO COMPUTER, INC. (XNAS:SMCI)</v>
    <v>2</v>
    <v>3</v>
    <v>Finance</v>
    <v>5</v>
    <v>en-US</v>
    <v>a234r7</v>
    <v>268435456</v>
    <v>1</v>
    <v>Powered by Refinitiv</v>
    <v>356.99990000000003</v>
    <v>69.02</v>
    <v>1.1516</v>
    <v>4.6100000000000003</v>
    <v>1.7712000000000002E-2</v>
    <v>-1.88</v>
    <v>-7.0980000000000001E-3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280.18</v>
    <v>Computers, Phones &amp; Household Electronics</v>
    <v>Stock</v>
    <v>45240.041054212503</v>
    <v>124</v>
    <v>261.02999999999997</v>
    <v>13875920000</v>
    <v>SUPER MICRO COMPUTER, INC.</v>
    <v>SUPER MICRO COMPUTER, INC.</v>
    <v>266.2</v>
    <v>24.443899999999999</v>
    <v>260.27</v>
    <v>264.88</v>
    <v>263</v>
    <v>53313540</v>
    <v>SMCI</v>
    <v>SUPER MICRO COMPUTER, INC. (XNAS:SMCI)</v>
    <v>4015648</v>
    <v>3296212</v>
    <v>2006</v>
  </rv>
  <rv s="2">
    <v>125</v>
  </rv>
  <rv s="0">
    <v>https://www.bing.com/financeapi/forcetrigger?t=a1siww&amp;q=XNAS%3aEXTR&amp;form=skydnc</v>
    <v>Learn more on Bing</v>
  </rv>
  <rv s="1">
    <v>0</v>
    <v>EXTREME NETWORKS, INC. (XNAS:EXTR)</v>
    <v>2</v>
    <v>3</v>
    <v>Finance</v>
    <v>4</v>
    <v>en-US</v>
    <v>a1siww</v>
    <v>268435456</v>
    <v>1</v>
    <v>Powered by Refinitiv</v>
    <v>32.729999999999997</v>
    <v>14.630800000000001</v>
    <v>2.0623</v>
    <v>-0.46</v>
    <v>-2.7761000000000001E-2</v>
    <v>-0.08</v>
    <v>-4.9659999999999999E-3</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16.77</v>
    <v>Communications &amp; Networking</v>
    <v>Stock</v>
    <v>45239.959772800779</v>
    <v>127</v>
    <v>16.05</v>
    <v>2088078318</v>
    <v>EXTREME NETWORKS, INC.</v>
    <v>EXTREME NETWORKS, INC.</v>
    <v>16.62</v>
    <v>22.846900000000002</v>
    <v>16.57</v>
    <v>16.11</v>
    <v>16.03</v>
    <v>129613800</v>
    <v>EXTR</v>
    <v>EXTREME NETWORKS, INC. (XNAS:EXTR)</v>
    <v>2912439</v>
    <v>3001029</v>
    <v>1999</v>
  </rv>
  <rv s="2">
    <v>128</v>
  </rv>
  <rv s="0">
    <v>https://www.bing.com/financeapi/forcetrigger?t=a1nihw&amp;q=XNYS%3aANET&amp;form=skydnc</v>
    <v>Learn more on Bing</v>
  </rv>
  <rv s="1">
    <v>0</v>
    <v>ARISTA NETWORKS, INC. (XNYS:ANET)</v>
    <v>2</v>
    <v>3</v>
    <v>Finance</v>
    <v>4</v>
    <v>en-US</v>
    <v>a1nihw</v>
    <v>268435456</v>
    <v>1</v>
    <v>Powered by Refinitiv</v>
    <v>216.29</v>
    <v>107.57</v>
    <v>1.119</v>
    <v>2.02</v>
    <v>9.6369999999999997E-3</v>
    <v>-8.52</v>
    <v>-4.0256999999999994E-2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213.33500000000001</v>
    <v>Communications &amp; Networking</v>
    <v>Stock</v>
    <v>45240.041505150002</v>
    <v>130</v>
    <v>205.57</v>
    <v>65835003162</v>
    <v>ARISTA NETWORKS, INC.</v>
    <v>ARISTA NETWORKS, INC.</v>
    <v>209.6</v>
    <v>35.229799999999997</v>
    <v>209.6</v>
    <v>211.62</v>
    <v>203.12</v>
    <v>311100100</v>
    <v>ANET</v>
    <v>ARISTA NETWORKS, INC. (XNYS:ANET)</v>
    <v>2085110</v>
    <v>2622075</v>
    <v>2011</v>
  </rv>
  <rv s="2">
    <v>131</v>
  </rv>
  <rv s="9">
    <v>20</v>
    <v>MOBILEYE GLOBAL INC. (XNAS:MBLY)</v>
    <v>21</v>
    <v>7</v>
    <v>Finance</v>
    <v>4</v>
    <v>en-US</v>
    <v>c7qfgh</v>
    <v>268435456</v>
    <v>1</v>
    <v>Powered by Refinitiv</v>
    <v>48.11</v>
    <v>26.17</v>
    <v>-0.52</v>
    <v>-1.4184E-2</v>
    <v>-0.12</v>
    <v>-3.32E-3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37.274999999999999</v>
    <v>Integrated Hardware &amp; Software</v>
    <v>Stock</v>
    <v>45240.036563668749</v>
    <v>35.99</v>
    <v>29116628294</v>
    <v>MOBILEYE GLOBAL INC.</v>
    <v>MOBILEYE GLOBAL INC.</v>
    <v>37.04</v>
    <v>36.659999999999997</v>
    <v>36.14</v>
    <v>36.020000000000003</v>
    <v>805662100</v>
    <v>MBLY</v>
    <v>MOBILEYE GLOBAL INC. (XNAS:MBLY)</v>
    <v>1325685</v>
    <v>2570233</v>
    <v>2022</v>
  </rv>
  <rv s="2">
    <v>133</v>
  </rv>
  <rv s="0">
    <v>https://www.bing.com/financeapi/forcetrigger?t=a1nz8m&amp;q=XNAS%3aAVGO&amp;form=skydnc</v>
    <v>Learn more on Bing</v>
  </rv>
  <rv s="1">
    <v>0</v>
    <v>Broadcom Inc. (XNAS:AVGO)</v>
    <v>2</v>
    <v>3</v>
    <v>Finance</v>
    <v>5</v>
    <v>en-US</v>
    <v>a1nz8m</v>
    <v>268435456</v>
    <v>1</v>
    <v>Powered by Refinitiv</v>
    <v>929.79989999999998</v>
    <v>487.19200000000001</v>
    <v>1.1271</v>
    <v>0.25</v>
    <v>2.744E-4</v>
    <v>-1.28</v>
    <v>-1.4039999999999999E-3</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929.79989999999998</v>
    <v>Semiconductors &amp; Semiconductor Equipment</v>
    <v>Stock</v>
    <v>45240.04162560156</v>
    <v>135</v>
    <v>908.56</v>
    <v>376158879990</v>
    <v>Broadcom Inc.</v>
    <v>Broadcom Inc.</v>
    <v>912.5</v>
    <v>27.8505</v>
    <v>911.13</v>
    <v>911.38</v>
    <v>910.1</v>
    <v>412735500</v>
    <v>AVGO</v>
    <v>Broadcom Inc. (XNAS:AVGO)</v>
    <v>2448621</v>
    <v>2061526</v>
    <v>2018</v>
  </rv>
  <rv s="2">
    <v>136</v>
  </rv>
  <rv s="0">
    <v>https://www.bing.com/financeapi/forcetrigger?t=a24p1h&amp;q=XNAS%3aTXN&amp;form=skydnc</v>
    <v>Learn more on Bing</v>
  </rv>
  <rv s="1">
    <v>0</v>
    <v>TEXAS INSTRUMENTS INCORPORATED (XNAS:TXN)</v>
    <v>2</v>
    <v>3</v>
    <v>Finance</v>
    <v>5</v>
    <v>en-US</v>
    <v>a24p1h</v>
    <v>268435456</v>
    <v>1</v>
    <v>Powered by Refinitiv</v>
    <v>188.12</v>
    <v>139.47999999999999</v>
    <v>0.99329999999999996</v>
    <v>-1.95</v>
    <v>-1.3428000000000001E-2</v>
    <v>-0.02</v>
    <v>-1.3960000000000001E-4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146.5</v>
    <v>Semiconductors &amp; Semiconductor Equipment</v>
    <v>Stock</v>
    <v>45240.033518020311</v>
    <v>138</v>
    <v>143.16999999999999</v>
    <v>130118401407</v>
    <v>TEXAS INSTRUMENTS INCORPORATED</v>
    <v>TEXAS INSTRUMENTS INCORPORATED</v>
    <v>145.93</v>
    <v>18.578399999999998</v>
    <v>145.22</v>
    <v>143.27000000000001</v>
    <v>143.25</v>
    <v>908204100</v>
    <v>TXN</v>
    <v>TEXAS INSTRUMENTS INCORPORATED (XNAS:TXN)</v>
    <v>7061219</v>
    <v>5839263</v>
    <v>1938</v>
  </rv>
  <rv s="2">
    <v>139</v>
  </rv>
  <rv s="0">
    <v>https://www.bing.com/financeapi/forcetrigger?t=a1rzh7&amp;q=XNAS%3aENPH&amp;form=skydnc</v>
    <v>Learn more on Bing</v>
  </rv>
  <rv s="1">
    <v>0</v>
    <v>ENPHASE ENERGY, INC. (XNAS:ENPH)</v>
    <v>2</v>
    <v>3</v>
    <v>Finance</v>
    <v>4</v>
    <v>en-US</v>
    <v>a1rzh7</v>
    <v>268435456</v>
    <v>1</v>
    <v>Powered by Refinitiv</v>
    <v>339.92</v>
    <v>74.7</v>
    <v>1.5395000000000001</v>
    <v>-1.34</v>
    <v>-1.7425E-2</v>
    <v>-0.2</v>
    <v>-2.647E-3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78.849999999999994</v>
    <v>Renewable Energy</v>
    <v>Stock</v>
    <v>45240.041388784375</v>
    <v>141</v>
    <v>75.357500000000002</v>
    <v>10317808672</v>
    <v>ENPHASE ENERGY, INC.</v>
    <v>ENPHASE ENERGY, INC.</v>
    <v>77.47</v>
    <v>19.182200000000002</v>
    <v>76.900000000000006</v>
    <v>75.56</v>
    <v>75.36</v>
    <v>136551200</v>
    <v>ENPH</v>
    <v>ENPHASE ENERGY, INC. (XNAS:ENPH)</v>
    <v>3962801</v>
    <v>6068211</v>
    <v>2006</v>
  </rv>
  <rv s="2">
    <v>142</v>
  </rv>
  <rv s="0">
    <v>https://www.bing.com/financeapi/forcetrigger?t=a1mou2&amp;q=XNAS%3aAAPL&amp;form=skydnc</v>
    <v>Learn more on Bing</v>
  </rv>
  <rv s="1">
    <v>0</v>
    <v>APPLE INC. (XNAS:AAPL)</v>
    <v>2</v>
    <v>3</v>
    <v>Finance</v>
    <v>4</v>
    <v>en-US</v>
    <v>a1mou2</v>
    <v>268435456</v>
    <v>1</v>
    <v>Powered by Refinitiv</v>
    <v>198.23</v>
    <v>124.17</v>
    <v>1.3166</v>
    <v>-0.48</v>
    <v>-2.6250000000000002E-3</v>
    <v>0.23</v>
    <v>1.261E-3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161000</v>
    <v>Nasdaq Stock Market</v>
    <v>XNAS</v>
    <v>XNAS</v>
    <v>One Apple Park Way, CUPERTINO, CA, 95014 US</v>
    <v>184.12</v>
    <v>Computers, Phones &amp; Household Electronics</v>
    <v>Stock</v>
    <v>45240.04147695547</v>
    <v>144</v>
    <v>181.81</v>
    <v>2836977127500</v>
    <v>APPLE INC.</v>
    <v>APPLE INC.</v>
    <v>182.96</v>
    <v>29.6982</v>
    <v>182.89</v>
    <v>182.41</v>
    <v>182.64</v>
    <v>15552750000</v>
    <v>AAPL</v>
    <v>APPLE INC. (XNAS:AAPL)</v>
    <v>53763540</v>
    <v>56635073</v>
    <v>1977</v>
  </rv>
  <rv s="2">
    <v>145</v>
  </rv>
  <rv s="0">
    <v>https://www.bing.com/financeapi/forcetrigger?t=alnz5r&amp;q=XAMS%3aASML&amp;form=skydnc</v>
    <v>Learn more on Bing</v>
  </rv>
  <rv s="10">
    <v>22</v>
    <v>ASML Holding NV (XAMS:ASML)</v>
    <v>2</v>
    <v>23</v>
    <v>Finance</v>
    <v>24</v>
    <v>en-US</v>
    <v>alnz5r</v>
    <v>268435456</v>
    <v>1</v>
    <v>Powered by Refinitiv</v>
    <v>698.1</v>
    <v>464.25</v>
    <v>1.5406</v>
    <v>3.5</v>
    <v>5.8330000000000005E-3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605.79999999999995</v>
    <v>Semiconductors &amp; Semiconductor Equipment</v>
    <v>Stock</v>
    <v>45239.708333333336</v>
    <v>147</v>
    <v>592.29999999999995</v>
    <v>241883000000</v>
    <v>ASML Holding NV</v>
    <v>ASML Holding NV</v>
    <v>595.1</v>
    <v>30.374700000000001</v>
    <v>600</v>
    <v>603.5</v>
    <v>403138400</v>
    <v>ASML</v>
    <v>ASML Holding NV (XAMS:ASML)</v>
    <v>564152</v>
    <v>508990</v>
    <v>1994</v>
  </rv>
  <rv s="2">
    <v>148</v>
  </rv>
  <rv s="0">
    <v>https://www.bing.com/financeapi/forcetrigger?t=a24kjc&amp;q=XNYS%3aTSM&amp;form=skydnc</v>
    <v>Learn more on Bing</v>
  </rv>
  <rv s="1">
    <v>0</v>
    <v>Taiwan Semiconductor Manufacturing Co., Ltd. (XNYS:TSM)</v>
    <v>2</v>
    <v>3</v>
    <v>Finance</v>
    <v>5</v>
    <v>en-US</v>
    <v>a24kjc</v>
    <v>268435456</v>
    <v>1</v>
    <v>Powered by Refinitiv</v>
    <v>110.69</v>
    <v>67.319999999999993</v>
    <v>1.0436000000000001</v>
    <v>-0.38</v>
    <v>-4.13E-3</v>
    <v>-0.27</v>
    <v>-2.947E-3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93.37</v>
    <v>Semiconductors &amp; Semiconductor Equipment</v>
    <v>Stock</v>
    <v>45240.04137716406</v>
    <v>150</v>
    <v>91.6</v>
    <v>448063400000</v>
    <v>Taiwan Semiconductor Manufacturing Co., Ltd.</v>
    <v>Taiwan Semiconductor Manufacturing Co., Ltd.</v>
    <v>92.63</v>
    <v>17.096699999999998</v>
    <v>92</v>
    <v>91.62</v>
    <v>91.35</v>
    <v>5186414000</v>
    <v>TSM</v>
    <v>Taiwan Semiconductor Manufacturing Co., Ltd. (XNYS:TSM)</v>
    <v>8166021</v>
    <v>9411094</v>
    <v>1987</v>
  </rv>
  <rv s="2">
    <v>151</v>
  </rv>
  <rv s="0">
    <v>https://www.bing.com/financeapi/forcetrigger?t=a1nda2&amp;q=XNAS%3aAMAT&amp;form=skydnc</v>
    <v>Learn more on Bing</v>
  </rv>
  <rv s="1">
    <v>0</v>
    <v>APPLIED MATERIALS, INC. (XNAS:AMAT)</v>
    <v>2</v>
    <v>3</v>
    <v>Finance</v>
    <v>5</v>
    <v>en-US</v>
    <v>a1nda2</v>
    <v>268435456</v>
    <v>1</v>
    <v>Powered by Refinitiv</v>
    <v>155.26</v>
    <v>93.674999999999997</v>
    <v>1.5818000000000001</v>
    <v>-1.06</v>
    <v>-7.3489999999999996E-3</v>
    <v>0.02</v>
    <v>1.3970000000000001E-4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147.21</v>
    <v>Semiconductors &amp; Semiconductor Equipment</v>
    <v>Stock</v>
    <v>45240.041596596871</v>
    <v>153</v>
    <v>142.89009999999999</v>
    <v>119766558462</v>
    <v>APPLIED MATERIALS, INC.</v>
    <v>APPLIED MATERIALS, INC.</v>
    <v>144.9</v>
    <v>18.8765</v>
    <v>144.22999999999999</v>
    <v>143.16999999999999</v>
    <v>143.19</v>
    <v>836533900</v>
    <v>AMAT</v>
    <v>APPLIED MATERIALS, INC. (XNAS:AMAT)</v>
    <v>4979876</v>
    <v>5378853</v>
    <v>1987</v>
  </rv>
  <rv s="2">
    <v>154</v>
  </rv>
  <rv s="0">
    <v>http://en.wikipedia.org/wiki/Public_domain</v>
    <v>Public domain</v>
  </rv>
  <rv s="0">
    <v>http://zh.wikipedia.org/wiki/捷普科技</v>
    <v>Wikipedia</v>
  </rv>
  <rv s="5">
    <v>156</v>
    <v>157</v>
  </rv>
  <rv s="6">
    <v>16</v>
    <v>https://www.bing.com/th?id=AMMS_d8440c163e9148c41f419348ca63886c&amp;qlt=95</v>
    <v>158</v>
    <v>0</v>
    <v>https://www.bing.com/images/search?form=xlimg&amp;q=jabil+circuit</v>
    <v>Image of JABIL INC.</v>
  </rv>
  <rv s="0">
    <v>https://www.bing.com/financeapi/forcetrigger?t=a1w1ur&amp;q=XNYS%3aJBL&amp;form=skydnc</v>
    <v>Learn more on Bing</v>
  </rv>
  <rv s="11">
    <v>25</v>
    <v>JABIL INC. (XNYS:JBL)</v>
    <v>14</v>
    <v>26</v>
    <v>Finance</v>
    <v>4</v>
    <v>en-US</v>
    <v>a1w1ur</v>
    <v>268435456</v>
    <v>1</v>
    <v>Powered by Refinitiv</v>
    <v>141.38</v>
    <v>63.505000000000003</v>
    <v>1.3979999999999999</v>
    <v>-0.97</v>
    <v>-7.6629999999999997E-3</v>
    <v>3.15</v>
    <v>2.5073999999999999E-2</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127.7899</v>
    <v>159</v>
    <v>Electronic Equipment &amp; Parts</v>
    <v>Stock</v>
    <v>45239.990681921096</v>
    <v>160</v>
    <v>124.5775</v>
    <v>16072463462</v>
    <v>JABIL INC.</v>
    <v>JABIL INC.</v>
    <v>126.81</v>
    <v>20.894600000000001</v>
    <v>126.59</v>
    <v>125.62</v>
    <v>128.78</v>
    <v>127945100</v>
    <v>JBL</v>
    <v>JABIL INC. (XNYS:JBL)</v>
    <v>1154293</v>
    <v>1640948</v>
    <v>1992</v>
  </rv>
  <rv s="2">
    <v>161</v>
  </rv>
  <rv s="0">
    <v>https://www.bing.com/financeapi/forcetrigger?t=a1t5k2&amp;q=XNYS%3aFN&amp;form=skydnc</v>
    <v>Learn more on Bing</v>
  </rv>
  <rv s="1">
    <v>0</v>
    <v>FABRINET (XNYS:FN)</v>
    <v>2</v>
    <v>3</v>
    <v>Finance</v>
    <v>4</v>
    <v>en-US</v>
    <v>a1t5k2</v>
    <v>268435456</v>
    <v>1</v>
    <v>Powered by Refinitiv</v>
    <v>183.74</v>
    <v>90.19</v>
    <v>1.0497000000000001</v>
    <v>-4.93</v>
    <v>-2.8673999999999998E-2</v>
    <v>0</v>
    <v>0</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172.29</v>
    <v>Electronic Equipment &amp; Parts</v>
    <v>Stock</v>
    <v>45239.909075995311</v>
    <v>163</v>
    <v>166.05</v>
    <v>6067253620</v>
    <v>FABRINET</v>
    <v>FABRINET</v>
    <v>171.92</v>
    <v>24.7285</v>
    <v>171.93</v>
    <v>167</v>
    <v>167</v>
    <v>36330860</v>
    <v>FN</v>
    <v>FABRINET (XNYS:FN)</v>
    <v>270470</v>
    <v>385422</v>
    <v>1999</v>
  </rv>
  <rv s="2">
    <v>164</v>
  </rv>
  <rv s="0">
    <v>https://www.bing.com/financeapi/forcetrigger?t=a1mpc7&amp;q=XNAS%3aAXON&amp;form=skydnc</v>
    <v>Learn more on Bing</v>
  </rv>
  <rv s="1">
    <v>0</v>
    <v>AXON ENTERPRISE, INC. (XNAS:AXON)</v>
    <v>2</v>
    <v>3</v>
    <v>Finance</v>
    <v>5</v>
    <v>en-US</v>
    <v>a1mpc7</v>
    <v>268435456</v>
    <v>1</v>
    <v>Powered by Refinitiv</v>
    <v>231.71</v>
    <v>162.38999999999999</v>
    <v>0.87739999999999996</v>
    <v>-13.88</v>
    <v>-6.0457999999999998E-2</v>
    <v>-0.1</v>
    <v>-4.6359999999999999E-4</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230.655</v>
    <v>Aerospace &amp; Defense</v>
    <v>Stock</v>
    <v>45240.030291839845</v>
    <v>166</v>
    <v>212.88499999999999</v>
    <v>16125729843</v>
    <v>AXON ENTERPRISE, INC.</v>
    <v>AXON ENTERPRISE, INC.</v>
    <v>230.23</v>
    <v>110.2372</v>
    <v>229.58</v>
    <v>215.7</v>
    <v>215.6</v>
    <v>74759990</v>
    <v>AXON</v>
    <v>AXON ENTERPRISE, INC. (XNAS:AXON)</v>
    <v>811875</v>
    <v>471642</v>
    <v>2001</v>
  </rv>
  <rv s="2">
    <v>167</v>
  </rv>
  <rv s="0">
    <v>https://www.bing.com/financeapi/forcetrigger?t=a1pv77&amp;q=XNYS%3aCLS&amp;form=skydnc</v>
    <v>Learn more on Bing</v>
  </rv>
  <rv s="1">
    <v>0</v>
    <v>CELESTICA INC. (XNYS:CLS)</v>
    <v>2</v>
    <v>27</v>
    <v>Finance</v>
    <v>5</v>
    <v>en-US</v>
    <v>a1pv77</v>
    <v>268435456</v>
    <v>1</v>
    <v>Powered by Refinitiv</v>
    <v>27.58</v>
    <v>10.5</v>
    <v>2.2256999999999998</v>
    <v>-0.51</v>
    <v>-2.0433E-2</v>
    <v>0</v>
    <v>0</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25.27</v>
    <v>Electronic Equipment &amp; Parts</v>
    <v>Stock</v>
    <v>45240.04155611094</v>
    <v>169</v>
    <v>24.37</v>
    <v>4115817000</v>
    <v>CELESTICA INC.</v>
    <v>CELESTICA INC.</v>
    <v>25.09</v>
    <v>14.540900000000001</v>
    <v>24.96</v>
    <v>24.45</v>
    <v>24.45</v>
    <v>119359600</v>
    <v>CLS</v>
    <v>CELESTICA INC. (XNYS:CLS)</v>
    <v>992859</v>
    <v>2253352</v>
    <v>1996</v>
  </rv>
  <rv s="2">
    <v>170</v>
  </rv>
  <rv s="0">
    <v>https://www.bing.com/financeapi/forcetrigger?t=a24kar&amp;q=XNAS%3aTSLA&amp;form=skydnc</v>
    <v>Learn more on Bing</v>
  </rv>
  <rv s="1">
    <v>0</v>
    <v>TESLA, INC. (XNAS:TSLA)</v>
    <v>2</v>
    <v>3</v>
    <v>Finance</v>
    <v>5</v>
    <v>en-US</v>
    <v>a24kar</v>
    <v>268435456</v>
    <v>1</v>
    <v>Powered by Refinitiv</v>
    <v>299.29000000000002</v>
    <v>101.81</v>
    <v>2.2755000000000001</v>
    <v>-12.13</v>
    <v>-5.4612999999999995E-2</v>
    <v>-1.74</v>
    <v>-8.2869999999999992E-3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220.8</v>
    <v>Automobiles &amp; Auto Parts</v>
    <v>Stock</v>
    <v>45240.041657510934</v>
    <v>172</v>
    <v>206.68</v>
    <v>667509831580</v>
    <v>TESLA, INC.</v>
    <v>TESLA, INC.</v>
    <v>219.75</v>
    <v>67.662999999999997</v>
    <v>222.11</v>
    <v>209.98</v>
    <v>208.24</v>
    <v>3178921000</v>
    <v>TSLA</v>
    <v>TESLA, INC. (XNAS:TSLA)</v>
    <v>142110454</v>
    <v>117749263</v>
    <v>2003</v>
  </rv>
  <rv s="2">
    <v>173</v>
  </rv>
  <rv s="0">
    <v>https://www.bing.com/financeapi/forcetrigger?t=a1y4oc&amp;q=XNAS%3aMU&amp;form=skydnc</v>
    <v>Learn more on Bing</v>
  </rv>
  <rv s="4">
    <v>8</v>
    <v>MICRON TECHNOLOGY, INC. (XNAS:MU)</v>
    <v>2</v>
    <v>9</v>
    <v>Finance</v>
    <v>5</v>
    <v>en-US</v>
    <v>a1y4oc</v>
    <v>268435456</v>
    <v>1</v>
    <v>Powered by Refinitiv</v>
    <v>76.099999999999994</v>
    <v>48.43</v>
    <v>1.3083</v>
    <v>1.29</v>
    <v>1.7846999999999998E-2</v>
    <v>-0.14000000000000001</v>
    <v>-1.903E-3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76.099999999999994</v>
    <v>Semiconductors &amp; Semiconductor Equipment</v>
    <v>Stock</v>
    <v>45240.04147710625</v>
    <v>175</v>
    <v>73.495000000000005</v>
    <v>79365930000</v>
    <v>MICRON TECHNOLOGY, INC.</v>
    <v>MICRON TECHNOLOGY, INC.</v>
    <v>73.55</v>
    <v>72.28</v>
    <v>73.569999999999993</v>
    <v>73.430000000000007</v>
    <v>1098034000</v>
    <v>MU</v>
    <v>MICRON TECHNOLOGY, INC. (XNAS:MU)</v>
    <v>22435873</v>
    <v>11617932</v>
    <v>1984</v>
  </rv>
  <rv s="2">
    <v>176</v>
  </rv>
  <rv s="0">
    <v>https://www.bing.com/financeapi/forcetrigger?t=a2g6z2&amp;q=OTCM%3aEVVTY&amp;form=skydnc</v>
    <v>Learn more on Bing</v>
  </rv>
  <rv s="4">
    <v>8</v>
    <v>Evolution AB (publ) (OTCM:EVVTY)</v>
    <v>2</v>
    <v>28</v>
    <v>Finance</v>
    <v>29</v>
    <v>en-US</v>
    <v>a2g6z2</v>
    <v>268435456</v>
    <v>1</v>
    <v>Powered by Refinitiv</v>
    <v>138.405</v>
    <v>86.26</v>
    <v>1.1397999999999999</v>
    <v>-0.55700000000000005</v>
    <v>-5.9840000000000006E-3</v>
    <v>0.45700000000000002</v>
    <v>4.9389999999999998E-3</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94.86</v>
    <v>Hotels &amp; Entertainment Services</v>
    <v>Stock</v>
    <v>45240.048611111109</v>
    <v>178</v>
    <v>92.470100000000002</v>
    <v>219255600000</v>
    <v>Evolution AB (publ)</v>
    <v>Evolution AB (publ)</v>
    <v>94.74</v>
    <v>93.08</v>
    <v>92.522999999999996</v>
    <v>92.98</v>
    <v>215604800</v>
    <v>EVVTY</v>
    <v>Evolution AB (publ) (OTCM:EVVTY)</v>
    <v>146683</v>
    <v>526960</v>
    <v>2014</v>
  </rv>
  <rv s="2">
    <v>179</v>
  </rv>
  <rv s="0">
    <v>https://www.bing.com/financeapi/forcetrigger?t=az6g8m&amp;q=XNAS%3aBKNG&amp;form=skydnc</v>
    <v>Learn more on Bing</v>
  </rv>
  <rv s="1">
    <v>0</v>
    <v>BOOKING HOLDINGS INC. (XNAS:BKNG)</v>
    <v>2</v>
    <v>3</v>
    <v>Finance</v>
    <v>5</v>
    <v>en-US</v>
    <v>az6g8m</v>
    <v>268435456</v>
    <v>1</v>
    <v>Powered by Refinitiv</v>
    <v>3251.7094000000002</v>
    <v>1899.31</v>
    <v>1.3616999999999999</v>
    <v>-10.08</v>
    <v>-3.3370000000000001E-3</v>
    <v>-2.2599999999999998</v>
    <v>-7.5079999999999993E-4</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3033.33</v>
    <v>Hotels &amp; Entertainment Services</v>
    <v>Stock</v>
    <v>45240.023617823441</v>
    <v>181</v>
    <v>2998.52</v>
    <v>105027580066</v>
    <v>BOOKING HOLDINGS INC.</v>
    <v>BOOKING HOLDINGS INC.</v>
    <v>3031.28</v>
    <v>20.963899999999999</v>
    <v>3020.34</v>
    <v>3010.26</v>
    <v>3008</v>
    <v>34889870</v>
    <v>BKNG</v>
    <v>BOOKING HOLDINGS INC. (XNAS:BKNG)</v>
    <v>205973</v>
    <v>285363</v>
    <v>1998</v>
  </rv>
  <rv s="2">
    <v>182</v>
  </rv>
  <rv s="0">
    <v>https://www.bing.com/financeapi/forcetrigger?t=bqrtfr&amp;q=XNAS%3aDKNG&amp;form=skydnc</v>
    <v>Learn more on Bing</v>
  </rv>
  <rv s="4">
    <v>8</v>
    <v>DRAFTKINGS INC. (XNAS:DKNG)</v>
    <v>2</v>
    <v>9</v>
    <v>Finance</v>
    <v>4</v>
    <v>en-US</v>
    <v>bqrtfr</v>
    <v>268435456</v>
    <v>1</v>
    <v>Powered by Refinitiv</v>
    <v>36.369999999999997</v>
    <v>10.6936</v>
    <v>1.8523000000000001</v>
    <v>-1.23</v>
    <v>-3.4129E-2</v>
    <v>-0.13</v>
    <v>-3.735E-3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35.67</v>
    <v>Hotels &amp; Entertainment Services</v>
    <v>Stock</v>
    <v>45240.039865508596</v>
    <v>184</v>
    <v>34.58</v>
    <v>16229880539</v>
    <v>DRAFTKINGS INC.</v>
    <v>DRAFTKINGS INC.</v>
    <v>35.5</v>
    <v>36.04</v>
    <v>34.81</v>
    <v>34.68</v>
    <v>466241900</v>
    <v>DKNG</v>
    <v>DRAFTKINGS INC. (XNAS:DKNG)</v>
    <v>15484176</v>
    <v>14034275</v>
    <v>2021</v>
  </rv>
  <rv s="2">
    <v>185</v>
  </rv>
  <rv s="0">
    <v>https://www.bing.com/financeapi/forcetrigger?t=a1qclh&amp;q=XNAS%3aCROX&amp;form=skydnc</v>
    <v>Learn more on Bing</v>
  </rv>
  <rv s="1">
    <v>0</v>
    <v>CROCS, INC. (XNAS:CROX)</v>
    <v>2</v>
    <v>3</v>
    <v>Finance</v>
    <v>4</v>
    <v>en-US</v>
    <v>a1qclh</v>
    <v>268435456</v>
    <v>1</v>
    <v>Powered by Refinitiv</v>
    <v>151.32</v>
    <v>74</v>
    <v>1.8822000000000001</v>
    <v>-3.74</v>
    <v>-4.5071E-2</v>
    <v>0.24</v>
    <v>3.029E-3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83.57</v>
    <v>Textiles &amp; Apparel</v>
    <v>Stock</v>
    <v>45240.040747522653</v>
    <v>187</v>
    <v>79.19</v>
    <v>4799298968</v>
    <v>CROCS, INC.</v>
    <v>CROCS, INC.</v>
    <v>83.57</v>
    <v>7.2981999999999996</v>
    <v>82.98</v>
    <v>79.239999999999995</v>
    <v>79.48</v>
    <v>60566620</v>
    <v>CROX</v>
    <v>CROCS, INC. (XNAS:CROX)</v>
    <v>1425440</v>
    <v>1539787</v>
    <v>2005</v>
  </rv>
  <rv s="2">
    <v>188</v>
  </rv>
  <rv s="0">
    <v>https://www.bing.com/financeapi/forcetrigger?t=a1o3tc&amp;q=XNYS%3aAZO&amp;form=skydnc</v>
    <v>Learn more on Bing</v>
  </rv>
  <rv s="1">
    <v>0</v>
    <v>AUTOZONE, INC. (XNYS:AZO)</v>
    <v>2</v>
    <v>3</v>
    <v>Finance</v>
    <v>5</v>
    <v>en-US</v>
    <v>a1o3tc</v>
    <v>268435456</v>
    <v>1</v>
    <v>Powered by Refinitiv</v>
    <v>2750</v>
    <v>2277.88</v>
    <v>0.64990000000000003</v>
    <v>26.11</v>
    <v>9.8420000000000001E-3</v>
    <v>-0.08</v>
    <v>-2.9859999999999999E-5</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2686.6098999999999</v>
    <v>Specialty Retailers</v>
    <v>Stock</v>
    <v>45240.040745080471</v>
    <v>190</v>
    <v>2650.92</v>
    <v>47240110900</v>
    <v>AUTOZONE, INC.</v>
    <v>AUTOZONE, INC.</v>
    <v>2661.53</v>
    <v>20.240300000000001</v>
    <v>2652.85</v>
    <v>2678.96</v>
    <v>2678.88</v>
    <v>17633750</v>
    <v>AZO</v>
    <v>AUTOZONE, INC. (XNYS:AZO)</v>
    <v>132367</v>
    <v>130223</v>
    <v>1991</v>
  </rv>
  <rv s="2">
    <v>191</v>
  </rv>
  <rv s="0">
    <v>https://www.bing.com/financeapi/forcetrigger?t=ae9wk2&amp;q=XPAR%3aRMS&amp;form=skydnc</v>
    <v>Learn more on Bing</v>
  </rv>
  <rv s="10">
    <v>22</v>
    <v>Hermes International SCA (XPAR:RMS)</v>
    <v>2</v>
    <v>23</v>
    <v>Finance</v>
    <v>24</v>
    <v>en-US</v>
    <v>ae9wk2</v>
    <v>268435456</v>
    <v>1</v>
    <v>Powered by Refinitiv</v>
    <v>2050.5</v>
    <v>1326</v>
    <v>0.71560000000000001</v>
    <v>23.6</v>
    <v>1.2749999999999999E-2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1882</v>
    <v>Textiles &amp; Apparel</v>
    <v>Stock</v>
    <v>45239.708333333336</v>
    <v>193</v>
    <v>1840</v>
    <v>195409000000</v>
    <v>Hermes International SCA</v>
    <v>Hermes International SCA</v>
    <v>1847</v>
    <v>49.629199999999997</v>
    <v>1851</v>
    <v>1874.6</v>
    <v>105569400</v>
    <v>RMS</v>
    <v>Hermes International SCA (XPAR:RMS)</v>
    <v>52528</v>
    <v>48900</v>
    <v>1957</v>
  </rv>
  <rv s="2">
    <v>194</v>
  </rv>
  <rv s="0">
    <v>https://www.bing.com/financeapi/forcetrigger?t=a1x6m7&amp;q=XNAS%3aLULU&amp;form=skydnc</v>
    <v>Learn more on Bing</v>
  </rv>
  <rv s="1">
    <v>0</v>
    <v>LULULEMON ATHLETICA INC. (XNAS:LULU)</v>
    <v>2</v>
    <v>3</v>
    <v>Finance</v>
    <v>5</v>
    <v>en-US</v>
    <v>a1x6m7</v>
    <v>268435456</v>
    <v>1</v>
    <v>Powered by Refinitiv</v>
    <v>419.86</v>
    <v>286.57499999999999</v>
    <v>1.3371999999999999</v>
    <v>-3.06</v>
    <v>-7.4700000000000001E-3</v>
    <v>-0.71</v>
    <v>-1.7460000000000002E-3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410.75</v>
    <v>Textiles &amp; Apparel</v>
    <v>Stock</v>
    <v>45240.033724953122</v>
    <v>196</v>
    <v>404.69</v>
    <v>51836360000</v>
    <v>LULULEMON ATHLETICA INC.</v>
    <v>LULULEMON ATHLETICA INC.</v>
    <v>410.75</v>
    <v>51.4925</v>
    <v>409.64</v>
    <v>406.58</v>
    <v>405.87</v>
    <v>126541200</v>
    <v>LULU</v>
    <v>LULULEMON ATHLETICA INC. (XNAS:LULU)</v>
    <v>922786</v>
    <v>2976146</v>
    <v>2005</v>
  </rv>
  <rv s="2">
    <v>197</v>
  </rv>
  <rv s="0">
    <v>https://www.bing.com/financeapi/forcetrigger?t=a1uwu2&amp;q=XNYS%3aHSY&amp;form=skydnc</v>
    <v>Learn more on Bing</v>
  </rv>
  <rv s="1">
    <v>0</v>
    <v>THE HERSHEY COMPANY (XNYS:HSY)</v>
    <v>2</v>
    <v>3</v>
    <v>Finance</v>
    <v>4</v>
    <v>en-US</v>
    <v>a1uwu2</v>
    <v>268435456</v>
    <v>1</v>
    <v>Powered by Refinitiv</v>
    <v>276.88049999999998</v>
    <v>183.73500000000001</v>
    <v>0.34770000000000001</v>
    <v>-0.41499999999999998</v>
    <v>-2.196E-3</v>
    <v>0.17</v>
    <v>9.0130000000000006E-4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190.595</v>
    <v>Food &amp; Tobacco</v>
    <v>Stock</v>
    <v>45240.029054293751</v>
    <v>199</v>
    <v>187.72</v>
    <v>38569383011</v>
    <v>THE HERSHEY COMPANY</v>
    <v>THE HERSHEY COMPANY</v>
    <v>189.76</v>
    <v>20.345199999999998</v>
    <v>189.02</v>
    <v>188.60499999999999</v>
    <v>188.79</v>
    <v>204498200</v>
    <v>HSY</v>
    <v>THE HERSHEY COMPANY (XNYS:HSY)</v>
    <v>1134733</v>
    <v>1536640</v>
    <v>1927</v>
  </rv>
  <rv s="2">
    <v>200</v>
  </rv>
  <rv s="0">
    <v>https://www.bing.com/financeapi/forcetrigger?t=ae96u2&amp;q=XPAR%3aMC&amp;form=skydnc</v>
    <v>Learn more on Bing</v>
  </rv>
  <rv s="10">
    <v>22</v>
    <v>LVMH Moet Hennessy Louis Vuitton SE (XPAR:MC)</v>
    <v>2</v>
    <v>23</v>
    <v>Finance</v>
    <v>24</v>
    <v>en-US</v>
    <v>ae96u2</v>
    <v>268435456</v>
    <v>1</v>
    <v>Powered by Refinitiv</v>
    <v>904.6</v>
    <v>647.70000000000005</v>
    <v>1.0165</v>
    <v>10.9</v>
    <v>1.5494000000000001E-2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718.2</v>
    <v>Textiles &amp; Apparel</v>
    <v>Stock</v>
    <v>45239.708333333336</v>
    <v>202</v>
    <v>702.3</v>
    <v>353191100000</v>
    <v>LVMH Moet Hennessy Louis Vuitton SE</v>
    <v>LVMH Moet Hennessy Louis Vuitton SE</v>
    <v>705</v>
    <v>22.322800000000001</v>
    <v>703.5</v>
    <v>714.4</v>
    <v>502048400</v>
    <v>MC</v>
    <v>LVMH Moet Hennessy Louis Vuitton SE (XPAR:MC)</v>
    <v>351238</v>
    <v>309280</v>
    <v>1971</v>
  </rv>
  <rv s="2">
    <v>203</v>
  </rv>
  <rv s="0">
    <v>https://www.bing.com/financeapi/forcetrigger?t=a22k9c&amp;q=XNAS%3aSBUX&amp;form=skydnc</v>
    <v>Learn more on Bing</v>
  </rv>
  <rv s="1">
    <v>0</v>
    <v>STARBUCKS CORPORATION (XNAS:SBUX)</v>
    <v>2</v>
    <v>3</v>
    <v>Finance</v>
    <v>4</v>
    <v>en-US</v>
    <v>a22k9c</v>
    <v>268435456</v>
    <v>1</v>
    <v>Powered by Refinitiv</v>
    <v>115.48</v>
    <v>89.21</v>
    <v>0.98729999999999996</v>
    <v>-1.5</v>
    <v>-1.4461E-2</v>
    <v>-0.21</v>
    <v>-2.0539999999999998E-3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104.46</v>
    <v>Hotels &amp; Entertainment Services</v>
    <v>Stock</v>
    <v>45240.021520450784</v>
    <v>205</v>
    <v>102.03</v>
    <v>119173200000</v>
    <v>STARBUCKS CORPORATION</v>
    <v>STARBUCKS CORPORATION</v>
    <v>104.3</v>
    <v>32.76</v>
    <v>103.73</v>
    <v>102.23</v>
    <v>102.02</v>
    <v>1142600000</v>
    <v>SBUX</v>
    <v>STARBUCKS CORPORATION (XNAS:SBUX)</v>
    <v>7607049</v>
    <v>7345435</v>
    <v>1985</v>
  </rv>
  <rv s="2">
    <v>206</v>
  </rv>
  <rv s="0">
    <v>https://www.bing.com/financeapi/forcetrigger?t=a1runm&amp;q=XNYS%3aELF&amp;form=skydnc</v>
    <v>Learn more on Bing</v>
  </rv>
  <rv s="1">
    <v>0</v>
    <v>E.L.F. BEAUTY, INC. (XNYS:ELF)</v>
    <v>2</v>
    <v>3</v>
    <v>Finance</v>
    <v>5</v>
    <v>en-US</v>
    <v>a1runm</v>
    <v>268435456</v>
    <v>1</v>
    <v>Powered by Refinitiv</v>
    <v>139.85</v>
    <v>48.1</v>
    <v>1.5088999999999999</v>
    <v>1.31</v>
    <v>1.3348E-2</v>
    <v>-0.45</v>
    <v>-4.5250000000000004E-3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101.99</v>
    <v>Specialty Retailers</v>
    <v>Stock</v>
    <v>45240.038727071093</v>
    <v>208</v>
    <v>95.77</v>
    <v>5489562429</v>
    <v>E.L.F. BEAUTY, INC.</v>
    <v>E.L.F. BEAUTY, INC.</v>
    <v>97.62</v>
    <v>46.584699999999998</v>
    <v>98.14</v>
    <v>99.45</v>
    <v>99</v>
    <v>55199220</v>
    <v>ELF</v>
    <v>E.L.F. BEAUTY, INC. (XNYS:ELF)</v>
    <v>1726161</v>
    <v>1631037</v>
    <v>2013</v>
  </rv>
  <rv s="2">
    <v>209</v>
  </rv>
  <rv s="0">
    <v>https://www.bing.com/financeapi/forcetrigger?t=axyhnm&amp;q=XNAS%3aPEP&amp;form=skydnc</v>
    <v>Learn more on Bing</v>
  </rv>
  <rv s="1">
    <v>0</v>
    <v>PEPSICO, INC. (XNAS:PEP)</v>
    <v>2</v>
    <v>3</v>
    <v>Finance</v>
    <v>5</v>
    <v>en-US</v>
    <v>axyhnm</v>
    <v>268435456</v>
    <v>1</v>
    <v>Powered by Refinitiv</v>
    <v>196.88</v>
    <v>155.83000000000001</v>
    <v>0.57620000000000005</v>
    <v>-1.23</v>
    <v>-7.3480000000000004E-3</v>
    <v>-0.21</v>
    <v>-1.2640000000000001E-3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167.86</v>
    <v>Beverages</v>
    <v>Stock</v>
    <v>45240.035558298434</v>
    <v>211</v>
    <v>165.81</v>
    <v>228447402240</v>
    <v>PEPSICO, INC.</v>
    <v>PEPSICO, INC.</v>
    <v>167.58</v>
    <v>27.688700000000001</v>
    <v>167.39</v>
    <v>166.16</v>
    <v>165.95</v>
    <v>1374864000</v>
    <v>PEP</v>
    <v>PEPSICO, INC. (XNAS:PEP)</v>
    <v>5639290</v>
    <v>6545152</v>
    <v>1986</v>
  </rv>
  <rv s="2">
    <v>212</v>
  </rv>
  <rv s="0">
    <v>https://www.bing.com/financeapi/forcetrigger?t=a24war&amp;q=XNAS%3aULTA&amp;form=skydnc</v>
    <v>Learn more on Bing</v>
  </rv>
  <rv s="1">
    <v>0</v>
    <v>ULTA BEAUTY, INC. (XNAS:ULTA)</v>
    <v>2</v>
    <v>3</v>
    <v>Finance</v>
    <v>5</v>
    <v>en-US</v>
    <v>a24war</v>
    <v>268435456</v>
    <v>1</v>
    <v>Powered by Refinitiv</v>
    <v>556.6</v>
    <v>368.02</v>
    <v>1.3544</v>
    <v>-3.93</v>
    <v>-1.0005999999999999E-2</v>
    <v>0</v>
    <v>0</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396.57</v>
    <v>Specialty Retailers</v>
    <v>Stock</v>
    <v>45240.026089443752</v>
    <v>214</v>
    <v>388.52</v>
    <v>19142560552</v>
    <v>ULTA BEAUTY, INC.</v>
    <v>ULTA BEAUTY, INC.</v>
    <v>394.09</v>
    <v>15.6104</v>
    <v>392.78</v>
    <v>388.85</v>
    <v>388.85</v>
    <v>49228650</v>
    <v>ULTA</v>
    <v>ULTA BEAUTY, INC. (XNAS:ULTA)</v>
    <v>528607</v>
    <v>740587</v>
    <v>2016</v>
  </rv>
  <rv s="2">
    <v>215</v>
  </rv>
  <rv s="0">
    <v>https://www.bing.com/financeapi/forcetrigger?t=a21pdm&amp;q=XNYS%3aRACE&amp;form=skydnc</v>
    <v>Learn more on Bing</v>
  </rv>
  <rv s="1">
    <v>0</v>
    <v>Ferrari NV (XNYS:RACE)</v>
    <v>2</v>
    <v>30</v>
    <v>Finance</v>
    <v>5</v>
    <v>en-US</v>
    <v>a21pdm</v>
    <v>268435456</v>
    <v>1</v>
    <v>Powered by Refinitiv</v>
    <v>340.31</v>
    <v>209.88</v>
    <v>0.57550000000000001</v>
    <v>-1.33</v>
    <v>-3.9439999999999996E-3</v>
    <v>-4.57</v>
    <v>-1.3606E-2</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340.02</v>
    <v>Automobiles &amp; Auto Parts</v>
    <v>Stock</v>
    <v>45240.028585</v>
    <v>217</v>
    <v>335.2</v>
    <v>60950160000</v>
    <v>Ferrari NV</v>
    <v>Ferrari NV</v>
    <v>338.88</v>
    <v>48.904200000000003</v>
    <v>337.22</v>
    <v>335.89</v>
    <v>331.32</v>
    <v>193923500</v>
    <v>RACE</v>
    <v>Ferrari NV (XNYS:RACE)</v>
    <v>245656</v>
    <v>399832</v>
    <v>2015</v>
  </rv>
  <rv s="2">
    <v>218</v>
  </rv>
  <rv s="0">
    <v>https://www.bing.com/financeapi/forcetrigger?t=a1pghw&amp;q=XNAS%3aCELH&amp;form=skydnc</v>
    <v>Learn more on Bing</v>
  </rv>
  <rv s="1">
    <v>0</v>
    <v>CELSIUS HOLDINGS, INC. (XNAS:CELH)</v>
    <v>2</v>
    <v>3</v>
    <v>Finance</v>
    <v>5</v>
    <v>en-US</v>
    <v>a1pghw</v>
    <v>268435456</v>
    <v>1</v>
    <v>Powered by Refinitiv</v>
    <v>206.85</v>
    <v>80.25</v>
    <v>1.8574999999999999</v>
    <v>-4.91</v>
    <v>-2.7389E-2</v>
    <v>-0.48</v>
    <v>-2.7529999999999998E-3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182.93</v>
    <v>Beverages</v>
    <v>Stock</v>
    <v>45240.041225000001</v>
    <v>220</v>
    <v>171.73</v>
    <v>13406754862</v>
    <v>CELSIUS HOLDINGS, INC.</v>
    <v>CELSIUS HOLDINGS, INC.</v>
    <v>181.22</v>
    <v>364.10500000000002</v>
    <v>179.27</v>
    <v>174.36</v>
    <v>173.88</v>
    <v>76891230</v>
    <v>CELH</v>
    <v>CELSIUS HOLDINGS, INC. (XNAS:CELH)</v>
    <v>1827400</v>
    <v>1652459</v>
    <v>2005</v>
  </rv>
  <rv s="2">
    <v>221</v>
  </rv>
  <rv s="0">
    <v>http://en.wikipedia.org/wiki/The_Walt_Disney_Company</v>
    <v>Wikipedia</v>
  </rv>
  <rv s="5">
    <v>156</v>
    <v>223</v>
  </rv>
  <rv s="6">
    <v>16</v>
    <v>https://www.bing.com/th?id=AMMS_0aa288ba528f6f45e3de87d97e250136&amp;qlt=95</v>
    <v>224</v>
    <v>0</v>
    <v>https://www.bing.com/images/search?form=xlimg&amp;q=the+walt+disney+company</v>
    <v>Image of THE WALT DISNEY COMPANY</v>
  </rv>
  <rv s="0">
    <v>https://www.bing.com/financeapi/forcetrigger?t=a1r2z2&amp;q=XNYS%3aDIS&amp;form=skydnc</v>
    <v>Learn more on Bing</v>
  </rv>
  <rv s="11">
    <v>25</v>
    <v>THE WALT DISNEY COMPANY (XNYS:DIS)</v>
    <v>14</v>
    <v>26</v>
    <v>Finance</v>
    <v>5</v>
    <v>en-US</v>
    <v>a1r2z2</v>
    <v>268435456</v>
    <v>1</v>
    <v>Powered by Refinitiv</v>
    <v>118.18</v>
    <v>78.730900000000005</v>
    <v>1.2988999999999999</v>
    <v>5.84</v>
    <v>6.9112000000000007E-2</v>
    <v>-0.33</v>
    <v>-3.653E-3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91.21</v>
    <v>225</v>
    <v>Media &amp; Publishing</v>
    <v>Stock</v>
    <v>45240.041628125</v>
    <v>226</v>
    <v>87.6</v>
    <v>165302234860</v>
    <v>THE WALT DISNEY COMPANY</v>
    <v>THE WALT DISNEY COMPANY</v>
    <v>87.84</v>
    <v>70.208399999999997</v>
    <v>84.5</v>
    <v>90.34</v>
    <v>90.01</v>
    <v>1829779000</v>
    <v>DIS</v>
    <v>THE WALT DISNEY COMPANY (XNYS:DIS)</v>
    <v>51062704</v>
    <v>11799513</v>
    <v>2018</v>
  </rv>
  <rv s="2">
    <v>227</v>
  </rv>
  <rv s="0">
    <v>https://www.bing.com/financeapi/forcetrigger?t=a25w8m&amp;q=XNAS%3aWING&amp;form=skydnc</v>
    <v>Learn more on Bing</v>
  </rv>
  <rv s="1">
    <v>0</v>
    <v>WINGSTOP INC. (XNAS:WING)</v>
    <v>2</v>
    <v>3</v>
    <v>Finance</v>
    <v>4</v>
    <v>en-US</v>
    <v>a25w8m</v>
    <v>268435456</v>
    <v>1</v>
    <v>Powered by Refinitiv</v>
    <v>223.77</v>
    <v>129.46</v>
    <v>1.4767999999999999</v>
    <v>-1.36</v>
    <v>-6.5510000000000004E-3</v>
    <v>-2.66</v>
    <v>-1.2898E-2</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207.66990000000001</v>
    <v>Hotels &amp; Entertainment Services</v>
    <v>Stock</v>
    <v>45239.913058622653</v>
    <v>229</v>
    <v>204.01</v>
    <v>6066533100</v>
    <v>WINGSTOP INC.</v>
    <v>WINGSTOP INC.</v>
    <v>207.6</v>
    <v>89.619299999999996</v>
    <v>207.6</v>
    <v>206.24</v>
    <v>203.58</v>
    <v>29414920</v>
    <v>WING</v>
    <v>WINGSTOP INC. (XNAS:WING)</v>
    <v>251069</v>
    <v>568522</v>
    <v>2015</v>
  </rv>
  <rv s="2">
    <v>230</v>
  </rv>
  <rv s="0">
    <v>https://www.bing.com/financeapi/forcetrigger?t=a1yjxm&amp;q=XNYS%3aNKE&amp;form=skydnc</v>
    <v>Learn more on Bing</v>
  </rv>
  <rv s="1">
    <v>0</v>
    <v>NIKE, INC. (XNYS:NKE)</v>
    <v>2</v>
    <v>3</v>
    <v>Finance</v>
    <v>5</v>
    <v>en-US</v>
    <v>a1yjxm</v>
    <v>268435456</v>
    <v>1</v>
    <v>Powered by Refinitiv</v>
    <v>131.31</v>
    <v>88.66</v>
    <v>1.0925</v>
    <v>-2.39</v>
    <v>-2.1847999999999999E-2</v>
    <v>-0.11</v>
    <v>-1.0280000000000001E-3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109.9</v>
    <v>Textiles &amp; Apparel</v>
    <v>Stock</v>
    <v>45240.038525312499</v>
    <v>232</v>
    <v>106.92</v>
    <v>166481800000</v>
    <v>NIKE, INC.</v>
    <v>NIKE, INC.</v>
    <v>109.82</v>
    <v>33.009300000000003</v>
    <v>109.39</v>
    <v>107</v>
    <v>106.89</v>
    <v>1521910000</v>
    <v>NKE</v>
    <v>NIKE, INC. (XNYS:NKE)</v>
    <v>9154218</v>
    <v>8203465</v>
    <v>1969</v>
  </rv>
  <rv s="2">
    <v>233</v>
  </rv>
  <rv s="0">
    <v>https://www.bing.com/financeapi/forcetrigger?t=a1pxbh&amp;q=XNYS%3aCMG&amp;form=skydnc</v>
    <v>Learn more on Bing</v>
  </rv>
  <rv s="1">
    <v>0</v>
    <v>CHIPOTLE MEXICAN GRILL, INC. (XNYS:CMG)</v>
    <v>2</v>
    <v>3</v>
    <v>Finance</v>
    <v>5</v>
    <v>en-US</v>
    <v>a1pxbh</v>
    <v>268435456</v>
    <v>1</v>
    <v>Powered by Refinitiv</v>
    <v>2175.0100000000002</v>
    <v>1344.05</v>
    <v>1.3284</v>
    <v>11.11</v>
    <v>5.3309999999999998E-3</v>
    <v>-0.11</v>
    <v>-5.2500000000000002E-5</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2107.0100000000002</v>
    <v>Hotels &amp; Entertainment Services</v>
    <v>Stock</v>
    <v>45240.039497765625</v>
    <v>235</v>
    <v>2085.8200000000002</v>
    <v>57499581612</v>
    <v>CHIPOTLE MEXICAN GRILL, INC.</v>
    <v>CHIPOTLE MEXICAN GRILL, INC.</v>
    <v>2093.59</v>
    <v>49.709000000000003</v>
    <v>2084</v>
    <v>2095.11</v>
    <v>2095</v>
    <v>27444660</v>
    <v>CMG</v>
    <v>CHIPOTLE MEXICAN GRILL, INC. (XNYS:CMG)</v>
    <v>203851</v>
    <v>285474</v>
    <v>1998</v>
  </rv>
  <rv s="2">
    <v>236</v>
  </rv>
  <rv s="0">
    <v>https://www.bing.com/financeapi/forcetrigger?t=c38ljc&amp;q=XNYS%3aBROS&amp;form=skydnc</v>
    <v>Learn more on Bing</v>
  </rv>
  <rv s="1">
    <v>0</v>
    <v>Dutch Bros Inc (XNYS:BROS)</v>
    <v>2</v>
    <v>3</v>
    <v>Finance</v>
    <v>4</v>
    <v>en-US</v>
    <v>c38ljc</v>
    <v>268435456</v>
    <v>1</v>
    <v>Powered by Refinitiv</v>
    <v>41.439900000000002</v>
    <v>22.664999999999999</v>
    <v>2.206</v>
    <v>0.28999999999999998</v>
    <v>1.0789E-2</v>
    <v>-0.14000000000000001</v>
    <v>-5.1580000000000003E-3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28.02</v>
    <v>Hotels &amp; Entertainment Services</v>
    <v>Stock</v>
    <v>45240.02351030078</v>
    <v>238</v>
    <v>26.8</v>
    <v>4765047430</v>
    <v>Dutch Bros Inc</v>
    <v>Dutch Bros Inc</v>
    <v>27.12</v>
    <v>699.66489999999999</v>
    <v>26.88</v>
    <v>27.17</v>
    <v>27</v>
    <v>175379000</v>
    <v>BROS</v>
    <v>Dutch Bros Inc (XNYS:BROS)</v>
    <v>1834201</v>
    <v>1079255</v>
    <v>2021</v>
  </rv>
  <rv s="2">
    <v>239</v>
  </rv>
  <rv s="0">
    <v>https://www.bing.com/financeapi/forcetrigger?t=a1pap2&amp;q=BATS%3aCBOE&amp;form=skydnc</v>
    <v>Learn more on Bing</v>
  </rv>
  <rv s="1">
    <v>0</v>
    <v>Cboe Global Markets, Inc. (BATS:CBOE)</v>
    <v>2</v>
    <v>3</v>
    <v>Finance</v>
    <v>4</v>
    <v>en-US</v>
    <v>a1pap2</v>
    <v>268435456</v>
    <v>1</v>
    <v>Powered by Refinitiv</v>
    <v>176.35</v>
    <v>114.17</v>
    <v>0.57840000000000003</v>
    <v>2.06</v>
    <v>1.184E-2</v>
    <v>-0.18</v>
    <v>-1.021E-3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176.35</v>
    <v>Investment Banking &amp; Investment Services</v>
    <v>Stock</v>
    <v>45239.888611816408</v>
    <v>241</v>
    <v>173.79</v>
    <v>18583133800</v>
    <v>Cboe Global Markets, Inc.</v>
    <v>Cboe Global Markets, Inc.</v>
    <v>174.64</v>
    <v>62.533999999999999</v>
    <v>173.99</v>
    <v>176.05</v>
    <v>176.17</v>
    <v>105556000</v>
    <v>CBOE</v>
    <v>Cboe Global Markets, Inc. (BATS:CBOE)</v>
    <v>604939</v>
    <v>821567</v>
    <v>2006</v>
  </rv>
  <rv s="2">
    <v>242</v>
  </rv>
  <rv s="0">
    <v>https://www.bing.com/financeapi/forcetrigger?t=a1xear&amp;q=XNYS%3aMCO&amp;form=skydnc</v>
    <v>Learn more on Bing</v>
  </rv>
  <rv s="1">
    <v>0</v>
    <v>MOODY'S CORPORATION (XNYS:MCO)</v>
    <v>2</v>
    <v>3</v>
    <v>Finance</v>
    <v>5</v>
    <v>en-US</v>
    <v>a1xear</v>
    <v>268435456</v>
    <v>1</v>
    <v>Powered by Refinitiv</v>
    <v>363.19</v>
    <v>272.69749999999999</v>
    <v>1.2881</v>
    <v>1.1499999999999999</v>
    <v>3.3950000000000004E-3</v>
    <v>-1.1499999999999999</v>
    <v>-3.3839999999999999E-3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343.14</v>
    <v>Professional &amp; Commercial Services</v>
    <v>Stock</v>
    <v>45240.000000034372</v>
    <v>244</v>
    <v>337.8</v>
    <v>62198040000</v>
    <v>MOODY'S CORPORATION</v>
    <v>MOODY'S CORPORATION</v>
    <v>340</v>
    <v>40.079099999999997</v>
    <v>338.73</v>
    <v>339.88</v>
    <v>338.73</v>
    <v>183000000</v>
    <v>MCO</v>
    <v>MOODY'S CORPORATION (XNYS:MCO)</v>
    <v>887505</v>
    <v>775485</v>
    <v>2000</v>
  </rv>
  <rv s="2">
    <v>245</v>
  </rv>
  <rv s="0">
    <v>https://www.bing.com/financeapi/forcetrigger?t=a256cw&amp;q=XNYS%3aV&amp;form=skydnc</v>
    <v>Learn more on Bing</v>
  </rv>
  <rv s="1">
    <v>0</v>
    <v>VISA INC. (XNYS:V)</v>
    <v>2</v>
    <v>3</v>
    <v>Finance</v>
    <v>5</v>
    <v>en-US</v>
    <v>a256cw</v>
    <v>268435456</v>
    <v>1</v>
    <v>Powered by Refinitiv</v>
    <v>250.06</v>
    <v>200.02</v>
    <v>0.94369999999999998</v>
    <v>-2.27</v>
    <v>-9.3069999999999993E-3</v>
    <v>-0.62</v>
    <v>-2.5660000000000001E-3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244.48</v>
    <v>Software &amp; IT Services</v>
    <v>Stock</v>
    <v>45240.035724455469</v>
    <v>247</v>
    <v>240.97</v>
    <v>488982462360</v>
    <v>VISA INC.</v>
    <v>VISA INC.</v>
    <v>244.33</v>
    <v>29.148399999999999</v>
    <v>243.91</v>
    <v>241.64</v>
    <v>241.02</v>
    <v>2023599000</v>
    <v>V</v>
    <v>VISA INC. (XNYS:V)</v>
    <v>4866610</v>
    <v>5753787</v>
    <v>2007</v>
  </rv>
  <rv s="2">
    <v>248</v>
  </rv>
  <rv s="0">
    <v>https://www.bing.com/financeapi/forcetrigger?t=a2re2w&amp;q=OTCM%3aOTCM&amp;form=skydnc</v>
    <v>Learn more on Bing</v>
  </rv>
  <rv s="1">
    <v>0</v>
    <v>OTC MARKETS GROUP INC. (OTCM:OTCM)</v>
    <v>2</v>
    <v>3</v>
    <v>Finance</v>
    <v>29</v>
    <v>en-US</v>
    <v>a2re2w</v>
    <v>268435456</v>
    <v>1</v>
    <v>Powered by Refinitiv</v>
    <v>64.989999999999995</v>
    <v>49.500100000000003</v>
    <v>0.66790000000000005</v>
    <v>-0.51</v>
    <v>-8.8680000000000009E-3</v>
    <v>0</v>
    <v>0</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57.45</v>
    <v>Investment Banking &amp; Investment Services</v>
    <v>Stock</v>
    <v>45240.048611111109</v>
    <v>250</v>
    <v>56.5</v>
    <v>679613850</v>
    <v>OTC MARKETS GROUP INC.</v>
    <v>OTC MARKETS GROUP INC.</v>
    <v>57.01</v>
    <v>22.947199999999999</v>
    <v>57.51</v>
    <v>57</v>
    <v>57</v>
    <v>11923050</v>
    <v>OTCM</v>
    <v>OTC MARKETS GROUP INC. (OTCM:OTCM)</v>
    <v>8204</v>
    <v>5580</v>
    <v>1997</v>
  </rv>
  <rv s="2">
    <v>251</v>
  </rv>
  <rv s="0">
    <v>https://www.bing.com/financeapi/forcetrigger?t=b1ao52&amp;q=XAMS%3aADYEN&amp;form=skydnc</v>
    <v>Learn more on Bing</v>
  </rv>
  <rv s="10">
    <v>22</v>
    <v>Adyen NV (XAMS:ADYEN)</v>
    <v>2</v>
    <v>23</v>
    <v>Finance</v>
    <v>24</v>
    <v>en-US</v>
    <v>b1ao52</v>
    <v>268435456</v>
    <v>1</v>
    <v>Powered by Refinitiv</v>
    <v>1699.2</v>
    <v>602.79999999999995</v>
    <v>1.5694999999999999</v>
    <v>263.10000000000002</v>
    <v>0.37817999999999996</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963.8</v>
    <v>Financial Technology (Fintech) &amp; Infrastructure</v>
    <v>Stock</v>
    <v>45239.708333333336</v>
    <v>253</v>
    <v>881.2</v>
    <v>21580620000</v>
    <v>Adyen NV</v>
    <v>Adyen NV</v>
    <v>950</v>
    <v>52.675199999999997</v>
    <v>695.7</v>
    <v>958.8</v>
    <v>31020010</v>
    <v>ADYEN</v>
    <v>Adyen NV (XAMS:ADYEN)</v>
    <v>802956</v>
    <v>110570</v>
    <v>2006</v>
  </rv>
  <rv s="2">
    <v>254</v>
  </rv>
  <rv s="0">
    <v>https://www.bing.com/financeapi/forcetrigger?t=a21uim&amp;q=XNAS%3aREGN&amp;form=skydnc</v>
    <v>Learn more on Bing</v>
  </rv>
  <rv s="1">
    <v>0</v>
    <v>REGENERON PHARMACEUTICALS, INC. (XNAS:REGN)</v>
    <v>2</v>
    <v>3</v>
    <v>Finance</v>
    <v>4</v>
    <v>en-US</v>
    <v>a21uim</v>
    <v>268435456</v>
    <v>1</v>
    <v>Powered by Refinitiv</v>
    <v>853.97</v>
    <v>668</v>
    <v>0.12970000000000001</v>
    <v>-22.53</v>
    <v>-2.7382E-2</v>
    <v>3.27</v>
    <v>4.0860000000000002E-3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816.68</v>
    <v>Biotechnology &amp; Medical Research</v>
    <v>Stock</v>
    <v>45240.018701191409</v>
    <v>256</v>
    <v>796.41</v>
    <v>87185926220</v>
    <v>REGENERON PHARMACEUTICALS, INC.</v>
    <v>REGENERON PHARMACEUTICALS, INC.</v>
    <v>815.49</v>
    <v>22.831299999999999</v>
    <v>822.79</v>
    <v>800.26</v>
    <v>803.53</v>
    <v>108947000</v>
    <v>REGN</v>
    <v>REGENERON PHARMACEUTICALS, INC. (XNAS:REGN)</v>
    <v>622240</v>
    <v>431995</v>
    <v>1988</v>
  </rv>
  <rv s="2">
    <v>257</v>
  </rv>
  <rv s="0">
    <v>https://www.bing.com/financeapi/forcetrigger?t=a1yvxm&amp;q=XNYS%3aNVO&amp;form=skydnc</v>
    <v>Learn more on Bing</v>
  </rv>
  <rv s="1">
    <v>0</v>
    <v>Novo Nordisk A/S (XNYS:NVO)</v>
    <v>2</v>
    <v>3</v>
    <v>Finance</v>
    <v>5</v>
    <v>en-US</v>
    <v>a1yvxm</v>
    <v>268435456</v>
    <v>1</v>
    <v>Powered by Refinitiv</v>
    <v>104</v>
    <v>54.85</v>
    <v>0.4032</v>
    <v>-1.73</v>
    <v>-1.7000999999999999E-2</v>
    <v>-0.33</v>
    <v>-3.2990000000000003E-3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101.65</v>
    <v>Pharmaceuticals</v>
    <v>Stock</v>
    <v>45240.041090474217</v>
    <v>259</v>
    <v>99.75</v>
    <v>352516700000</v>
    <v>Novo Nordisk A/S</v>
    <v>Novo Nordisk A/S</v>
    <v>100.87</v>
    <v>64.847399999999993</v>
    <v>101.76</v>
    <v>100.03</v>
    <v>99.7</v>
    <v>3435128000</v>
    <v>NVO</v>
    <v>Novo Nordisk A/S (XNYS:NVO)</v>
    <v>4482894</v>
    <v>5009932</v>
    <v>1931</v>
  </rv>
  <rv s="2">
    <v>260</v>
  </rv>
  <rv s="0">
    <v>https://www.bing.com/financeapi/forcetrigger?t=a25k5r&amp;q=XNAS%3aVRTX&amp;form=skydnc</v>
    <v>Learn more on Bing</v>
  </rv>
  <rv s="1">
    <v>0</v>
    <v>VERTEX PHARMACEUTICALS INCORPORATED (XNAS:VRTX)</v>
    <v>2</v>
    <v>3</v>
    <v>Finance</v>
    <v>5</v>
    <v>en-US</v>
    <v>a25k5r</v>
    <v>268435456</v>
    <v>1</v>
    <v>Powered by Refinitiv</v>
    <v>387.42</v>
    <v>282.20999999999998</v>
    <v>0.45069999999999999</v>
    <v>-8.39</v>
    <v>-2.2256999999999999E-2</v>
    <v>-3.57</v>
    <v>-9.6860000000000002E-3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377.74</v>
    <v>Biotechnology &amp; Medical Research</v>
    <v>Stock</v>
    <v>45240.022645902347</v>
    <v>262</v>
    <v>367.02010000000001</v>
    <v>95017346000</v>
    <v>VERTEX PHARMACEUTICALS INCORPORATED</v>
    <v>VERTEX PHARMACEUTICALS INCORPORATED</v>
    <v>377.33</v>
    <v>27.662700000000001</v>
    <v>376.96</v>
    <v>368.57</v>
    <v>365</v>
    <v>257800000</v>
    <v>VRTX</v>
    <v>VERTEX PHARMACEUTICALS INCORPORATED (XNAS:VRTX)</v>
    <v>1207057</v>
    <v>1278660</v>
    <v>1989</v>
  </rv>
  <rv s="2">
    <v>263</v>
  </rv>
  <rv s="0">
    <v>https://www.bing.com/financeapi/forcetrigger?t=a1wyu2&amp;q=XNYS%3aLLY&amp;form=skydnc</v>
    <v>Learn more on Bing</v>
  </rv>
  <rv s="1">
    <v>0</v>
    <v>ELI LILLY AND COMPANY (XNYS:LLY)</v>
    <v>2</v>
    <v>3</v>
    <v>Finance</v>
    <v>5</v>
    <v>en-US</v>
    <v>a1wyu2</v>
    <v>268435456</v>
    <v>1</v>
    <v>Powered by Refinitiv</v>
    <v>629.97</v>
    <v>309.2</v>
    <v>0.34189999999999998</v>
    <v>-27.81</v>
    <v>-4.4917999999999993E-2</v>
    <v>1.68</v>
    <v>2.8410000000000002E-3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615.65</v>
    <v>Pharmaceuticals</v>
    <v>Stock</v>
    <v>45240.041665578123</v>
    <v>265</v>
    <v>583.42999999999995</v>
    <v>561344392636</v>
    <v>ELI LILLY AND COMPANY</v>
    <v>ELI LILLY AND COMPANY</v>
    <v>614.76</v>
    <v>106.9751</v>
    <v>619.13</v>
    <v>591.32000000000005</v>
    <v>593</v>
    <v>949307300</v>
    <v>LLY</v>
    <v>ELI LILLY AND COMPANY (XNYS:LLY)</v>
    <v>6279799</v>
    <v>3587642</v>
    <v>1901</v>
  </rv>
  <rv s="2">
    <v>266</v>
  </rv>
  <rv s="0">
    <v>https://www.bing.com/financeapi/forcetrigger?t=a259jc&amp;q=XNYS%3aVEEV&amp;form=skydnc</v>
    <v>Learn more on Bing</v>
  </rv>
  <rv s="1">
    <v>0</v>
    <v>VEEVA SYSTEMS INC. (XNYS:VEEV)</v>
    <v>2</v>
    <v>3</v>
    <v>Finance</v>
    <v>4</v>
    <v>en-US</v>
    <v>a259jc</v>
    <v>268435456</v>
    <v>1</v>
    <v>Powered by Refinitiv</v>
    <v>225.48500000000001</v>
    <v>157</v>
    <v>0.86070000000000002</v>
    <v>-27.5</v>
    <v>-0.14165800000000001</v>
    <v>-0.2</v>
    <v>-1.1999999999999999E-3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178.39</v>
    <v>Healthcare Equipment &amp; Supplies</v>
    <v>Stock</v>
    <v>45240.037502233594</v>
    <v>268</v>
    <v>165.33</v>
    <v>26770025965</v>
    <v>VEEVA SYSTEMS INC.</v>
    <v>VEEVA SYSTEMS INC.</v>
    <v>178.39</v>
    <v>50.2622</v>
    <v>194.13</v>
    <v>166.63</v>
    <v>166.4</v>
    <v>160655500</v>
    <v>VEEV</v>
    <v>VEEVA SYSTEMS INC. (XNYS:VEEV)</v>
    <v>4562395</v>
    <v>881728</v>
    <v>2007</v>
  </rv>
  <rv s="2">
    <v>269</v>
  </rv>
  <rv s="0">
    <v>https://www.bing.com/financeapi/forcetrigger?t=a26hyc&amp;q=XNYS%3aZTS&amp;form=skydnc</v>
    <v>Learn more on Bing</v>
  </rv>
  <rv s="1">
    <v>0</v>
    <v>ZOETIS INC. (XNYS:ZTS)</v>
    <v>2</v>
    <v>3</v>
    <v>Finance</v>
    <v>5</v>
    <v>en-US</v>
    <v>a26hyc</v>
    <v>268435456</v>
    <v>1</v>
    <v>Powered by Refinitiv</v>
    <v>194.99</v>
    <v>136.75</v>
    <v>0.83179999999999998</v>
    <v>-0.24</v>
    <v>-1.4050000000000002E-3</v>
    <v>-0.62</v>
    <v>-3.6340000000000001E-3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173.56</v>
    <v>Pharmaceuticals</v>
    <v>Stock</v>
    <v>45240.03608391172</v>
    <v>271</v>
    <v>170.55</v>
    <v>78338570631</v>
    <v>ZOETIS INC.</v>
    <v>ZOETIS INC.</v>
    <v>170.97</v>
    <v>34.685099999999998</v>
    <v>170.87</v>
    <v>170.63</v>
    <v>170.01</v>
    <v>459113700</v>
    <v>ZTS</v>
    <v>ZOETIS INC. (XNYS:ZTS)</v>
    <v>3479316</v>
    <v>2176767</v>
    <v>2012</v>
  </rv>
  <rv s="2">
    <v>272</v>
  </rv>
  <rv s="0">
    <v>https://www.bing.com/financeapi/forcetrigger?t=a1vt77&amp;q=XNAS%3aISRG&amp;form=skydnc</v>
    <v>Learn more on Bing</v>
  </rv>
  <rv s="1">
    <v>0</v>
    <v>INTUITIVE SURGICAL, INC. (XNAS:ISRG)</v>
    <v>2</v>
    <v>3</v>
    <v>Finance</v>
    <v>4</v>
    <v>en-US</v>
    <v>a1vt77</v>
    <v>268435456</v>
    <v>1</v>
    <v>Powered by Refinitiv</v>
    <v>358.07</v>
    <v>222.65</v>
    <v>1.3136000000000001</v>
    <v>-5.6050000000000004</v>
    <v>-2.0167000000000001E-2</v>
    <v>-0.11</v>
    <v>-4.038E-4</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278.95</v>
    <v>Healthcare Equipment &amp; Supplies</v>
    <v>Stock</v>
    <v>45240.041662881253</v>
    <v>274</v>
    <v>271.89499999999998</v>
    <v>95877898470</v>
    <v>INTUITIVE SURGICAL, INC.</v>
    <v>INTUITIVE SURGICAL, INC.</v>
    <v>277.98</v>
    <v>64.145300000000006</v>
    <v>277.93</v>
    <v>272.32499999999999</v>
    <v>272.29000000000002</v>
    <v>352071600</v>
    <v>ISRG</v>
    <v>INTUITIVE SURGICAL, INC. (XNAS:ISRG)</v>
    <v>1095214</v>
    <v>2414079</v>
    <v>1995</v>
  </rv>
  <rv s="2">
    <v>275</v>
  </rv>
  <rv s="0">
    <v>https://www.bing.com/financeapi/forcetrigger?t=a1r1r7&amp;q=XNYS%3aDHR&amp;form=skydnc</v>
    <v>Learn more on Bing</v>
  </rv>
  <rv s="1">
    <v>0</v>
    <v>DANAHER CORPORATION (XNYS:DHR)</v>
    <v>2</v>
    <v>3</v>
    <v>Finance</v>
    <v>4</v>
    <v>en-US</v>
    <v>a1r1r7</v>
    <v>268435456</v>
    <v>1</v>
    <v>Powered by Refinitiv</v>
    <v>249.5498</v>
    <v>182.09</v>
    <v>0.80500000000000005</v>
    <v>-1.3</v>
    <v>-6.6049999999999998E-3</v>
    <v>-0.02</v>
    <v>-1.0229999999999999E-4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199.35</v>
    <v>Healthcare Equipment &amp; Supplies</v>
    <v>Stock</v>
    <v>45240.020216353907</v>
    <v>277</v>
    <v>195.3</v>
    <v>144475026592</v>
    <v>DANAHER CORPORATION</v>
    <v>DANAHER CORPORATION</v>
    <v>198.75</v>
    <v>24.637699999999999</v>
    <v>196.82</v>
    <v>195.52</v>
    <v>195.5</v>
    <v>738927100</v>
    <v>DHR</v>
    <v>DANAHER CORPORATION (XNYS:DHR)</v>
    <v>2316923</v>
    <v>3507282</v>
    <v>1986</v>
  </rv>
  <rv s="2">
    <v>278</v>
  </rv>
  <rv s="0">
    <v>https://www.bing.com/financeapi/forcetrigger?t=a1qvjc&amp;q=XNYS%3aDE&amp;form=skydnc</v>
    <v>Learn more on Bing</v>
  </rv>
  <rv s="1">
    <v>0</v>
    <v>DEERE &amp; COMPANY (XNYS:DE)</v>
    <v>2</v>
    <v>3</v>
    <v>Finance</v>
    <v>4</v>
    <v>en-US</v>
    <v>a1qvjc</v>
    <v>268435456</v>
    <v>1</v>
    <v>Powered by Refinitiv</v>
    <v>450</v>
    <v>345.55</v>
    <v>1.0651999999999999</v>
    <v>0.39</v>
    <v>1.0560000000000001E-3</v>
    <v>-1.39</v>
    <v>-3.761E-3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374.17</v>
    <v>Machinery, Equipment &amp; Components</v>
    <v>Stock</v>
    <v>45239.913433992966</v>
    <v>280</v>
    <v>367.77</v>
    <v>106491101856</v>
    <v>DEERE &amp; COMPANY</v>
    <v>DEERE &amp; COMPANY</v>
    <v>373.63</v>
    <v>10.927300000000001</v>
    <v>369.37</v>
    <v>369.76</v>
    <v>368.23</v>
    <v>288000600</v>
    <v>DE</v>
    <v>DEERE &amp; COMPANY (XNYS:DE)</v>
    <v>1094908</v>
    <v>1181205</v>
    <v>1958</v>
  </rv>
  <rv s="2">
    <v>281</v>
  </rv>
  <rv s="12">
    <v>31</v>
    <v>Lifco AB (publ) (OTCM:LFCBY)</v>
    <v>21</v>
    <v>32</v>
    <v>Finance</v>
    <v>24</v>
    <v>en-US</v>
    <v>c94qk2</v>
    <v>268435456</v>
    <v>1</v>
    <v>Powered by Refinitiv</v>
    <v>9.75</v>
    <v>8.08</v>
    <v>1.5311999999999999</v>
    <v>0.26</v>
    <v>2.7397000000000001E-2</v>
    <v>USD</v>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v>6806</v>
    <v>OTC Markets</v>
    <v>OTCM</v>
    <v>OTCM</v>
    <v>Verkmastaregatan 1, ENKOPING, UPPSALA, 745 85 SE</v>
    <v>9.75</v>
    <v>Holding Companies</v>
    <v>Stock</v>
    <v>45238.048611111109</v>
    <v>9.75</v>
    <v>89938090000</v>
    <v>Lifco AB (publ)</v>
    <v>Lifco AB (publ)</v>
    <v>9.75</v>
    <v>9.49</v>
    <v>9.75</v>
    <v>423836500</v>
    <v>LFCBY</v>
    <v>Lifco AB (publ) (OTCM:LFCBY)</v>
    <v>503</v>
    <v>288970</v>
    <v>1993</v>
  </rv>
  <rv s="2">
    <v>283</v>
  </rv>
  <rv s="0">
    <v>https://www.bing.com/financeapi/forcetrigger?t=a25xjc&amp;q=XNYS%3aWM&amp;form=skydnc</v>
    <v>Learn more on Bing</v>
  </rv>
  <rv s="1">
    <v>0</v>
    <v>WASTE MANAGEMENT, INC. (XNYS:WM)</v>
    <v>2</v>
    <v>3</v>
    <v>Finance</v>
    <v>4</v>
    <v>en-US</v>
    <v>a25xjc</v>
    <v>268435456</v>
    <v>1</v>
    <v>Powered by Refinitiv</v>
    <v>173.71</v>
    <v>148.31</v>
    <v>0.71930000000000005</v>
    <v>-0.21</v>
    <v>-1.2330000000000002E-3</v>
    <v>0.04</v>
    <v>2.352E-4</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170.36</v>
    <v>Professional &amp; Commercial Services</v>
    <v>Stock</v>
    <v>45239.914026712497</v>
    <v>285</v>
    <v>169.43</v>
    <v>68495984524</v>
    <v>WASTE MANAGEMENT, INC.</v>
    <v>WASTE MANAGEMENT, INC.</v>
    <v>170.13</v>
    <v>30.056699999999999</v>
    <v>170.27</v>
    <v>170.06</v>
    <v>170.1</v>
    <v>402775400</v>
    <v>WM</v>
    <v>WASTE MANAGEMENT, INC. (XNYS:WM)</v>
    <v>1360644</v>
    <v>1617981</v>
    <v>1995</v>
  </rv>
  <rv s="2">
    <v>286</v>
  </rv>
  <rv s="0">
    <v>https://www.bing.com/financeapi/forcetrigger?t=a25552&amp;q=XNYS%3aRTX&amp;form=skydnc</v>
    <v>Learn more on Bing</v>
  </rv>
  <rv s="1">
    <v>0</v>
    <v>RTX CORPORATION (XNYS:RTX)</v>
    <v>2</v>
    <v>3</v>
    <v>Finance</v>
    <v>5</v>
    <v>en-US</v>
    <v>a25552</v>
    <v>268435456</v>
    <v>1</v>
    <v>Powered by Refinitiv</v>
    <v>104.91</v>
    <v>68.555000000000007</v>
    <v>1.0315000000000001</v>
    <v>-0.77</v>
    <v>-9.2549999999999993E-3</v>
    <v>0</v>
    <v>0</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83.85</v>
    <v>Aerospace &amp; Defense</v>
    <v>Stock</v>
    <v>45240.040118055469</v>
    <v>288</v>
    <v>82.143799999999999</v>
    <v>118526179430</v>
    <v>RTX CORPORATION</v>
    <v>RTX CORPORATION</v>
    <v>83.66</v>
    <v>38.265900000000002</v>
    <v>83.2</v>
    <v>82.43</v>
    <v>82.43</v>
    <v>1437901000</v>
    <v>RTX</v>
    <v>RTX CORPORATION (XNYS:RTX)</v>
    <v>9638082</v>
    <v>13337320</v>
    <v>1934</v>
  </rv>
  <rv s="2">
    <v>289</v>
  </rv>
  <rv s="0">
    <v>https://www.bing.com/financeapi/forcetrigger?t=a1wzw7&amp;q=XNYS%3aLMT&amp;form=skydnc</v>
    <v>Learn more on Bing</v>
  </rv>
  <rv s="1">
    <v>0</v>
    <v>LOCKHEED MARTIN CORPORATION (XNYS:LMT)</v>
    <v>2</v>
    <v>3</v>
    <v>Finance</v>
    <v>5</v>
    <v>en-US</v>
    <v>a1wzw7</v>
    <v>268435456</v>
    <v>1</v>
    <v>Powered by Refinitiv</v>
    <v>508.1</v>
    <v>393.77</v>
    <v>0.58889999999999998</v>
    <v>-2.2000000000000002</v>
    <v>-4.9480000000000001E-3</v>
    <v>0</v>
    <v>0</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445.61</v>
    <v>Aerospace &amp; Defense</v>
    <v>Stock</v>
    <v>45240.033197823439</v>
    <v>291</v>
    <v>439.67540000000002</v>
    <v>109773750802</v>
    <v>LOCKHEED MARTIN CORPORATION</v>
    <v>LOCKHEED MARTIN CORPORATION</v>
    <v>445.41</v>
    <v>16.157599999999999</v>
    <v>444.66</v>
    <v>442.46</v>
    <v>442.46</v>
    <v>248098700</v>
    <v>LMT</v>
    <v>LOCKHEED MARTIN CORPORATION (XNYS:LMT)</v>
    <v>1775623</v>
    <v>1689076</v>
    <v>1994</v>
  </rv>
  <rv s="2">
    <v>292</v>
  </rv>
  <rv s="0">
    <v>https://www.bing.com/financeapi/forcetrigger?t=a1z3h7&amp;q=XNAS%3aODFL&amp;form=skydnc</v>
    <v>Learn more on Bing</v>
  </rv>
  <rv s="1">
    <v>0</v>
    <v>OLD DOMINION FREIGHT LINE, INC. (XNAS:ODFL)</v>
    <v>2</v>
    <v>3</v>
    <v>Finance</v>
    <v>4</v>
    <v>en-US</v>
    <v>a1z3h7</v>
    <v>268435456</v>
    <v>1</v>
    <v>Powered by Refinitiv</v>
    <v>438.05</v>
    <v>277.49</v>
    <v>1.0696000000000001</v>
    <v>-4.55</v>
    <v>-1.1661999999999999E-2</v>
    <v>0</v>
    <v>0</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395.24</v>
    <v>Freight &amp; Logistics Services</v>
    <v>Stock</v>
    <v>45239.997836770315</v>
    <v>294</v>
    <v>380.24</v>
    <v>42570690000</v>
    <v>OLD DOMINION FREIGHT LINE, INC.</v>
    <v>OLD DOMINION FREIGHT LINE, INC.</v>
    <v>393.53</v>
    <v>34.3247</v>
    <v>390.15</v>
    <v>385.6</v>
    <v>385.6</v>
    <v>109113600</v>
    <v>ODFL</v>
    <v>OLD DOMINION FREIGHT LINE, INC. (XNAS:ODFL)</v>
    <v>717489</v>
    <v>700467</v>
    <v>1950</v>
  </rv>
  <rv s="2">
    <v>295</v>
  </rv>
  <rv s="0">
    <v>https://www.bing.com/financeapi/forcetrigger?t=a1xuar&amp;q=XNYS%3aMOG.A&amp;form=skydnc</v>
    <v>Learn more on Bing</v>
  </rv>
  <rv s="1">
    <v>0</v>
    <v>MOOG INC. (XNYS:MOG.A)</v>
    <v>2</v>
    <v>3</v>
    <v>Finance</v>
    <v>4</v>
    <v>en-US</v>
    <v>a1xuar</v>
    <v>268435456</v>
    <v>1</v>
    <v>Powered by Refinitiv</v>
    <v>135.91</v>
    <v>81.394999999999996</v>
    <v>1.1748000000000001</v>
    <v>3.48</v>
    <v>2.7290000000000002E-2</v>
    <v>0</v>
    <v>0</v>
    <v>USD</v>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v>14000</v>
    <v>New York Stock Exchange</v>
    <v>XNYS</v>
    <v>XNYS</v>
    <v>400 Jamison Road, EAST AURORA, NY, 14052 US</v>
    <v>131.2501</v>
    <v>Aerospace &amp; Defense</v>
    <v>Stock</v>
    <v>45239.937052314061</v>
    <v>297</v>
    <v>127.98</v>
    <v>4063501000</v>
    <v>MOOG INC.</v>
    <v>MOOG INC.</v>
    <v>129.03</v>
    <v>26.072099999999999</v>
    <v>127.52</v>
    <v>131</v>
    <v>131</v>
    <v>31898480</v>
    <v>MOG.A</v>
    <v>MOOG INC. (XNYS:MOG.A)</v>
    <v>151950</v>
    <v>101542</v>
    <v>1951</v>
  </rv>
  <rv s="2">
    <v>298</v>
  </rv>
  <rv s="0">
    <v>https://www.bing.com/financeapi/forcetrigger?t=aaxdur&amp;q=XTSE%3aCCO&amp;form=skydnc</v>
    <v>Learn more on Bing</v>
  </rv>
  <rv s="1">
    <v>0</v>
    <v>CAMECO CORPORATION (XTSE:CCO)</v>
    <v>2</v>
    <v>10</v>
    <v>Finance</v>
    <v>11</v>
    <v>en-US</v>
    <v>aaxdur</v>
    <v>268435456</v>
    <v>1</v>
    <v>Powered by Refinitiv</v>
    <v>59.4</v>
    <v>28.98</v>
    <v>0.87439999999999996</v>
    <v>2.5099999999999998</v>
    <v>4.4957999999999998E-2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58.81</v>
    <v>Uranium</v>
    <v>Stock</v>
    <v>45239.898900462962</v>
    <v>300</v>
    <v>56.33</v>
    <v>24266700000</v>
    <v>CAMECO CORPORATION</v>
    <v>CAMECO CORPORATION</v>
    <v>56.34</v>
    <v>96.32</v>
    <v>55.83</v>
    <v>58.34</v>
    <v>58.34</v>
    <v>433865400</v>
    <v>CCO</v>
    <v>CAMECO CORPORATION (XTSE:CCO)</v>
    <v>1040450</v>
    <v>1275670</v>
    <v>1997</v>
  </rv>
  <rv s="2">
    <v>301</v>
  </rv>
  <rv s="0">
    <v>https://www.bing.com/financeapi/forcetrigger?t=bmzp77&amp;q=XNYS%3aLTHM&amp;form=skydnc</v>
    <v>Learn more on Bing</v>
  </rv>
  <rv s="1">
    <v>0</v>
    <v>LIVENT CORPORATION (XNYS:LTHM)</v>
    <v>2</v>
    <v>3</v>
    <v>Finance</v>
    <v>5</v>
    <v>en-US</v>
    <v>bmzp77</v>
    <v>268435456</v>
    <v>1</v>
    <v>Powered by Refinitiv</v>
    <v>35.81</v>
    <v>13.37</v>
    <v>1.8475999999999999</v>
    <v>-0.17</v>
    <v>-1.1797E-2</v>
    <v>-0.24</v>
    <v>-1.6854000000000001E-2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14.78</v>
    <v>Chemicals</v>
    <v>Stock</v>
    <v>45240.039148587501</v>
    <v>303</v>
    <v>14.15</v>
    <v>2559147296</v>
    <v>LIVENT CORPORATION</v>
    <v>LIVENT CORPORATION</v>
    <v>14.57</v>
    <v>8.1560000000000006</v>
    <v>14.41</v>
    <v>14.24</v>
    <v>14</v>
    <v>179715400</v>
    <v>LTHM</v>
    <v>LIVENT CORPORATION (XNYS:LTHM)</v>
    <v>3149355</v>
    <v>4250013</v>
    <v>2018</v>
  </rv>
  <rv s="2">
    <v>304</v>
  </rv>
  <rv s="0">
    <v>https://www.bing.com/financeapi/forcetrigger?t=r6dwqz&amp;q=US1M&amp;form=skydnc</v>
    <v>Learn more on Bing</v>
  </rv>
  <rv s="13">
    <v>33</v>
    <v>US Treasury 1M</v>
    <v>34</v>
    <v>35</v>
    <v>Finance</v>
    <v>36</v>
    <v>en-US</v>
    <v>r6dwqz</v>
    <v>268435456</v>
    <v>1</v>
    <v>Powered by Refinitiv</v>
    <v>3.7499999999999999E-2</v>
    <v>7.1020000000000007E-3</v>
    <v>US</v>
    <v>USD</v>
    <v>Bond</v>
    <v>45240.290972222225</v>
    <v>306</v>
    <v>45272</v>
    <v>US Treasury 1M</v>
    <v>5.28</v>
    <v>5.3174999999999999</v>
    <v>US1M</v>
    <v>US Treasury 1M</v>
    <v>5.4431E-2</v>
    <v>5.4000000000000006E-2</v>
    <v>3.5612999999999999E-2</v>
    <v>5.3920000000000003E-2</v>
  </rv>
  <rv s="2">
    <v>307</v>
  </rv>
  <rv s="0">
    <v>https://www.bing.com/financeapi/forcetrigger?t=r6dwr1&amp;q=US3M&amp;form=skydnc</v>
    <v>Learn more on Bing</v>
  </rv>
  <rv s="13">
    <v>33</v>
    <v>US Treasury 3M</v>
    <v>34</v>
    <v>35</v>
    <v>Finance</v>
    <v>36</v>
    <v>en-US</v>
    <v>r6dwr1</v>
    <v>268435456</v>
    <v>1</v>
    <v>Powered by Refinitiv</v>
    <v>3.7499999999999999E-2</v>
    <v>7.1159999999999999E-3</v>
    <v>US</v>
    <v>USD</v>
    <v>Bond</v>
    <v>45240.291956018518</v>
    <v>309</v>
    <v>45330</v>
    <v>US Treasury 3M</v>
    <v>5.27</v>
    <v>5.3075000000000001</v>
    <v>US3M</v>
    <v>US Treasury 3M</v>
    <v>5.5275999999999999E-2</v>
    <v>5.4299999999999994E-2</v>
    <v>4.1803999999999994E-2</v>
    <v>5.4329999999999996E-2</v>
  </rv>
  <rv s="2">
    <v>310</v>
  </rv>
  <rv s="0">
    <v>https://www.bing.com/financeapi/forcetrigger?t=r6dwr3&amp;q=US6M&amp;form=skydnc</v>
    <v>Learn more on Bing</v>
  </rv>
  <rv s="13">
    <v>33</v>
    <v>US Treasury 6M</v>
    <v>34</v>
    <v>35</v>
    <v>Finance</v>
    <v>36</v>
    <v>en-US</v>
    <v>r6dwr3</v>
    <v>268435456</v>
    <v>1</v>
    <v>Powered by Refinitiv</v>
    <v>4.4999999999999998E-2</v>
    <v>8.5550000000000001E-3</v>
    <v>US</v>
    <v>USD</v>
    <v>Bond</v>
    <v>45240.291967592595</v>
    <v>312</v>
    <v>45421</v>
    <v>US Treasury 6M</v>
    <v>5.26</v>
    <v>5.3049999999999997</v>
    <v>US6M</v>
    <v>US Treasury 6M</v>
    <v>5.5822999999999998E-2</v>
    <v>5.4770000000000006E-2</v>
    <v>4.555E-2</v>
    <v>5.4939999999999996E-2</v>
  </rv>
  <rv s="2">
    <v>313</v>
  </rv>
  <rv s="0">
    <v>https://www.bing.com/financeapi/forcetrigger?t=r6dwr5&amp;q=US1Y&amp;form=skydnc</v>
    <v>Learn more on Bing</v>
  </rv>
  <rv s="13">
    <v>33</v>
    <v>US Treasury 1Y</v>
    <v>34</v>
    <v>35</v>
    <v>Finance</v>
    <v>36</v>
    <v>en-US</v>
    <v>r6dwr5</v>
    <v>268435456</v>
    <v>1</v>
    <v>Powered by Refinitiv</v>
    <v>0.04</v>
    <v>7.8429999999999993E-3</v>
    <v>US</v>
    <v>USD</v>
    <v>Bond</v>
    <v>45240.292002314818</v>
    <v>315</v>
    <v>45596</v>
    <v>US Treasury 1Y</v>
    <v>5.0999999999999996</v>
    <v>5.14</v>
    <v>US1Y</v>
    <v>US Treasury 1Y</v>
    <v>5.3827E-2</v>
    <v>5.2910000000000006E-2</v>
    <v>4.6054999999999999E-2</v>
    <v>5.3440000000000001E-2</v>
  </rv>
  <rv s="2">
    <v>316</v>
  </rv>
  <rv s="0">
    <v>https://www.bing.com/financeapi/forcetrigger?t=r6dwr6&amp;q=US2Y&amp;form=skydnc</v>
    <v>Learn more on Bing</v>
  </rv>
  <rv s="13">
    <v>33</v>
    <v>US Treasury 2Y</v>
    <v>34</v>
    <v>35</v>
    <v>Finance</v>
    <v>36</v>
    <v>en-US</v>
    <v>r6dwr6</v>
    <v>268435456</v>
    <v>1</v>
    <v>Powered by Refinitiv</v>
    <v>1.172E-2</v>
    <v>1.1719999999999999E-4</v>
    <v>US</v>
    <v>USD</v>
    <v>Bond</v>
    <v>45240.318738425929</v>
    <v>318</v>
    <v>45961</v>
    <v>US Treasury 2Y</v>
    <v>99.956999999999994</v>
    <v>99.968800000000002</v>
    <v>US2Y</v>
    <v>US Treasury 2Y</v>
    <v>4.9695999999999997E-2</v>
    <v>4.8320000000000002E-2</v>
    <v>4.3299999999999998E-2</v>
    <v>4.9360000000000001E-2</v>
  </rv>
  <rv s="2">
    <v>319</v>
  </rv>
  <rv s="0">
    <v>https://www.bing.com/financeapi/forcetrigger?t=r6dwr8&amp;q=US5Y&amp;form=skydnc</v>
    <v>Learn more on Bing</v>
  </rv>
  <rv s="13">
    <v>33</v>
    <v>US Treasury 5Y</v>
    <v>34</v>
    <v>35</v>
    <v>Finance</v>
    <v>36</v>
    <v>en-US</v>
    <v>r6dwr8</v>
    <v>268435456</v>
    <v>1</v>
    <v>Powered by Refinitiv</v>
    <v>9.375E-2</v>
    <v>9.2789999999999995E-4</v>
    <v>US</v>
    <v>USD</v>
    <v>Bond</v>
    <v>45240.319340277776</v>
    <v>321</v>
    <v>47057</v>
    <v>US Treasury 5Y</v>
    <v>101.0313</v>
    <v>101.125</v>
    <v>US5Y</v>
    <v>US Treasury 5Y</v>
    <v>4.6121999999999996E-2</v>
    <v>4.4880000000000003E-2</v>
    <v>3.9357999999999997E-2</v>
    <v>4.5220000000000003E-2</v>
  </rv>
  <rv s="2">
    <v>322</v>
  </rv>
  <rv s="0">
    <v>https://www.bing.com/financeapi/forcetrigger?t=r6dwra&amp;q=US10Y&amp;form=skydnc</v>
    <v>Learn more on Bing</v>
  </rv>
  <rv s="13">
    <v>33</v>
    <v>US Treasury 10Y</v>
    <v>34</v>
    <v>35</v>
    <v>Finance</v>
    <v>36</v>
    <v>en-US</v>
    <v>r6dwra</v>
    <v>268435456</v>
    <v>1</v>
    <v>Powered by Refinitiv</v>
    <v>-0.1719</v>
    <v>-1.72E-3</v>
    <v>US</v>
    <v>USD</v>
    <v>Bond</v>
    <v>45239.462997685187</v>
    <v>324</v>
    <v>48898</v>
    <v>US Treasury 10Y</v>
    <v>99.9375</v>
    <v>99.765600000000006</v>
    <v>US10Y</v>
    <v>US Treasury 10Y</v>
    <v>4.6487999999999995E-2</v>
    <v>4.5579999999999996E-2</v>
    <v>3.8106000000000001E-2</v>
    <v>4.5080000000000002E-2</v>
  </rv>
  <rv s="2">
    <v>325</v>
  </rv>
  <rv s="0">
    <v>https://www.bing.com/financeapi/forcetrigger?t=bunykr&amp;q=US20Y&amp;form=skydnc</v>
    <v>Learn more on Bing</v>
  </rv>
  <rv s="13">
    <v>33</v>
    <v>US Treasury 20Y</v>
    <v>34</v>
    <v>35</v>
    <v>Finance</v>
    <v>36</v>
    <v>en-US</v>
    <v>bunykr</v>
    <v>268435456</v>
    <v>1</v>
    <v>Powered by Refinitiv</v>
    <v>0.46879999999999999</v>
    <v>5.0690000000000006E-3</v>
    <v>US</v>
    <v>USD</v>
    <v>Bond</v>
    <v>45240.319328703707</v>
    <v>327</v>
    <v>52458</v>
    <v>US Treasury 20Y</v>
    <v>92.468800000000002</v>
    <v>92.9375</v>
    <v>US20Y</v>
    <v>US Treasury 20Y</v>
    <v>5.0301999999999999E-2</v>
    <v>4.9279999999999997E-2</v>
    <v>4.2362999999999998E-2</v>
    <v>4.8499999999999995E-2</v>
  </rv>
  <rv s="2">
    <v>328</v>
  </rv>
  <rv s="0">
    <v>https://www.bing.com/financeapi/forcetrigger?t=r6dwrb&amp;q=US30Y&amp;form=skydnc</v>
    <v>Learn more on Bing</v>
  </rv>
  <rv s="13">
    <v>33</v>
    <v>US Treasury 30Y</v>
    <v>34</v>
    <v>35</v>
    <v>Finance</v>
    <v>36</v>
    <v>en-US</v>
    <v>r6dwrb</v>
    <v>268435456</v>
    <v>1</v>
    <v>Powered by Refinitiv</v>
    <v>0.59770000000000001</v>
    <v>5.9930000000000009E-3</v>
    <v>US</v>
    <v>USD</v>
    <v>Bond</v>
    <v>45240.319444444445</v>
    <v>330</v>
    <v>56203</v>
    <v>US Treasury 30Y</v>
    <v>99.730500000000006</v>
    <v>100.32810000000001</v>
    <v>US30Y</v>
    <v>US Treasury 30Y</v>
    <v>4.8324999999999993E-2</v>
    <v>4.752E-2</v>
    <v>4.0591000000000002E-2</v>
    <v>4.6559999999999997E-2</v>
  </rv>
  <rv s="2">
    <v>331</v>
  </rv>
  <rv s="0">
    <v>https://www.bing.com/financeapi/forcetrigger?t=a1xohw&amp;q=XNYS%3aMKL&amp;form=skydnc</v>
    <v>Learn more on Bing</v>
  </rv>
  <rv s="1">
    <v>0</v>
    <v>Markel Group Inc. (XNYS:MKL)</v>
    <v>2</v>
    <v>3</v>
    <v>Finance</v>
    <v>5</v>
    <v>en-US</v>
    <v>a1xohw</v>
    <v>268435456</v>
    <v>1</v>
    <v>Powered by Refinitiv</v>
    <v>1560</v>
    <v>1186.5603000000001</v>
    <v>0.72150000000000003</v>
    <v>10.87</v>
    <v>8.1589999999999996E-3</v>
    <v>0</v>
    <v>0</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1357.18</v>
    <v>Insurance</v>
    <v>Stock</v>
    <v>45240.000000010936</v>
    <v>333</v>
    <v>1325</v>
    <v>17815403874</v>
    <v>Markel Group Inc.</v>
    <v>Markel Group Inc.</v>
    <v>1329.38</v>
    <v>9.6138999999999992</v>
    <v>1332.22</v>
    <v>1343.09</v>
    <v>1343.09</v>
    <v>13264490</v>
    <v>MKL</v>
    <v>Markel Group Inc. (XNYS:MKL)</v>
    <v>57392</v>
    <v>58227</v>
    <v>1999</v>
  </rv>
  <rv s="2">
    <v>334</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7">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3">
      <v>10</v>
      <v>2</v>
      <v>2</v>
      <v>10</v>
      <v>3</v>
      <v>10</v>
      <v>10</v>
      <v>10</v>
      <v>4</v>
      <v>4</v>
      <v>5</v>
      <v>11</v>
      <v>10</v>
      <v>10</v>
      <v>10</v>
      <v>4</v>
      <v>7</v>
      <v>8</v>
      <v>9</v>
      <v>4</v>
      <v>10</v>
      <v>10</v>
      <v>5</v>
    </spb>
    <spb s="7">
      <v>at close</v>
      <v>from previous close</v>
      <v>from previous close</v>
      <v>GMT</v>
      <v>Delayed 20 minutes</v>
      <v>from close</v>
      <v>from close</v>
    </spb>
    <spb s="0">
      <v>3</v>
      <v>Name</v>
      <v>LearnMoreOnLink</v>
    </spb>
    <spb s="8">
      <v>0</v>
      <v>0</v>
    </spb>
    <spb s="9">
      <v>13</v>
      <v>1</v>
      <v>1</v>
      <v>1</v>
      <v>1</v>
    </spb>
    <spb s="10">
      <v>1</v>
      <v>2</v>
      <v>1</v>
      <v>3</v>
      <v>1</v>
      <v>12</v>
      <v>1</v>
      <v>1</v>
      <v>4</v>
      <v>4</v>
      <v>5</v>
      <v>6</v>
      <v>1</v>
      <v>1</v>
      <v>1</v>
      <v>4</v>
      <v>7</v>
      <v>8</v>
      <v>9</v>
      <v>4</v>
      <v>1</v>
      <v>1</v>
      <v>5</v>
    </spb>
    <spb s="11">
      <v>Powered by Refinitiv</v>
    </spb>
    <spb s="0">
      <v>4</v>
      <v>Name</v>
      <v>LearnMoreOnLink</v>
    </spb>
    <spb s="12">
      <v>10</v>
      <v>2</v>
      <v>10</v>
      <v>3</v>
      <v>10</v>
      <v>10</v>
      <v>10</v>
      <v>4</v>
      <v>5</v>
      <v>11</v>
      <v>10</v>
      <v>10</v>
      <v>10</v>
      <v>4</v>
      <v>7</v>
      <v>8</v>
      <v>9</v>
      <v>4</v>
    </spb>
    <spb s="13">
      <v>Delayed 20 minutes</v>
      <v>from previous close</v>
      <v>from previous close</v>
      <v>GMT</v>
    </spb>
    <spb s="14">
      <v>5</v>
      <v>Name</v>
    </spb>
    <spb s="15">
      <v>1</v>
      <v>1</v>
      <v>1</v>
    </spb>
    <spb s="0">
      <v>6</v>
      <v>Name</v>
      <v>LearnMoreOnLink</v>
    </spb>
    <spb s="16">
      <v>13</v>
      <v>2</v>
      <v>2</v>
      <v>13</v>
      <v>3</v>
      <v>13</v>
      <v>13</v>
      <v>13</v>
      <v>4</v>
      <v>4</v>
      <v>5</v>
      <v>14</v>
      <v>13</v>
      <v>13</v>
      <v>13</v>
      <v>4</v>
      <v>7</v>
      <v>8</v>
      <v>9</v>
      <v>4</v>
    </spb>
    <spb s="13">
      <v>Delayed 15 minutes</v>
      <v>from previous close</v>
      <v>from previous close</v>
      <v>GMT</v>
    </spb>
    <spb s="0">
      <v>7</v>
      <v>Name</v>
      <v>LearnMoreOnLink</v>
    </spb>
    <spb s="17">
      <v>1</v>
      <v>2</v>
      <v>2</v>
      <v>1</v>
      <v>3</v>
      <v>1</v>
      <v>12</v>
      <v>1</v>
      <v>1</v>
      <v>4</v>
      <v>4</v>
      <v>5</v>
      <v>6</v>
      <v>1</v>
      <v>1</v>
      <v>1</v>
      <v>4</v>
      <v>7</v>
      <v>8</v>
      <v>9</v>
      <v>4</v>
      <v>1</v>
      <v>1</v>
      <v>5</v>
    </spb>
    <spb s="3">
      <v>1</v>
      <v>2</v>
      <v>2</v>
      <v>1</v>
      <v>3</v>
      <v>1</v>
      <v>1</v>
      <v>1</v>
      <v>4</v>
      <v>4</v>
      <v>5</v>
      <v>11</v>
      <v>1</v>
      <v>1</v>
      <v>1</v>
      <v>4</v>
      <v>7</v>
      <v>8</v>
      <v>9</v>
      <v>4</v>
      <v>1</v>
      <v>1</v>
      <v>5</v>
    </spb>
    <spb s="6">
      <v>1</v>
      <v>2</v>
      <v>1</v>
      <v>3</v>
      <v>1</v>
      <v>1</v>
      <v>1</v>
      <v>4</v>
      <v>4</v>
      <v>5</v>
      <v>15</v>
      <v>1</v>
      <v>1</v>
      <v>1</v>
      <v>4</v>
      <v>7</v>
      <v>8</v>
      <v>9</v>
      <v>4</v>
      <v>1</v>
      <v>1</v>
      <v>5</v>
    </spb>
    <spb s="7">
      <v>at close</v>
      <v>from previous close</v>
      <v>from previous close</v>
      <v>GMT</v>
      <v>Delayed 15 minutes</v>
      <v>from close</v>
      <v>from close</v>
    </spb>
    <spb s="3">
      <v>1</v>
      <v>2</v>
      <v>2</v>
      <v>1</v>
      <v>3</v>
      <v>1</v>
      <v>1</v>
      <v>1</v>
      <v>4</v>
      <v>4</v>
      <v>5</v>
      <v>14</v>
      <v>1</v>
      <v>1</v>
      <v>1</v>
      <v>4</v>
      <v>7</v>
      <v>8</v>
      <v>9</v>
      <v>4</v>
      <v>1</v>
      <v>1</v>
      <v>5</v>
    </spb>
    <spb s="14">
      <v>8</v>
      <v>Name</v>
    </spb>
    <spb s="18">
      <v>1</v>
      <v>2</v>
      <v>1</v>
      <v>3</v>
      <v>1</v>
      <v>1</v>
      <v>1</v>
      <v>4</v>
      <v>4</v>
      <v>5</v>
      <v>15</v>
      <v>1</v>
      <v>1</v>
      <v>1</v>
      <v>4</v>
      <v>7</v>
      <v>8</v>
      <v>9</v>
      <v>4</v>
    </spb>
    <spb s="0">
      <v>9</v>
      <v>Name</v>
      <v>LearnMoreOnLink</v>
    </spb>
    <spb s="19">
      <v>1</v>
      <v>1</v>
      <v>1</v>
    </spb>
    <spb s="20">
      <v>3</v>
      <v>1</v>
      <v>1</v>
      <v>16</v>
      <v>5</v>
      <v>1</v>
      <v>7</v>
      <v>5</v>
      <v>5</v>
      <v>5</v>
      <v>5</v>
      <v>9</v>
    </spb>
    <spb s="21">
      <v>GMT</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1">
      <rpv i="0">_-* #,##0 [$kr-se-SE]_-;-* #,##0 [$kr-se-SE]_-;_-* "-" [$kr-se-SE]_-;_-@_-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chnology/Software/Snowflake.xlsx" TargetMode="External"/><Relationship Id="rId18" Type="http://schemas.openxmlformats.org/officeDocument/2006/relationships/hyperlink" Target="Technology/Software/Manhattan%20Associates.xlsx" TargetMode="External"/><Relationship Id="rId26" Type="http://schemas.openxmlformats.org/officeDocument/2006/relationships/hyperlink" Target="Technology/Software/SentinelOne.xlsx" TargetMode="External"/><Relationship Id="rId39" Type="http://schemas.openxmlformats.org/officeDocument/2006/relationships/hyperlink" Target="Technology/Software/MercadoLibre.xlsx" TargetMode="External"/><Relationship Id="rId21" Type="http://schemas.openxmlformats.org/officeDocument/2006/relationships/hyperlink" Target="Technology/Software/Alphabet.xlsx" TargetMode="External"/><Relationship Id="rId34" Type="http://schemas.openxmlformats.org/officeDocument/2006/relationships/hyperlink" Target="Technology/Software/Bill%20Holdings.xlsx" TargetMode="External"/><Relationship Id="rId7" Type="http://schemas.openxmlformats.org/officeDocument/2006/relationships/hyperlink" Target="Technology/Software/Synopsys.xlsx" TargetMode="External"/><Relationship Id="rId12" Type="http://schemas.openxmlformats.org/officeDocument/2006/relationships/hyperlink" Target="Technology/Software/Crowdstrike.xlsx" TargetMode="External"/><Relationship Id="rId17" Type="http://schemas.openxmlformats.org/officeDocument/2006/relationships/hyperlink" Target="Technology/Software/Elastic.xlsx" TargetMode="External"/><Relationship Id="rId25" Type="http://schemas.openxmlformats.org/officeDocument/2006/relationships/hyperlink" Target="Technology/Software/Confluent.xlsx" TargetMode="External"/><Relationship Id="rId33" Type="http://schemas.openxmlformats.org/officeDocument/2006/relationships/hyperlink" Target="Technology/Software/Duolingo.xlsx" TargetMode="External"/><Relationship Id="rId38" Type="http://schemas.openxmlformats.org/officeDocument/2006/relationships/hyperlink" Target="Technology/Software/Topicus.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Palantir.xlsx" TargetMode="External"/><Relationship Id="rId20" Type="http://schemas.openxmlformats.org/officeDocument/2006/relationships/hyperlink" Target="Technology/Software/Check%20Point%20Software.xlsx" TargetMode="External"/><Relationship Id="rId29" Type="http://schemas.openxmlformats.org/officeDocument/2006/relationships/hyperlink" Target="Technology/Software/Fortinet.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Cadence%20Design%20Systems.xlsx" TargetMode="External"/><Relationship Id="rId11" Type="http://schemas.openxmlformats.org/officeDocument/2006/relationships/hyperlink" Target="Technology/Software/Datadog.xlsx" TargetMode="External"/><Relationship Id="rId24" Type="http://schemas.openxmlformats.org/officeDocument/2006/relationships/hyperlink" Target="Technology/Software/Copart.xlsx" TargetMode="External"/><Relationship Id="rId32" Type="http://schemas.openxmlformats.org/officeDocument/2006/relationships/hyperlink" Target="Technology/Software/HubSpot.xlsx" TargetMode="External"/><Relationship Id="rId37" Type="http://schemas.openxmlformats.org/officeDocument/2006/relationships/hyperlink" Target="Technology/Software/Unity%20Software.xlsx" TargetMode="External"/><Relationship Id="rId5" Type="http://schemas.openxmlformats.org/officeDocument/2006/relationships/hyperlink" Target="Technology/Software/ServiceNow.xlsx" TargetMode="External"/><Relationship Id="rId15" Type="http://schemas.openxmlformats.org/officeDocument/2006/relationships/hyperlink" Target="Technology/Software/Verisk%20Analytics.xlsx" TargetMode="External"/><Relationship Id="rId23" Type="http://schemas.openxmlformats.org/officeDocument/2006/relationships/hyperlink" Target="Technology/Software/Airbnb.xlsx" TargetMode="External"/><Relationship Id="rId28" Type="http://schemas.openxmlformats.org/officeDocument/2006/relationships/hyperlink" Target="Technology/Software/Palo%20Alto%20Networks.xlsx" TargetMode="External"/><Relationship Id="rId36" Type="http://schemas.openxmlformats.org/officeDocument/2006/relationships/hyperlink" Target="Technology/Software/The%20Trade%20Desk.xlsx" TargetMode="External"/><Relationship Id="rId10" Type="http://schemas.openxmlformats.org/officeDocument/2006/relationships/hyperlink" Target="Technology/Software/dLocal.xlsx" TargetMode="External"/><Relationship Id="rId19" Type="http://schemas.openxmlformats.org/officeDocument/2006/relationships/hyperlink" Target="Technology/Software/Amazon.xlsx" TargetMode="External"/><Relationship Id="rId31" Type="http://schemas.openxmlformats.org/officeDocument/2006/relationships/hyperlink" Target="Technology/Software/Global-E.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Fair%20Isaac%20Corporation.xlsx" TargetMode="External"/><Relationship Id="rId14" Type="http://schemas.openxmlformats.org/officeDocument/2006/relationships/hyperlink" Target="Technology/Software/ZScaler.xlsx" TargetMode="External"/><Relationship Id="rId22" Type="http://schemas.openxmlformats.org/officeDocument/2006/relationships/hyperlink" Target="Technology/Software/Roper%20Technologies.xlsx" TargetMode="External"/><Relationship Id="rId27" Type="http://schemas.openxmlformats.org/officeDocument/2006/relationships/hyperlink" Target="Technology/Software/GitLab.xlsx" TargetMode="External"/><Relationship Id="rId30" Type="http://schemas.openxmlformats.org/officeDocument/2006/relationships/hyperlink" Target="Technology/Software/Twilio.xlsx" TargetMode="External"/><Relationship Id="rId35" Type="http://schemas.openxmlformats.org/officeDocument/2006/relationships/hyperlink" Target="Technology/Software/Monday.com.xlsx" TargetMode="External"/><Relationship Id="rId8" Type="http://schemas.openxmlformats.org/officeDocument/2006/relationships/hyperlink" Target="Technology/Software/Constellation%20Software.xlsx" TargetMode="External"/><Relationship Id="rId3" Type="http://schemas.openxmlformats.org/officeDocument/2006/relationships/hyperlink" Target="Technology/Software/Qualy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pple.xlsx" TargetMode="External"/><Relationship Id="rId13" Type="http://schemas.openxmlformats.org/officeDocument/2006/relationships/hyperlink" Target="Technology/Hardware/Celestica.xlsx" TargetMode="External"/><Relationship Id="rId18" Type="http://schemas.openxmlformats.org/officeDocument/2006/relationships/hyperlink" Target="Technology/Hardware/Super%20Micro%20Computer.xlsx" TargetMode="External"/><Relationship Id="rId3" Type="http://schemas.openxmlformats.org/officeDocument/2006/relationships/hyperlink" Target="Technology/Hardware/ASML.xlsx" TargetMode="External"/><Relationship Id="rId7" Type="http://schemas.openxmlformats.org/officeDocument/2006/relationships/hyperlink" Target="Technology/Hardware/Applied%20Materials.xlsx" TargetMode="External"/><Relationship Id="rId12" Type="http://schemas.openxmlformats.org/officeDocument/2006/relationships/hyperlink" Target="Technology/Hardware/Jabil.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Nvidia.xlsx" TargetMode="External"/><Relationship Id="rId16" Type="http://schemas.openxmlformats.org/officeDocument/2006/relationships/hyperlink" Target="Technology/Hardware/Enphase%20Energy.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Fabrinet.xlsx" TargetMode="External"/><Relationship Id="rId5" Type="http://schemas.openxmlformats.org/officeDocument/2006/relationships/hyperlink" Target="Technology/Hardware/Micron%20Technology.xlsx" TargetMode="External"/><Relationship Id="rId15" Type="http://schemas.openxmlformats.org/officeDocument/2006/relationships/hyperlink" Target="Technology/Hardware/Broadcom.xlsx" TargetMode="External"/><Relationship Id="rId10" Type="http://schemas.openxmlformats.org/officeDocument/2006/relationships/hyperlink" Target="Technology/Hardware/Extreme%20Networks.xlsx" TargetMode="External"/><Relationship Id="rId4" Type="http://schemas.openxmlformats.org/officeDocument/2006/relationships/hyperlink" Target="Technology/Hardware/Taiwan%20Semiconductor.xlsx" TargetMode="External"/><Relationship Id="rId9" Type="http://schemas.openxmlformats.org/officeDocument/2006/relationships/hyperlink" Target="Technology/Hardware/Texas%20Instruments.xlsx" TargetMode="External"/><Relationship Id="rId14" Type="http://schemas.openxmlformats.org/officeDocument/2006/relationships/hyperlink" Target="Technology/Hardware/Axon%20Enterprise.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e.l.f%20Beauty.xlsx" TargetMode="External"/><Relationship Id="rId13" Type="http://schemas.openxmlformats.org/officeDocument/2006/relationships/hyperlink" Target="Consumer/AutoZone.xlsx" TargetMode="External"/><Relationship Id="rId18" Type="http://schemas.openxmlformats.org/officeDocument/2006/relationships/hyperlink" Target="Consumer/Dutch%20Bros.xlsx" TargetMode="External"/><Relationship Id="rId3" Type="http://schemas.openxmlformats.org/officeDocument/2006/relationships/hyperlink" Target="Consumer/PepsiCo.xlsx" TargetMode="External"/><Relationship Id="rId7" Type="http://schemas.openxmlformats.org/officeDocument/2006/relationships/hyperlink" Target="Consumer/Celsius%20Holdings.xlsx" TargetMode="External"/><Relationship Id="rId12" Type="http://schemas.openxmlformats.org/officeDocument/2006/relationships/hyperlink" Target="Consumer/Nike.xlsx" TargetMode="External"/><Relationship Id="rId17" Type="http://schemas.openxmlformats.org/officeDocument/2006/relationships/hyperlink" Target="Consumer/Evolution%20AB.xlsx" TargetMode="External"/><Relationship Id="rId2" Type="http://schemas.openxmlformats.org/officeDocument/2006/relationships/hyperlink" Target="Consumer/Booking%20Holdings.xlsx" TargetMode="External"/><Relationship Id="rId16" Type="http://schemas.openxmlformats.org/officeDocument/2006/relationships/hyperlink" Target="Consumer/Wingstop.xlsx" TargetMode="External"/><Relationship Id="rId20" Type="http://schemas.openxmlformats.org/officeDocument/2006/relationships/hyperlink" Target="Consumer/DraftKings.xlsx" TargetMode="External"/><Relationship Id="rId1" Type="http://schemas.openxmlformats.org/officeDocument/2006/relationships/hyperlink" Target="Consumer/Lululemon.xlsx" TargetMode="External"/><Relationship Id="rId6" Type="http://schemas.openxmlformats.org/officeDocument/2006/relationships/hyperlink" Target="Consumer/Hermes%20International.xlsx" TargetMode="External"/><Relationship Id="rId11" Type="http://schemas.openxmlformats.org/officeDocument/2006/relationships/hyperlink" Target="Consumer/Chipotle%20Mexican%20Grill.xlsx" TargetMode="External"/><Relationship Id="rId5" Type="http://schemas.openxmlformats.org/officeDocument/2006/relationships/hyperlink" Target="Consumer/Louis%20Vuitton%20Moet%20Hennessy.xlsx" TargetMode="External"/><Relationship Id="rId15" Type="http://schemas.openxmlformats.org/officeDocument/2006/relationships/hyperlink" Target="Consumer/Crocs.xlsx" TargetMode="External"/><Relationship Id="rId10" Type="http://schemas.openxmlformats.org/officeDocument/2006/relationships/hyperlink" Target="Consumer/Ferrari.xlsx" TargetMode="External"/><Relationship Id="rId19" Type="http://schemas.openxmlformats.org/officeDocument/2006/relationships/hyperlink" Target="Consumer/Disney.xlsx" TargetMode="External"/><Relationship Id="rId4" Type="http://schemas.openxmlformats.org/officeDocument/2006/relationships/hyperlink" Target="Consumer/Ulta%20Beauty.xlsx" TargetMode="External"/><Relationship Id="rId9" Type="http://schemas.openxmlformats.org/officeDocument/2006/relationships/hyperlink" Target="Consumer/Hershey's.xlsx" TargetMode="External"/><Relationship Id="rId14" Type="http://schemas.openxmlformats.org/officeDocument/2006/relationships/hyperlink" Target="Consumer/Starbucks.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nancials/Visa.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 Id="rId5" Type="http://schemas.openxmlformats.org/officeDocument/2006/relationships/hyperlink" Target="Financials/Adyen.xlsx" TargetMode="External"/><Relationship Id="rId4" Type="http://schemas.openxmlformats.org/officeDocument/2006/relationships/hyperlink" Target="Financials/OTC%20Markets%20Group.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Regeneron%20Pharmaceuticals.xlsx" TargetMode="External"/><Relationship Id="rId3" Type="http://schemas.openxmlformats.org/officeDocument/2006/relationships/hyperlink" Target="Healthcare/Zoetis.xlsx" TargetMode="External"/><Relationship Id="rId7" Type="http://schemas.openxmlformats.org/officeDocument/2006/relationships/hyperlink" Target="Healthcare/Veeva%20Systems.xlsx" TargetMode="External"/><Relationship Id="rId2" Type="http://schemas.openxmlformats.org/officeDocument/2006/relationships/hyperlink" Target="Healthcare/Novo%20Nordisk.xlsx" TargetMode="External"/><Relationship Id="rId1" Type="http://schemas.openxmlformats.org/officeDocument/2006/relationships/hyperlink" Target="Healthcare/Intuitive%20Surgical.xlsx" TargetMode="External"/><Relationship Id="rId6" Type="http://schemas.openxmlformats.org/officeDocument/2006/relationships/hyperlink" Target="Healthcare/Danaher.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7" Type="http://schemas.openxmlformats.org/officeDocument/2006/relationships/hyperlink" Target="Industrials/Moog.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Industrials/Raytheon%20Technologies.xlsx" TargetMode="External"/><Relationship Id="rId6" Type="http://schemas.openxmlformats.org/officeDocument/2006/relationships/hyperlink" Target="Industrials/Lifco%20AB.xlsx" TargetMode="External"/><Relationship Id="rId5" Type="http://schemas.openxmlformats.org/officeDocument/2006/relationships/hyperlink" Target="Industrials/Waste%20Management.xlsx" TargetMode="External"/><Relationship Id="rId4" Type="http://schemas.openxmlformats.org/officeDocument/2006/relationships/hyperlink" Target="Industrials/John%20Deer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Confluent.xlsx" TargetMode="External"/><Relationship Id="rId13" Type="http://schemas.openxmlformats.org/officeDocument/2006/relationships/hyperlink" Target="Technology/Hardware/Nvidia.xlsx" TargetMode="External"/><Relationship Id="rId3" Type="http://schemas.openxmlformats.org/officeDocument/2006/relationships/hyperlink" Target="Consumer/Dutch%20Bros.xlsx" TargetMode="External"/><Relationship Id="rId7" Type="http://schemas.openxmlformats.org/officeDocument/2006/relationships/hyperlink" Target="Technology/Software/SentinelOne.xlsx" TargetMode="External"/><Relationship Id="rId12" Type="http://schemas.openxmlformats.org/officeDocument/2006/relationships/hyperlink" Target="Technology/Hardware/Super%20Micro%20Computer.xlsx" TargetMode="External"/><Relationship Id="rId17" Type="http://schemas.openxmlformats.org/officeDocument/2006/relationships/hyperlink" Target="Technology/Software/Monday.com.xlsx" TargetMode="External"/><Relationship Id="rId2" Type="http://schemas.openxmlformats.org/officeDocument/2006/relationships/hyperlink" Target="Technology/Software/Crowdstrike.xlsx" TargetMode="External"/><Relationship Id="rId16" Type="http://schemas.openxmlformats.org/officeDocument/2006/relationships/hyperlink" Target="Financials/Adyen.xlsx" TargetMode="External"/><Relationship Id="rId1" Type="http://schemas.openxmlformats.org/officeDocument/2006/relationships/hyperlink" Target="Technology/Software/ZScaler.xlsx" TargetMode="External"/><Relationship Id="rId6" Type="http://schemas.openxmlformats.org/officeDocument/2006/relationships/hyperlink" Target="Technology/Software/Airbnb.xlsx" TargetMode="External"/><Relationship Id="rId11" Type="http://schemas.openxmlformats.org/officeDocument/2006/relationships/hyperlink" Target="Technology/Hardware/Tesla.xlsx" TargetMode="External"/><Relationship Id="rId5" Type="http://schemas.openxmlformats.org/officeDocument/2006/relationships/hyperlink" Target="Technology/Software/dLocal.xlsx" TargetMode="External"/><Relationship Id="rId15" Type="http://schemas.openxmlformats.org/officeDocument/2006/relationships/hyperlink" Target="Technology/Software/Global-E.xlsx" TargetMode="External"/><Relationship Id="rId10" Type="http://schemas.openxmlformats.org/officeDocument/2006/relationships/hyperlink" Target="Technology/Software/Snowflake.xlsx" TargetMode="External"/><Relationship Id="rId4" Type="http://schemas.openxmlformats.org/officeDocument/2006/relationships/hyperlink" Target="Technology/Hardware/Mobileye.xlsx" TargetMode="External"/><Relationship Id="rId9" Type="http://schemas.openxmlformats.org/officeDocument/2006/relationships/hyperlink" Target="Technology/Software/GitLab.xlsx" TargetMode="External"/><Relationship Id="rId14" Type="http://schemas.openxmlformats.org/officeDocument/2006/relationships/hyperlink" Target="Technology/Software/Twilio.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MercadoLibre.xlsx" TargetMode="External"/><Relationship Id="rId3" Type="http://schemas.openxmlformats.org/officeDocument/2006/relationships/hyperlink" Target="Consumer/Hermes%20International.xlsx" TargetMode="External"/><Relationship Id="rId7" Type="http://schemas.openxmlformats.org/officeDocument/2006/relationships/hyperlink" Target="Consumer/Louis%20Vuitton%20Moet%20Hennessy.xlsx" TargetMode="External"/><Relationship Id="rId12" Type="http://schemas.openxmlformats.org/officeDocument/2006/relationships/hyperlink" Target="Technology/Software/Fair%20Isaac%20Corporation.xlsx" TargetMode="External"/><Relationship Id="rId2" Type="http://schemas.openxmlformats.org/officeDocument/2006/relationships/hyperlink" Target="Technology/Hardware/Taiwan%20Semiconductor.xlsx" TargetMode="External"/><Relationship Id="rId1" Type="http://schemas.openxmlformats.org/officeDocument/2006/relationships/hyperlink" Target="Technology/Hardware/ASML.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Copart.xlsx" TargetMode="External"/><Relationship Id="rId5" Type="http://schemas.openxmlformats.org/officeDocument/2006/relationships/hyperlink" Target="Financials/Markel%20Group.xlsx" TargetMode="External"/><Relationship Id="rId10" Type="http://schemas.openxmlformats.org/officeDocument/2006/relationships/hyperlink" Target="Technology/Software/Roper%20Technologies.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Industrials/Lifco%20AB.xlsx" TargetMode="External"/><Relationship Id="rId13" Type="http://schemas.openxmlformats.org/officeDocument/2006/relationships/hyperlink" Target="Technology/Software/Monday.com.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MongoDB.xlsx" TargetMode="External"/><Relationship Id="rId12" Type="http://schemas.openxmlformats.org/officeDocument/2006/relationships/hyperlink" Target="Financials/Adyen.xlsx" TargetMode="External"/><Relationship Id="rId2" Type="http://schemas.openxmlformats.org/officeDocument/2006/relationships/hyperlink" Target="Consumer/Evolution%20AB.xlsx" TargetMode="External"/><Relationship Id="rId1" Type="http://schemas.openxmlformats.org/officeDocument/2006/relationships/hyperlink" Target="Consumer/Booking%20Holdings.xlsx" TargetMode="External"/><Relationship Id="rId6" Type="http://schemas.openxmlformats.org/officeDocument/2006/relationships/hyperlink" Target="Consumer/e.l.f%20Beauty.xlsx" TargetMode="External"/><Relationship Id="rId11" Type="http://schemas.openxmlformats.org/officeDocument/2006/relationships/hyperlink" Target="Technology/Hardware/Super%20Micro%20Computer.xlsx" TargetMode="External"/><Relationship Id="rId5" Type="http://schemas.openxmlformats.org/officeDocument/2006/relationships/hyperlink" Target="Consumer/Celsius%20Holdings.xlsx" TargetMode="External"/><Relationship Id="rId10" Type="http://schemas.openxmlformats.org/officeDocument/2006/relationships/hyperlink" Target="Technology/Software/Cadence%20Design%20Systems.xlsx" TargetMode="External"/><Relationship Id="rId4" Type="http://schemas.openxmlformats.org/officeDocument/2006/relationships/hyperlink" Target="Technology/Hardware/Arista%20Networks.xlsx" TargetMode="External"/><Relationship Id="rId9" Type="http://schemas.openxmlformats.org/officeDocument/2006/relationships/hyperlink" Target="Healthcare/Intuitive%20Surgical.xlsx" TargetMode="External"/><Relationship Id="rId14" Type="http://schemas.openxmlformats.org/officeDocument/2006/relationships/hyperlink" Target="Technology/Software/Global-E.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40"/>
  <sheetViews>
    <sheetView tabSelected="1" zoomScale="80" zoomScaleNormal="80" workbookViewId="0">
      <pane ySplit="1" topLeftCell="A32" activePane="bottomLeft" state="frozen"/>
      <selection pane="bottomLeft" activeCell="D6" sqref="D6"/>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593</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50" customHeight="1">
      <c r="A2" s="32" t="e" vm="1">
        <v>#VALUE!</v>
      </c>
      <c r="B2" s="13" cm="1">
        <f t="array" ref="B2">_FV(A2,"Price")</f>
        <v>138.31</v>
      </c>
      <c r="C2" s="13">
        <f>[1]Model!$K$6</f>
        <v>298.37877898025079</v>
      </c>
      <c r="D2" s="4">
        <f>[1]Model!$K$7</f>
        <v>1.169080975430727</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SUM(D2,G2,M2,J2,Q2,R2,S2,T2,U2)/9</f>
        <v>0.36323254377893127</v>
      </c>
      <c r="O2" s="26">
        <f>[1]Model!$A$6</f>
        <v>6.6557763143093469</v>
      </c>
      <c r="P2" s="26">
        <f>[1]Model!$A$7</f>
        <v>16.577737049855788</v>
      </c>
      <c r="Q2" s="23">
        <f>[1]Model!$C$7</f>
        <v>5.974737847061827E-2</v>
      </c>
      <c r="R2" s="4">
        <f>[1]Model!$C$3</f>
        <v>0.87620000000000009</v>
      </c>
      <c r="S2" s="4">
        <f>[1]Model!$C$5</f>
        <v>0.3543</v>
      </c>
      <c r="T2" s="4">
        <f>[1]Model!$C$6</f>
        <v>0.43307958582876421</v>
      </c>
      <c r="U2" s="4">
        <f>[1]Model!$E$7</f>
        <v>0.2364270895601111</v>
      </c>
      <c r="V2" s="27">
        <f>[1]Model!$G$7</f>
        <v>6.1916218511180298E-3</v>
      </c>
      <c r="W2" s="4">
        <f>[1]Model!$G$3</f>
        <v>-6.1064518978363125E-2</v>
      </c>
      <c r="X2" s="5">
        <f>[1]Model!$A$3</f>
        <v>16093667128</v>
      </c>
      <c r="Y2" s="10" t="str" cm="1">
        <f t="array" ref="Y2">_FV(A2,"Industry")</f>
        <v>Software &amp; IT Services</v>
      </c>
      <c r="Z2" s="16"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4"/>
      <c r="AD2" s="25"/>
    </row>
    <row r="3" spans="1:30" ht="50" customHeight="1">
      <c r="A3" s="32" t="e" vm="2">
        <v>#VALUE!</v>
      </c>
      <c r="B3" s="13">
        <v>18.32</v>
      </c>
      <c r="C3" s="13">
        <f>'[2]Sheet 1'!$G$116</f>
        <v>19.880213140490586</v>
      </c>
      <c r="D3" s="4">
        <f>'[2]Sheet 1'!$G$118</f>
        <v>0.12190819077260651</v>
      </c>
      <c r="E3" s="4">
        <f>'[2]Sheet 1'!$E$4</f>
        <v>0.71606177289857453</v>
      </c>
      <c r="F3" s="4">
        <f>'[2]Sheet 1'!$F$4</f>
        <v>0.51101032404368318</v>
      </c>
      <c r="G3" s="4">
        <f>'[2]Sheet 1'!$M$107</f>
        <v>0.34641142036907441</v>
      </c>
      <c r="H3" s="4">
        <f>'[2]Sheet 1'!$E$29</f>
        <v>0.39559042580512616</v>
      </c>
      <c r="I3" s="4">
        <f>'[2]Sheet 1'!$F$29</f>
        <v>0.6377906388303598</v>
      </c>
      <c r="J3" s="4">
        <f>'[2]Sheet 1'!$L$22</f>
        <v>0.4096645530620121</v>
      </c>
      <c r="K3" s="4">
        <f>'[2]Sheet 1'!$E$106</f>
        <v>1.349947907192115</v>
      </c>
      <c r="L3" s="4">
        <f>'[2]Sheet 1'!$F$106</f>
        <v>1.0353600959139038</v>
      </c>
      <c r="M3" s="4">
        <f>'[2]Sheet 1'!$K$106</f>
        <v>0.45397541942560338</v>
      </c>
      <c r="N3" s="4">
        <f>SUM(D3,G3,M3,J3,Q3,R3,S3,T3,U3)/9</f>
        <v>0.32110948986005194</v>
      </c>
      <c r="O3" s="26">
        <f>'[2]Sheet 1'!$L$19</f>
        <v>8.1057914502369677</v>
      </c>
      <c r="P3" s="26">
        <f>'[2]Sheet 1'!$M$19</f>
        <v>28.825651617977528</v>
      </c>
      <c r="Q3" s="23">
        <f>'[2]Sheet 1'!$N$22</f>
        <v>5.2426775119757428E-2</v>
      </c>
      <c r="R3" s="4">
        <f>'[2]Sheet 1'!$K$7</f>
        <v>0.48259999999999997</v>
      </c>
      <c r="S3" s="4">
        <f>'[2]Sheet 1'!$M$7</f>
        <v>0.28120063191153238</v>
      </c>
      <c r="T3" s="4">
        <f>'[2]Sheet 1'!$N$7</f>
        <v>0.42496050552922593</v>
      </c>
      <c r="U3" s="4">
        <f>'[2]Sheet 1'!$M$13</f>
        <v>0.31683791255065541</v>
      </c>
      <c r="V3" s="27">
        <f>'[2]Sheet 1'!$N$13</f>
        <v>1.0676927850581415</v>
      </c>
      <c r="W3" s="4">
        <f>'[2]Sheet 1'!$K$16</f>
        <v>-1.7523098379805327E-3</v>
      </c>
      <c r="X3" s="5">
        <f>'[2]Sheet 1'!$M$102</f>
        <v>5130965988</v>
      </c>
      <c r="Y3" s="10" t="str" cm="1">
        <f t="array" ref="Y3">_FV(A3,"Industry")</f>
        <v>Professional &amp; Commercial Services</v>
      </c>
      <c r="Z3" s="1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4"/>
      <c r="AD3" s="25"/>
    </row>
    <row r="4" spans="1:30" ht="50" customHeight="1">
      <c r="A4" s="32" t="e" vm="3">
        <v>#VALUE!</v>
      </c>
      <c r="B4" s="13" cm="1">
        <f t="array" ref="B4">_FV(A4,"Price")</f>
        <v>49.67</v>
      </c>
      <c r="C4" s="13">
        <f>[3]Model!$K$6</f>
        <v>57.125863248158204</v>
      </c>
      <c r="D4" s="4">
        <f>[3]Model!$K$7</f>
        <v>0.15010797761542594</v>
      </c>
      <c r="E4" s="4">
        <f>[3]Model!$E$11</f>
        <v>0.32170426665070906</v>
      </c>
      <c r="F4" s="4">
        <f>[3]Model!$F$11</f>
        <v>0.22266491601394489</v>
      </c>
      <c r="G4" s="4">
        <f>[3]Model!$K$11</f>
        <v>0.18783764325470584</v>
      </c>
      <c r="H4" s="4">
        <f>[3]Model!$E$13</f>
        <v>0.4128213579433091</v>
      </c>
      <c r="I4" s="4">
        <f>[3]Model!$F$13</f>
        <v>0.40557564446518146</v>
      </c>
      <c r="J4" s="4">
        <f>[3]Model!$K$13</f>
        <v>0.23654065999100643</v>
      </c>
      <c r="K4" s="4">
        <f>[3]Model!$E$16</f>
        <v>0.20392408461441591</v>
      </c>
      <c r="L4" s="4">
        <f>[3]Model!$F$16</f>
        <v>-8.9867740943607943E-2</v>
      </c>
      <c r="M4" s="4">
        <f>[3]Model!$K$16</f>
        <v>0.14939558157963603</v>
      </c>
      <c r="N4" s="4">
        <f>SUM(D4,G4,M4,J4,Q4,R4,S4,T4,U4)/9</f>
        <v>0.31145954045211627</v>
      </c>
      <c r="O4" s="26">
        <f>[3]Model!$A$6</f>
        <v>7.2223076880207371</v>
      </c>
      <c r="P4" s="26">
        <f>[3]Model!$A$7</f>
        <v>32.37152184481328</v>
      </c>
      <c r="Q4" s="23">
        <f>[3]Model!$C$7</f>
        <v>3.4224026375358575E-2</v>
      </c>
      <c r="R4" s="4">
        <f>[3]Model!$C$3</f>
        <v>0.76260000000000006</v>
      </c>
      <c r="S4" s="4">
        <f>[3]Model!$C$5</f>
        <v>0.21239999999999998</v>
      </c>
      <c r="T4" s="4">
        <f>[3]Model!$C$6</f>
        <v>0.40014426096719863</v>
      </c>
      <c r="U4" s="4">
        <f>[3]Model!$E$7</f>
        <v>0.66988571428571431</v>
      </c>
      <c r="V4" s="27">
        <f>[3]Model!$G$7</f>
        <v>3.086239103362391</v>
      </c>
      <c r="W4" s="4">
        <f>[3]Model!$G$3</f>
        <v>-1.5081596198290147E-2</v>
      </c>
      <c r="X4" s="5">
        <f>[3]Model!$A$3</f>
        <v>39007683823</v>
      </c>
      <c r="Y4" s="10" t="str" cm="1">
        <f t="array" ref="Y4">_FV(A4,"Industry")</f>
        <v>Software &amp; IT Services</v>
      </c>
      <c r="Z4" s="16" cm="1">
        <f t="array" ref="Z4">_FV(A4,"Year incorporated",TRUE)</f>
        <v>2000</v>
      </c>
      <c r="AA4" s="8" t="str" cm="1">
        <f t="array" ref="AA4">_FV(A4,"Description")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4" s="4"/>
      <c r="AC4" s="24"/>
      <c r="AD4" s="25"/>
    </row>
    <row r="5" spans="1:30" ht="50" customHeight="1">
      <c r="A5" s="32" t="e" vm="4">
        <v>#VALUE!</v>
      </c>
      <c r="B5" s="13" cm="1">
        <f t="array" ref="B5">_FV(A5,"Price")</f>
        <v>135.55000000000001</v>
      </c>
      <c r="C5" s="13">
        <f>[4]Model!$K$6</f>
        <v>108.57848376828778</v>
      </c>
      <c r="D5" s="4">
        <f>[4]Model!$K$7</f>
        <v>-0.19897835656003116</v>
      </c>
      <c r="E5" s="4">
        <f>[4]Model!$E$11</f>
        <v>0.6843387960408891</v>
      </c>
      <c r="F5" s="4">
        <f>[4]Model!$F$11</f>
        <v>0.37949902606598096</v>
      </c>
      <c r="G5" s="4">
        <f>[4]Model!$K$11</f>
        <v>0.33046877502397953</v>
      </c>
      <c r="H5" s="4">
        <f>[4]Model!$E$13</f>
        <v>5.8571936826148141E-2</v>
      </c>
      <c r="I5" s="4">
        <f>[4]Model!$F$13</f>
        <v>-1.3507054293584282</v>
      </c>
      <c r="J5" s="4">
        <f>[4]Model!$K$13</f>
        <v>0.94089905192846379</v>
      </c>
      <c r="K5" s="4">
        <f>[4]Model!$E$16</f>
        <v>1.3309608540925266</v>
      </c>
      <c r="L5" s="4">
        <f>[4]Model!$F$16</f>
        <v>8.8787606645711712</v>
      </c>
      <c r="M5" s="4">
        <f>[4]Model!$K$16</f>
        <v>0.51337635799317205</v>
      </c>
      <c r="N5" s="4">
        <f>SUM(D5,G5,M5,J5,Q5,R5,S5,T5,U5)/9</f>
        <v>0.29321665230199634</v>
      </c>
      <c r="O5" s="26">
        <f>[4]Model!$A$6</f>
        <v>9.13968592877095</v>
      </c>
      <c r="P5" s="26">
        <f>[4]Model!$A$7</f>
        <v>136.33364843749999</v>
      </c>
      <c r="Q5" s="23">
        <f>[4]Model!$C$7</f>
        <v>1.6809252102698954E-2</v>
      </c>
      <c r="R5" s="4">
        <f>[4]Model!$C$3</f>
        <v>0.88519999999999999</v>
      </c>
      <c r="S5" s="4">
        <f>[4]Model!$C$5</f>
        <v>6.7039106145251395E-2</v>
      </c>
      <c r="T5" s="4">
        <f>[4]Model!$C$6</f>
        <v>0.15363128491620112</v>
      </c>
      <c r="U5" s="4">
        <f>[4]Model!$E$7</f>
        <v>-6.949560083176913E-2</v>
      </c>
      <c r="V5" s="27">
        <f>[4]Model!$G$7</f>
        <v>9.6148940182126733E-2</v>
      </c>
      <c r="W5" s="4">
        <f>[4]Model!$G$3</f>
        <v>5.6836331903720061E-2</v>
      </c>
      <c r="X5" s="5">
        <f>[4]Model!$A$3</f>
        <v>6544015125</v>
      </c>
      <c r="Y5" s="10" t="str" cm="1">
        <f t="array" ref="Y5">_FV(A5,"Industry")</f>
        <v>Software &amp; IT Services</v>
      </c>
      <c r="Z5" s="16" cm="1">
        <f t="array" ref="Z5">_FV(A5,"Year incorporated",TRUE)</f>
        <v>2012</v>
      </c>
      <c r="AA5" s="8" t="str" cm="1">
        <f t="array" ref="AA5">_FV(A5,"Description")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5" s="4"/>
      <c r="AC5" s="24"/>
      <c r="AD5" s="6"/>
    </row>
    <row r="6" spans="1:30" ht="50" customHeight="1">
      <c r="A6" s="2" t="e" vm="5">
        <v>#VALUE!</v>
      </c>
      <c r="B6" s="13" cm="1">
        <f t="array" ref="B6">_FV(A6,"Price")</f>
        <v>204.04</v>
      </c>
      <c r="C6" s="13">
        <f>'[5]Sheet 1'!$AC$116</f>
        <v>193.92041814988528</v>
      </c>
      <c r="D6" s="4">
        <f>'[5]Sheet 1'!$AC$118</f>
        <v>-5.4139019852281423E-2</v>
      </c>
      <c r="E6" s="4">
        <f>'[5]Sheet 1'!$AA$4</f>
        <v>7.3309550639662158E-2</v>
      </c>
      <c r="F6" s="4">
        <f>'[5]Sheet 1'!$AB$4</f>
        <v>4.9196434837532443E-2</v>
      </c>
      <c r="G6" s="4">
        <f>'[5]Sheet 1'!$AI$107</f>
        <v>5.8134938315091755E-2</v>
      </c>
      <c r="H6" s="4">
        <f>'[5]Sheet 1'!$AA$29</f>
        <v>-0.14147012728871222</v>
      </c>
      <c r="I6" s="4">
        <f>'[5]Sheet 1'!$AB$29</f>
        <v>9.3796378747402764E-2</v>
      </c>
      <c r="J6" s="4">
        <f>'[5]Sheet 1'!$AH$22</f>
        <v>8.0551709672079364E-2</v>
      </c>
      <c r="K6" s="4">
        <f>'[5]Sheet 1'!$AA$106</f>
        <v>6.5746917926746251E-2</v>
      </c>
      <c r="L6" s="4">
        <f>'[5]Sheet 1'!$AB$106</f>
        <v>9.7424412094065049E-2</v>
      </c>
      <c r="M6" s="4">
        <f>'[5]Sheet 1'!$AG$106</f>
        <v>6.6527372312206429E-2</v>
      </c>
      <c r="N6" s="4">
        <f>SUM(D6,G6,M6,J6,Q6,R6,S6,T6,U6)/9</f>
        <v>0.26762878650148497</v>
      </c>
      <c r="O6" s="26">
        <f>'[5]Sheet 1'!$AH$19</f>
        <v>14.001700334448161</v>
      </c>
      <c r="P6" s="26">
        <f>'[5]Sheet 1'!$AI$19</f>
        <v>28.402363636363635</v>
      </c>
      <c r="Q6" s="23">
        <f>'[5]Sheet 1'!$AJ$22</f>
        <v>4.2135350785394342E-2</v>
      </c>
      <c r="R6" s="4">
        <f>'[5]Sheet 1'!$AG$7</f>
        <v>0.86480000000000001</v>
      </c>
      <c r="S6" s="4">
        <f>'[5]Sheet 1'!$AI$7</f>
        <v>0.49297658862876254</v>
      </c>
      <c r="T6" s="4">
        <f>'[5]Sheet 1'!$AJ$7</f>
        <v>0.58996655518394647</v>
      </c>
      <c r="U6" s="4">
        <f>'[5]Sheet 1'!$AI$13</f>
        <v>0.26770558346816542</v>
      </c>
      <c r="V6" s="30" t="s">
        <v>587</v>
      </c>
      <c r="W6" s="4">
        <f>'[5]Sheet 1'!$AG$16</f>
        <v>-2.7498803063314627E-2</v>
      </c>
      <c r="X6" s="5">
        <f>'[5]Sheet 1'!$AI$102</f>
        <v>20932542000</v>
      </c>
      <c r="Y6" s="10" t="str" cm="1">
        <f t="array" ref="Y6">_FV(A6,"Industry")</f>
        <v>Software &amp; IT Services</v>
      </c>
      <c r="Z6" s="16" cm="1">
        <f t="array" ref="Z6">_FV(A6,"Year incorporated",TRUE)</f>
        <v>1995</v>
      </c>
      <c r="AA6" s="8" t="str" cm="1">
        <f t="array" ref="AA6">_FV(A6,"Description")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6" s="4"/>
      <c r="AC6" s="24"/>
      <c r="AD6" s="6"/>
    </row>
    <row r="7" spans="1:30" ht="50" customHeight="1">
      <c r="A7" s="32" t="e" vm="6">
        <v>#VALUE!</v>
      </c>
      <c r="B7" s="13" cm="1">
        <f t="array" ref="B7">_FV(A7,"Price")</f>
        <v>242.59</v>
      </c>
      <c r="C7" s="13">
        <f>[6]Model!$K$6</f>
        <v>216.46637605993465</v>
      </c>
      <c r="D7" s="4">
        <f>[6]Model!$K$7</f>
        <v>-0.10768631823267805</v>
      </c>
      <c r="E7" s="4">
        <f>[6]Model!$E$11</f>
        <v>0.25287648823048259</v>
      </c>
      <c r="F7" s="4">
        <f>[6]Model!$F$11</f>
        <v>0.18661772599997106</v>
      </c>
      <c r="G7" s="4">
        <f>[6]Model!$K$11</f>
        <v>0.18185979418114906</v>
      </c>
      <c r="H7" s="4">
        <f>[6]Model!$E$13</f>
        <v>-2.6468164794007492</v>
      </c>
      <c r="I7" s="4">
        <f>[6]Model!$F$13</f>
        <v>3.1323629747555151</v>
      </c>
      <c r="J7" s="4">
        <f>[6]Model!$K$13</f>
        <v>0.82720392844907631</v>
      </c>
      <c r="K7" s="4">
        <f>[6]Model!$E$15</f>
        <v>1.1785961828226998E-2</v>
      </c>
      <c r="L7" s="4">
        <f>[6]Model!$F$15</f>
        <v>0.21123919772578925</v>
      </c>
      <c r="M7" s="4">
        <f>[6]Model!$K$15</f>
        <v>0.23300866928483668</v>
      </c>
      <c r="N7" s="4">
        <f>SUM(D7,G7,M7,J7,Q7,R7,S7,T7,U7)/9</f>
        <v>0.26140047008051132</v>
      </c>
      <c r="O7" s="26">
        <f>[6]Model!$A$6</f>
        <v>9.2188322754615477</v>
      </c>
      <c r="P7" s="26">
        <f>[6]Model!$A$7</f>
        <v>41.497429378646117</v>
      </c>
      <c r="Q7" s="23">
        <f>[6]Model!$C$7</f>
        <v>2.9124348151775531E-2</v>
      </c>
      <c r="R7" s="4">
        <f>[6]Model!$C$3</f>
        <v>0.7229000000000001</v>
      </c>
      <c r="S7" s="4">
        <f>[6]Model!$C$5</f>
        <v>6.3799999999999996E-2</v>
      </c>
      <c r="T7" s="4">
        <f>[6]Model!$C$6</f>
        <v>0.33012016553745266</v>
      </c>
      <c r="U7" s="4">
        <f>[6]Model!$E$7</f>
        <v>7.227364335298947E-2</v>
      </c>
      <c r="V7" s="27">
        <f>[6]Model!$G$7</f>
        <v>1.2987302676733012</v>
      </c>
      <c r="W7" s="4">
        <f>[6]Model!$G$3</f>
        <v>1.0493536219034705E-2</v>
      </c>
      <c r="X7" s="5">
        <f>[6]Model!$A$3</f>
        <v>75400829181</v>
      </c>
      <c r="Y7" s="10" t="str" cm="1">
        <f t="array" ref="Y7">_FV(A7,"Industry")</f>
        <v>Software &amp; IT Services</v>
      </c>
      <c r="Z7" s="16" cm="1">
        <f t="array" ref="Z7">_FV(A7,"Year incorporated",TRUE)</f>
        <v>2005</v>
      </c>
      <c r="AA7" s="8" t="str" cm="1">
        <f t="array" ref="AA7">_FV(A7,"Description")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row>
    <row r="8" spans="1:30" ht="50" customHeight="1">
      <c r="A8" s="2" t="e" vm="7">
        <v>#VALUE!</v>
      </c>
      <c r="B8" s="13" cm="1">
        <f t="array" ref="B8">_FV(A8,"Price")</f>
        <v>167.98</v>
      </c>
      <c r="C8" s="13">
        <f>[7]Model!$K$6</f>
        <v>175.92923541102027</v>
      </c>
      <c r="D8" s="4">
        <f>[7]Model!$K$7</f>
        <v>4.7322511078820684E-2</v>
      </c>
      <c r="E8" s="4">
        <f>[7]Model!$E$11</f>
        <v>0.19104170517447683</v>
      </c>
      <c r="F8" s="4">
        <f>[7]Model!$F$11</f>
        <v>0.13125174843738185</v>
      </c>
      <c r="G8" s="4">
        <f>[7]Model!$K$11</f>
        <v>0.12082205480047818</v>
      </c>
      <c r="H8" s="4">
        <f>[7]Model!$E$13</f>
        <v>0.52187147688838786</v>
      </c>
      <c r="I8" s="4">
        <f>[7]Model!$F$13</f>
        <v>0.59271057115341885</v>
      </c>
      <c r="J8" s="4">
        <f>[7]Model!$K$13</f>
        <v>0.24191720998090588</v>
      </c>
      <c r="K8" s="4">
        <f>[7]Model!$E$15</f>
        <v>-5.0868188520936108E-4</v>
      </c>
      <c r="L8" s="4">
        <f>[7]Model!$F$15</f>
        <v>0.26949271757218085</v>
      </c>
      <c r="M8" s="4">
        <f>[7]Model!$K$15</f>
        <v>9.1072097271658575E-2</v>
      </c>
      <c r="N8" s="4">
        <f>SUM(D8,G8,M8,J8,Q8,R8,S8,T8,U8)/9</f>
        <v>0.25097686674211417</v>
      </c>
      <c r="O8" s="26">
        <f>[7]Model!$A$6</f>
        <v>11.153829548736462</v>
      </c>
      <c r="P8" s="26">
        <f>[7]Model!$A$7</f>
        <v>35.925706802325578</v>
      </c>
      <c r="Q8" s="23">
        <f>[7]Model!$C$7</f>
        <v>3.5926855427519493E-2</v>
      </c>
      <c r="R8" s="4">
        <f>[7]Model!$C$3</f>
        <v>0.79520000000000002</v>
      </c>
      <c r="S8" s="4">
        <f>[7]Model!$C$5</f>
        <v>0.2298</v>
      </c>
      <c r="T8" s="4">
        <f>[7]Model!$C$6</f>
        <v>0.35507207678017633</v>
      </c>
      <c r="U8" s="4">
        <f>[7]Model!$E$7</f>
        <v>0.34165899533946825</v>
      </c>
      <c r="V8" s="27">
        <f>[7]Model!$G$7</f>
        <v>0.12543950212621563</v>
      </c>
      <c r="W8" s="4">
        <f>[7]Model!$G$3</f>
        <v>-1.0561316790152903E-2</v>
      </c>
      <c r="X8" s="5">
        <f>[7]Model!$O$20</f>
        <v>6179221570</v>
      </c>
      <c r="Y8" s="10" t="str" cm="1">
        <f t="array" ref="Y8">_FV(A8,"Industry")</f>
        <v>Software &amp; IT Services</v>
      </c>
      <c r="Z8" s="16" cm="1">
        <f t="array" ref="Z8">_FV(A8,"Year incorporated",TRUE)</f>
        <v>1999</v>
      </c>
      <c r="AA8" s="8" t="str" cm="1">
        <f t="array" ref="AA8">_FV(A8,"Description")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9" spans="1:30" ht="50" customHeight="1">
      <c r="A9" s="32" t="e" vm="8">
        <v>#VALUE!</v>
      </c>
      <c r="B9" s="13" cm="1">
        <f t="array" ref="B9">_FV(A9,"Price")</f>
        <v>115.52</v>
      </c>
      <c r="C9" s="13">
        <f>[9]Model!$K$6</f>
        <v>114.81740055014079</v>
      </c>
      <c r="D9" s="4">
        <f>[9]Model!$K$7</f>
        <v>-6.0820589496122235E-3</v>
      </c>
      <c r="E9" s="4">
        <f>[9]Model!$E$11</f>
        <v>0.40175841488978192</v>
      </c>
      <c r="F9" s="4">
        <f>[9]Model!$F$11</f>
        <v>0.17132992022859872</v>
      </c>
      <c r="G9" s="4">
        <f>[9]Model!$K$11</f>
        <v>0.14058681069036041</v>
      </c>
      <c r="H9" s="4">
        <f>[9]Model!$E$13</f>
        <v>-6.377321508717908</v>
      </c>
      <c r="I9" s="4">
        <f>[9]Model!$F$13</f>
        <v>0.40464870575805589</v>
      </c>
      <c r="J9" s="4">
        <f>[9]Model!$K$13</f>
        <v>0.20717982534687573</v>
      </c>
      <c r="K9" s="4">
        <f>[9]Model!$E$15</f>
        <v>0.58375807347350639</v>
      </c>
      <c r="L9" s="4">
        <f>[9]Model!$F$15</f>
        <v>6.7143816987584648E-2</v>
      </c>
      <c r="M9" s="4">
        <f>[9]Model!$K$15</f>
        <v>0.1350966472815272</v>
      </c>
      <c r="N9" s="4">
        <f>SUM(D9,G9,M9,J9,Q9,R9,S9,T9,U9)/9</f>
        <v>0.24791086668699489</v>
      </c>
      <c r="O9" s="26">
        <f>[9]Model!$A$6</f>
        <v>7.6005490416751371</v>
      </c>
      <c r="P9" s="26">
        <f>[9]Model!$A$7</f>
        <v>28.121173927040239</v>
      </c>
      <c r="Q9" s="23">
        <f>[9]Model!$C$7</f>
        <v>4.892061604121279E-2</v>
      </c>
      <c r="R9" s="4">
        <f>[9]Model!$C$3</f>
        <v>0.82330000000000003</v>
      </c>
      <c r="S9" s="4">
        <f>[9]Model!$C$5</f>
        <v>0.25309999999999999</v>
      </c>
      <c r="T9" s="4">
        <f>[9]Model!$C$6</f>
        <v>0.43034209955316716</v>
      </c>
      <c r="U9" s="4">
        <f>[9]Model!$E$7</f>
        <v>0.19875386021942301</v>
      </c>
      <c r="V9" s="27">
        <f>[9]Model!$G$7</f>
        <v>0.45937932397707054</v>
      </c>
      <c r="W9" s="4">
        <f>[9]Model!$G$3</f>
        <v>1.9622803978759984E-2</v>
      </c>
      <c r="X9" s="5">
        <f>[9]Model!$A$3</f>
        <v>74774201472</v>
      </c>
      <c r="Y9" s="10" t="str" cm="1">
        <f t="array" ref="Y9">_FV(A9,"Industry")</f>
        <v>Software &amp; IT Services</v>
      </c>
      <c r="Z9" s="16"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32" t="e" vm="9">
        <v>#VALUE!</v>
      </c>
      <c r="B10" s="13" cm="1">
        <f t="array" ref="B10">_FV(A10,"Price")</f>
        <v>56.02</v>
      </c>
      <c r="C10" s="13">
        <f>[10]Model!$K$6</f>
        <v>70.68864249212811</v>
      </c>
      <c r="D10" s="4">
        <f>[10]Model!$K$7</f>
        <v>0.26184652788518581</v>
      </c>
      <c r="E10" s="4">
        <f>[10]Model!$E$11</f>
        <v>0.64880934763746589</v>
      </c>
      <c r="F10" s="4">
        <f>[10]Model!$F$11</f>
        <v>0.15733305116451324</v>
      </c>
      <c r="G10" s="4">
        <f>[10]Model!$K$11</f>
        <v>0.20023783299779593</v>
      </c>
      <c r="H10" s="4">
        <f>[10]Model!$E$13</f>
        <v>-0.31448610587662129</v>
      </c>
      <c r="I10" s="4">
        <f>[10]Model!$F$13</f>
        <v>-1.9699407755056431</v>
      </c>
      <c r="J10" s="4">
        <f>[10]Model!$K$13</f>
        <v>0.23512484731396976</v>
      </c>
      <c r="K10" s="4">
        <f>[10]Model!$E$16</f>
        <v>-8.6769919045590118</v>
      </c>
      <c r="L10" s="4">
        <f>[10]Model!$F$16</f>
        <v>-0.76689847318499937</v>
      </c>
      <c r="M10" s="4">
        <f>[10]Model!$K$16</f>
        <v>0.49050521580814282</v>
      </c>
      <c r="N10" s="4">
        <f>SUM(D10,G10,M10,J10,Q10,R10,S10,T10,U10)/9</f>
        <v>0.24287595663296135</v>
      </c>
      <c r="O10" s="26">
        <f>[10]Model!$A$6</f>
        <v>4.8820035216326527</v>
      </c>
      <c r="P10" s="26">
        <f>[10]Model!$A$7</f>
        <v>27.55969729953917</v>
      </c>
      <c r="Q10" s="23">
        <f>[10]Model!$C$7</f>
        <v>7.0228778274720217E-3</v>
      </c>
      <c r="R10" s="4">
        <f>[10]Model!$C$3</f>
        <v>0.81669999999999998</v>
      </c>
      <c r="S10" s="4">
        <f>[10]Model!$C$5</f>
        <v>0.17714285714285713</v>
      </c>
      <c r="T10" s="4">
        <f>[10]Model!$C$6</f>
        <v>3.4285714285714287E-2</v>
      </c>
      <c r="U10" s="4">
        <f>[10]Model!$E$7</f>
        <v>-3.6982263564485383E-2</v>
      </c>
      <c r="V10" s="27">
        <f>[10]Model!$G$7</f>
        <v>0.4680175008669914</v>
      </c>
      <c r="W10" s="4">
        <f>[10]Model!$G$3</f>
        <v>4.952172751378351E-2</v>
      </c>
      <c r="X10" s="5">
        <f>[10]Model!$A$3</f>
        <v>5980454314</v>
      </c>
      <c r="Y10" s="10" t="str" cm="1">
        <f t="array" ref="Y10">_FV(A10,"Industry")</f>
        <v>Software &amp; IT Services</v>
      </c>
      <c r="Z10" s="16" cm="1">
        <f t="array" ref="Z10">_FV(A10,"Year incorporated",TRUE)</f>
        <v>2018</v>
      </c>
      <c r="AA10" s="8" t="str" cm="1">
        <f t="array" ref="AA10">_FV(A10,"Description")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10" s="4"/>
      <c r="AC10" s="24"/>
      <c r="AD10" s="6"/>
    </row>
    <row r="11" spans="1:30" ht="50" customHeight="1">
      <c r="A11" s="32" t="e" vm="10">
        <v>#VALUE!</v>
      </c>
      <c r="B11" s="13" cm="1">
        <f t="array" ref="B11">_FV(A11,"Price")</f>
        <v>73.5</v>
      </c>
      <c r="C11" s="13">
        <f>[11]Model!$K$6</f>
        <v>96.715203909823401</v>
      </c>
      <c r="D11" s="4">
        <f>[11]Model!$K$7</f>
        <v>0.29298400948961767</v>
      </c>
      <c r="E11" s="4">
        <f>[11]Model!$E$11</f>
        <v>0.23958862396129743</v>
      </c>
      <c r="F11" s="4">
        <f>[11]Model!$F$11</f>
        <v>0.16652276122579379</v>
      </c>
      <c r="G11" s="4">
        <f>[11]Model!$K$11</f>
        <v>0.19305553872307554</v>
      </c>
      <c r="H11" s="4">
        <f>[11]Model!$E$13</f>
        <v>0.15851516816451472</v>
      </c>
      <c r="I11" s="4">
        <f>[11]Model!$F$13</f>
        <v>-1.463243295887128</v>
      </c>
      <c r="J11" s="4">
        <f>[11]Model!$K$13</f>
        <v>-6.4802001011803334E-2</v>
      </c>
      <c r="K11" s="4">
        <f>[11]Model!$E$15</f>
        <v>9.3476623784123003</v>
      </c>
      <c r="L11" s="4">
        <f>[11]Model!$F$15</f>
        <v>4.3065680150403303</v>
      </c>
      <c r="M11" s="4">
        <f>[11]Model!$K$15</f>
        <v>1.2085440645600343</v>
      </c>
      <c r="N11" s="4">
        <f>SUM(D11,G11,M11,J11,Q11,R11,S11,T11,U11)/9</f>
        <v>0.23759576595823764</v>
      </c>
      <c r="O11" s="26">
        <f>[11]Model!$A$6</f>
        <v>5.9171874643143543</v>
      </c>
      <c r="P11" s="26">
        <f>[11]Model!$A$7</f>
        <v>67.447283071297988</v>
      </c>
      <c r="Q11" s="23">
        <f>[11]Model!$C$7</f>
        <v>2.1956899873277421E-2</v>
      </c>
      <c r="R11" s="4">
        <f>[11]Model!$C$3</f>
        <v>0.72939999999999994</v>
      </c>
      <c r="S11" s="4">
        <f>[11]Model!$C$5</f>
        <v>-0.1933</v>
      </c>
      <c r="T11" s="4">
        <f>[11]Model!$C$6</f>
        <v>7.2207078346414585E-2</v>
      </c>
      <c r="U11" s="4">
        <f>[11]Model!$E$7</f>
        <v>-0.12168369635647709</v>
      </c>
      <c r="V11" s="27">
        <f>[11]Model!$G$7</f>
        <v>1.4364682079942097</v>
      </c>
      <c r="W11" s="4">
        <f>[11]Model!$G$3</f>
        <v>7.03151046995453E-2</v>
      </c>
      <c r="X11" s="5">
        <f>[11]Model!$A$3</f>
        <v>7378732768</v>
      </c>
      <c r="Y11" s="10" t="str" cm="1">
        <f t="array" ref="Y11">_FV(A11,"Industry")</f>
        <v>Software &amp; IT Services</v>
      </c>
      <c r="Z11" s="16" cm="1">
        <f t="array" ref="Z11">_FV(A11,"Year incorporated",TRUE)</f>
        <v>2012</v>
      </c>
      <c r="AA11" s="8" t="str" cm="1">
        <f t="array" ref="AA11">_FV(A11,"Description")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row>
    <row r="12" spans="1:30" ht="49" customHeight="1">
      <c r="A12" s="32" t="e" vm="11">
        <v>#VALUE!</v>
      </c>
      <c r="B12" s="13" cm="1">
        <f t="array" ref="B12">_FV(A12,"Price")</f>
        <v>130.24</v>
      </c>
      <c r="C12" s="13">
        <f>[12]Model!$K$6</f>
        <v>177.95198111826173</v>
      </c>
      <c r="D12" s="4">
        <f>[12]Model!$K$7</f>
        <v>0.34975713833632982</v>
      </c>
      <c r="E12" s="4">
        <f>[12]Model!$E$11</f>
        <v>9.7808156437157789E-2</v>
      </c>
      <c r="F12" s="4">
        <f>[12]Model!$F$11</f>
        <v>7.8363433226321888E-2</v>
      </c>
      <c r="G12" s="4">
        <f>[12]Model!$K$11</f>
        <v>9.3552720894972283E-2</v>
      </c>
      <c r="H12" s="4">
        <f>[12]Model!$E$18</f>
        <v>-0.21123722594136751</v>
      </c>
      <c r="I12" s="4">
        <f>[12]Model!$F$18</f>
        <v>0.2098145801373974</v>
      </c>
      <c r="J12" s="4">
        <f>[12]Model!$K$18</f>
        <v>0.15121843719436429</v>
      </c>
      <c r="K12" s="4">
        <f>[12]Model!$E$21</f>
        <v>-0.10388671314251108</v>
      </c>
      <c r="L12" s="4">
        <f>[12]Model!$F$21</f>
        <v>0.294972464390725</v>
      </c>
      <c r="M12" s="4">
        <f>[12]Model!$K$21</f>
        <v>0.17135555374440398</v>
      </c>
      <c r="N12" s="4">
        <f>SUM(D12,G12,M12,J12,Q12,R12,S12,T12,U12)/9</f>
        <v>0.22370733057569639</v>
      </c>
      <c r="O12" s="26">
        <f>[12]Model!$A$6</f>
        <v>5.401334426229508</v>
      </c>
      <c r="P12" s="26">
        <f>[12]Model!$A$7</f>
        <v>22.705630211563641</v>
      </c>
      <c r="Q12" s="23">
        <f>[12]Model!$C$7</f>
        <v>4.7407835465067223E-2</v>
      </c>
      <c r="R12" s="4">
        <f>[12]Model!$C$3</f>
        <v>0.5544</v>
      </c>
      <c r="S12" s="4">
        <f>[12]Model!$C$5</f>
        <v>0.21050000000000002</v>
      </c>
      <c r="T12" s="4">
        <f>[12]Model!$C$6</f>
        <v>0.2464483608698205</v>
      </c>
      <c r="U12" s="4">
        <f>[12]Model!$E$7</f>
        <v>0.18872592867630927</v>
      </c>
      <c r="V12" s="27">
        <f>[12]Model!$G$7</f>
        <v>0.10898364534084996</v>
      </c>
      <c r="W12" s="4">
        <f>[12]Model!$G$3</f>
        <v>-1.9635879687797536E-2</v>
      </c>
      <c r="X12" s="5">
        <f>[12]Model!$A$3</f>
        <v>1647407000000</v>
      </c>
      <c r="Y12" s="10" t="str" cm="1">
        <f t="array" ref="Y12">_FV(A12,"Industry")</f>
        <v>Software &amp; IT Services</v>
      </c>
      <c r="Z12" s="16" cm="1">
        <f t="array" ref="Z12">_FV(A12,"Year incorporated",TRUE)</f>
        <v>2015</v>
      </c>
      <c r="AA12" s="8" t="str" cm="1">
        <f t="array" ref="AA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row>
    <row r="13" spans="1:30" ht="50" customHeight="1">
      <c r="A13" s="32" t="e" vm="12">
        <v>#VALUE!</v>
      </c>
      <c r="B13" s="13" cm="1">
        <f t="array" ref="B13">_FV(A13,"Price")</f>
        <v>2924.99</v>
      </c>
      <c r="C13" s="13">
        <f>'[13]Sheet 1'!$H$116</f>
        <v>2228.2938194820986</v>
      </c>
      <c r="D13" s="4">
        <f>'[13]Sheet 1'!$H$118</f>
        <v>-0.23818754269857378</v>
      </c>
      <c r="E13" s="4">
        <f>'[13]Sheet 1'!$F$4</f>
        <v>0.29690560125342724</v>
      </c>
      <c r="F13" s="4">
        <f>'[13]Sheet 1'!$G$4</f>
        <v>0.21488976140138938</v>
      </c>
      <c r="G13" s="4">
        <f>'[13]Sheet 1'!$N$107</f>
        <v>0.12744904157340961</v>
      </c>
      <c r="H13" s="4">
        <f>'[13]Sheet 1'!$F$29</f>
        <v>8.4985835694050937E-2</v>
      </c>
      <c r="I13" s="4">
        <f>'[13]Sheet 1'!$G$29</f>
        <v>0.15900783289817233</v>
      </c>
      <c r="J13" s="4">
        <f>'[13]Sheet 1'!$M$22</f>
        <v>0.11200937884577282</v>
      </c>
      <c r="K13" s="4">
        <f>'[13]Sheet 1'!$F$106</f>
        <v>4.6420141620771016E-2</v>
      </c>
      <c r="L13" s="4">
        <f>'[13]Sheet 1'!$G$106</f>
        <v>0.60902255639097747</v>
      </c>
      <c r="M13" s="4">
        <f>'[13]Sheet 1'!$L$106</f>
        <v>0.19776244733863493</v>
      </c>
      <c r="N13" s="4">
        <f>SUM(D13,G13,M13,J13,Q13,R13,S13,T13,U13)/9</f>
        <v>0.21259591181752727</v>
      </c>
      <c r="O13" s="26">
        <f>'[13]Sheet 1'!$M$19</f>
        <v>7.7047872385332505</v>
      </c>
      <c r="P13" s="26">
        <f>'[13]Sheet 1'!$N$19</f>
        <v>34.909333934444696</v>
      </c>
      <c r="Q13" s="23">
        <f>'[13]Sheet 1'!$O$22</f>
        <v>3.4524474302664511E-2</v>
      </c>
      <c r="R13" s="4">
        <f>'[13]Sheet 1'!$L$7</f>
        <v>0.57762005436424047</v>
      </c>
      <c r="S13" s="4">
        <f>'[13]Sheet 1'!$N$7</f>
        <v>0.22070851460534494</v>
      </c>
      <c r="T13" s="4">
        <f>'[13]Sheet 1'!$O$7</f>
        <v>0.26600372902423863</v>
      </c>
      <c r="U13" s="4">
        <f>'[13]Sheet 1'!$N$13</f>
        <v>0.61547310900201324</v>
      </c>
      <c r="V13" s="27">
        <f>'[13]Sheet 1'!$O$13</f>
        <v>3.0775995861355407</v>
      </c>
      <c r="W13" s="4">
        <f>'[13]Sheet 1'!$L$16</f>
        <v>2.1155833950386772E-2</v>
      </c>
      <c r="X13" s="5">
        <f>'[13]Sheet 1'!$N$102</f>
        <v>61985013334</v>
      </c>
      <c r="Y13" s="10" t="str" cm="1">
        <f t="array" ref="Y13">_FV(A13,"Industry")</f>
        <v>Software &amp; IT Services</v>
      </c>
      <c r="Z13" s="16" cm="1">
        <f t="array" ref="Z13">_FV(A13,"Year incorporated",TRUE)</f>
        <v>2002</v>
      </c>
      <c r="AA13" s="8" t="str" cm="1">
        <f t="array" ref="AA13">_FV(A13,"Description")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3" s="4"/>
      <c r="AC13" s="24"/>
      <c r="AD13" s="6"/>
    </row>
    <row r="14" spans="1:30" ht="49" customHeight="1">
      <c r="A14" s="2" t="e" vm="13">
        <v>#VALUE!</v>
      </c>
      <c r="B14" s="13" cm="1">
        <f t="array" ref="B14">_FV(A14,"Price")</f>
        <v>256.45</v>
      </c>
      <c r="C14" s="13">
        <f>'[14]Sheet 1'!$AI$116</f>
        <v>152.3362038354303</v>
      </c>
      <c r="D14" s="4">
        <f>'[14]Sheet 1'!$AI$118</f>
        <v>-0.40598087800573091</v>
      </c>
      <c r="E14" s="4">
        <f>'[14]Sheet 1'!$AG$4</f>
        <v>0.327567165419691</v>
      </c>
      <c r="F14" s="4">
        <f>'[14]Sheet 1'!$AH$4</f>
        <v>0.14298773793994912</v>
      </c>
      <c r="G14" s="4">
        <f>'[14]Sheet 1'!$AO$107</f>
        <v>0.115406599904499</v>
      </c>
      <c r="H14" s="4">
        <f>'[14]Sheet 1'!$AG$29</f>
        <v>0.43733280961120413</v>
      </c>
      <c r="I14" s="4">
        <f>'[14]Sheet 1'!$AH$29</f>
        <v>0.6337790593578907</v>
      </c>
      <c r="J14" s="4">
        <f>'[14]Sheet 1'!$AN$22</f>
        <v>0.22256073881139135</v>
      </c>
      <c r="K14" s="4">
        <f>'[14]Sheet 1'!$AG$106</f>
        <v>0.38089936045643236</v>
      </c>
      <c r="L14" s="4">
        <f>'[14]Sheet 1'!$AH$106</f>
        <v>0.41953142948066424</v>
      </c>
      <c r="M14" s="4">
        <f>'[14]Sheet 1'!$AM$106</f>
        <v>0.20120333993094985</v>
      </c>
      <c r="N14" s="4">
        <f>SUM(D14,G14,M14,J14,Q14,R14,S14,T14,U14)/9</f>
        <v>0.21238533511415258</v>
      </c>
      <c r="O14" s="26">
        <f>'[14]Sheet 1'!$AN$19</f>
        <v>17.138368926553671</v>
      </c>
      <c r="P14" s="26">
        <f>'[14]Sheet 1'!$AO$19</f>
        <v>50.303028046142757</v>
      </c>
      <c r="Q14" s="23">
        <f>'[14]Sheet 1'!$AP$22</f>
        <v>2.2760400948197729E-2</v>
      </c>
      <c r="R14" s="4">
        <f>'[14]Sheet 1'!$AM$7</f>
        <v>0.89566832635261973</v>
      </c>
      <c r="S14" s="4">
        <f>'[14]Sheet 1'!$AO$7</f>
        <v>0.2384</v>
      </c>
      <c r="T14" s="4">
        <f>'[14]Sheet 1'!$AP$7</f>
        <v>0.31408410211027377</v>
      </c>
      <c r="U14" s="4">
        <f>'[14]Sheet 1'!$AO$13</f>
        <v>0.30736538597517282</v>
      </c>
      <c r="V14" s="27">
        <f>'[14]Sheet 1'!$AP$13</f>
        <v>0.87135137970640919</v>
      </c>
      <c r="W14" s="4">
        <f>'[14]Sheet 1'!$AM$16</f>
        <v>-1.1300746183513167E-2</v>
      </c>
      <c r="X14" s="5">
        <f>'[14]Sheet 1'!$AO$102</f>
        <v>69770299900</v>
      </c>
      <c r="Y14" s="10" t="str" cm="1">
        <f t="array" ref="Y14">_FV(A14,"Industry")</f>
        <v>Software &amp; IT Services</v>
      </c>
      <c r="Z14" s="16" cm="1">
        <f t="array" ref="Z14">_FV(A14,"Year incorporated",TRUE)</f>
        <v>1987</v>
      </c>
      <c r="AA14" s="8" t="str" cm="1">
        <f t="array" ref="AA14">_FV(A14,"Description")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5" spans="1:30" ht="50" customHeight="1">
      <c r="A15" s="32" t="e" vm="14">
        <v>#VALUE!</v>
      </c>
      <c r="B15" s="13" cm="1">
        <f t="array" ref="B15">_FV(A15,"Price")</f>
        <v>56.01</v>
      </c>
      <c r="C15" s="13">
        <f>[16]Model!$K$6</f>
        <v>79.491769806040793</v>
      </c>
      <c r="D15" s="4">
        <f>[16]Model!$K$7</f>
        <v>0.41924245324122111</v>
      </c>
      <c r="E15" s="4">
        <f>[16]Model!$E$11</f>
        <v>0.34642426963666839</v>
      </c>
      <c r="F15" s="4">
        <f>[16]Model!$F$11</f>
        <v>6.1594152712226791E-2</v>
      </c>
      <c r="G15" s="4">
        <f>[16]Model!$K$11</f>
        <v>0.10090216642100902</v>
      </c>
      <c r="H15" s="4">
        <f>[16]Model!$E$13</f>
        <v>0.32239709443099263</v>
      </c>
      <c r="I15" s="4">
        <f>[16]Model!$F$13</f>
        <v>-1.2555437469400428</v>
      </c>
      <c r="J15" s="4">
        <f>[16]Model!$K$13</f>
        <v>0.34971832669035119</v>
      </c>
      <c r="K15" s="4">
        <f>[16]Model!$E$16</f>
        <v>1.7704240214888718</v>
      </c>
      <c r="L15" s="4">
        <f>[16]Model!$F$16</f>
        <v>-3.0568650467988738</v>
      </c>
      <c r="M15" s="4">
        <f>[16]Model!$K$16</f>
        <v>0.26246259468056382</v>
      </c>
      <c r="N15" s="4">
        <f>SUM(D15,G15,M15,J15,Q15,R15,S15,T15,U15)/9</f>
        <v>0.20502743422053571</v>
      </c>
      <c r="O15" s="26">
        <f>[16]Model!$A$6</f>
        <v>2.4973744867060561</v>
      </c>
      <c r="P15" s="26">
        <f>[16]Model!$A$7</f>
        <v>31.602290233644858</v>
      </c>
      <c r="Q15" s="23">
        <f>[16]Model!$C$7</f>
        <v>5.8554847640426913E-2</v>
      </c>
      <c r="R15" s="4">
        <f>[16]Model!$C$3</f>
        <v>0.47869999999999996</v>
      </c>
      <c r="S15" s="4">
        <f>[16]Model!$C$5</f>
        <v>7.9025110782865587E-2</v>
      </c>
      <c r="T15" s="4">
        <f>[16]Model!$C$6</f>
        <v>0.14623338257016247</v>
      </c>
      <c r="U15" s="4">
        <f>[16]Model!$E$7</f>
        <v>-4.9591974041778841E-2</v>
      </c>
      <c r="V15" s="27">
        <f>[16]Model!$G$7</f>
        <v>0.12048432731165123</v>
      </c>
      <c r="W15" s="4">
        <f>[16]Model!$G$3</f>
        <v>0.10956148926666953</v>
      </c>
      <c r="X15" s="5">
        <f>[16]Model!$A$3</f>
        <v>10144335165</v>
      </c>
      <c r="Y15" s="10" t="str" cm="1">
        <f t="array" ref="Y15">_FV(A15,"Industry")</f>
        <v>Software &amp; IT Services</v>
      </c>
      <c r="Z15" s="16" cm="1">
        <f t="array" ref="Z15">_FV(A15,"Year incorporated",TRUE)</f>
        <v>2008</v>
      </c>
      <c r="AA15" s="8" t="str" cm="1">
        <f t="array" ref="AA15">_FV(A15,"Description")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5" s="4"/>
      <c r="AC15" s="24"/>
      <c r="AD15" s="6"/>
    </row>
    <row r="16" spans="1:30" ht="50" customHeight="1">
      <c r="A16" s="32" t="e" vm="15">
        <v>#VALUE!</v>
      </c>
      <c r="B16" s="13" cm="1">
        <f t="array" ref="B16">_FV(A16,"Price")</f>
        <v>505.17</v>
      </c>
      <c r="C16" s="13">
        <f>'[17]Sheet 1'!$AJ$116</f>
        <v>324.05986221307614</v>
      </c>
      <c r="D16" s="4">
        <f>'[17]Sheet 1'!$AJ$118</f>
        <v>-0.35976793461933754</v>
      </c>
      <c r="E16" s="4">
        <f>'[17]Sheet 1'!$AH$4</f>
        <v>0.20868428257218441</v>
      </c>
      <c r="F16" s="4">
        <f>'[17]Sheet 1'!$AI$4</f>
        <v>0.14650238057660459</v>
      </c>
      <c r="G16" s="4">
        <f>'[17]Sheet 1'!$AP$107</f>
        <v>0.13068256580561441</v>
      </c>
      <c r="H16" s="4">
        <f>'[17]Sheet 1'!$AH$29</f>
        <v>0.29976660558984891</v>
      </c>
      <c r="I16" s="4">
        <f>'[17]Sheet 1'!$AI$29</f>
        <v>0.74792858782401672</v>
      </c>
      <c r="J16" s="4">
        <f>'[17]Sheet 1'!$AO$22</f>
        <v>0.27707427260918605</v>
      </c>
      <c r="K16" s="4">
        <f>'[17]Sheet 1'!$AH$106</f>
        <v>0.14527784021842938</v>
      </c>
      <c r="L16" s="4">
        <f>'[17]Sheet 1'!$AI$106</f>
        <v>0.1495057562797768</v>
      </c>
      <c r="M16" s="4">
        <f>'[17]Sheet 1'!$AN$106</f>
        <v>0.17934169888521362</v>
      </c>
      <c r="N16" s="4">
        <f>SUM(D16,G16,M16,J16,Q16,R16,S16,T16,U16)/9</f>
        <v>0.20487189402182612</v>
      </c>
      <c r="O16" s="26">
        <f>'[17]Sheet 1'!$AO$19</f>
        <v>13.21296536354274</v>
      </c>
      <c r="P16" s="26">
        <f>'[17]Sheet 1'!$AP$19</f>
        <v>44.7290739151656</v>
      </c>
      <c r="Q16" s="23">
        <f>'[17]Sheet 1'!$AQ$22</f>
        <v>2.3889714102748316E-2</v>
      </c>
      <c r="R16" s="4">
        <f>'[17]Sheet 1'!$AN$7</f>
        <v>0.79330000000000001</v>
      </c>
      <c r="S16" s="4">
        <f>'[17]Sheet 1'!$AP$7</f>
        <v>0.29539993134225884</v>
      </c>
      <c r="T16" s="4">
        <f>'[17]Sheet 1'!$AQ$7</f>
        <v>0.315653964984552</v>
      </c>
      <c r="U16" s="4">
        <f>'[17]Sheet 1'!$AP$13</f>
        <v>0.18827283308619958</v>
      </c>
      <c r="V16" s="27">
        <f>'[17]Sheet 1'!$AQ$13</f>
        <v>0.6996173667106319</v>
      </c>
      <c r="W16" s="4">
        <f>'[17]Sheet 1'!$AN$16</f>
        <v>2.1050524172133381E-3</v>
      </c>
      <c r="X16" s="5">
        <f>'[17]Sheet 1'!$AP$102</f>
        <v>76978736208</v>
      </c>
      <c r="Y16" s="10" t="str" cm="1">
        <f t="array" ref="Y16">_FV(A16,"Industry")</f>
        <v>Software &amp; IT Services</v>
      </c>
      <c r="Z16" s="16" cm="1">
        <f t="array" ref="Z16">_FV(A16,"Year incorporated",TRUE)</f>
        <v>1987</v>
      </c>
      <c r="AA16" s="8" t="str" cm="1">
        <f t="array" ref="AA16">_FV(A16,"Description")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6" s="4"/>
      <c r="AC16" s="24"/>
      <c r="AD16" s="6"/>
    </row>
    <row r="17" spans="1:31" ht="50" customHeight="1">
      <c r="A17" s="32" t="e" vm="16">
        <v>#VALUE!</v>
      </c>
      <c r="B17" s="13" cm="1">
        <f t="array" ref="B17">_FV(A17,"Price")</f>
        <v>76.81</v>
      </c>
      <c r="C17" s="13">
        <f>[18]Model!$K$6</f>
        <v>36.290277400287749</v>
      </c>
      <c r="D17" s="4">
        <f>[18]Model!$K$7</f>
        <v>-0.52753186563874821</v>
      </c>
      <c r="E17" s="4">
        <f>[18]Model!$E$11</f>
        <v>0.31871167361908026</v>
      </c>
      <c r="F17" s="4">
        <f>[18]Model!$F$11</f>
        <v>0.23209922708590147</v>
      </c>
      <c r="G17" s="4">
        <f>[18]Model!$K$11</f>
        <v>0.23380764970828824</v>
      </c>
      <c r="H17" s="4">
        <f>[18]Model!$E$13</f>
        <v>-0.61248384895689667</v>
      </c>
      <c r="I17" s="4">
        <f>[18]Model!$F$13</f>
        <v>10.669944741032126</v>
      </c>
      <c r="J17" s="4">
        <f>[18]Model!$K$13</f>
        <v>0.32524843093467587</v>
      </c>
      <c r="K17" s="4">
        <f>[18]Model!$E$16</f>
        <v>0.43515935608833867</v>
      </c>
      <c r="L17" s="4">
        <f>[18]Model!$F$16</f>
        <v>0.25491310318700577</v>
      </c>
      <c r="M17" s="4">
        <f>[18]Model!$K$16</f>
        <v>0.28698890028303281</v>
      </c>
      <c r="N17" s="4">
        <f>SUM(D17,G17,M17,J17,Q17,R17,S17,T17,U17)/9</f>
        <v>0.20214528673303356</v>
      </c>
      <c r="O17" s="26">
        <f>[18]Model!$A$6</f>
        <v>19.3683843127572</v>
      </c>
      <c r="P17" s="26">
        <f>[18]Model!$A$7</f>
        <v>60.436820391653292</v>
      </c>
      <c r="Q17" s="23">
        <f>[18]Model!$C$7</f>
        <v>1.5483848032901393E-2</v>
      </c>
      <c r="R17" s="4">
        <f>[18]Model!$C$3</f>
        <v>0.81740000000000002</v>
      </c>
      <c r="S17" s="4">
        <f>[18]Model!$C$5</f>
        <v>0.32047325102880658</v>
      </c>
      <c r="T17" s="4">
        <f>[18]Model!$C$6</f>
        <v>0.29989711934156377</v>
      </c>
      <c r="U17" s="4">
        <f>[18]Model!$E$7</f>
        <v>4.7540246906781373E-2</v>
      </c>
      <c r="V17" s="27">
        <f>[18]Model!$G$7</f>
        <v>0.12207530136477086</v>
      </c>
      <c r="W17" s="4">
        <f>[18]Model!$G$3</f>
        <v>2.2526019471993619E-2</v>
      </c>
      <c r="X17" s="5">
        <f>[18]Model!$A$3</f>
        <v>37652139104</v>
      </c>
      <c r="Y17" s="10" t="str" cm="1">
        <f t="array" ref="Y17">_FV(A17,"Industry")</f>
        <v>Software &amp; IT Services</v>
      </c>
      <c r="Z17" s="16" cm="1">
        <f t="array" ref="Z17">_FV(A17,"Year incorporated",TRUE)</f>
        <v>2009</v>
      </c>
      <c r="AA17" s="8" t="str" cm="1">
        <f t="array" ref="AA17">_FV(A17,"Description")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AB17" s="4"/>
      <c r="AC17" s="24"/>
      <c r="AD17" s="8"/>
      <c r="AE17" s="8"/>
    </row>
    <row r="18" spans="1:31" ht="50" customHeight="1">
      <c r="A18" s="32" t="e" vm="17">
        <v>#VALUE!</v>
      </c>
      <c r="B18" s="13" cm="1">
        <f t="array" ref="B18">_FV(A18,"Price")</f>
        <v>509.74</v>
      </c>
      <c r="C18" s="13">
        <f>'[20]Sheet 1'!$AI$116</f>
        <v>479.45896588826258</v>
      </c>
      <c r="D18" s="4">
        <f>'[20]Sheet 1'!$AI$118</f>
        <v>-5.9404861521044849E-2</v>
      </c>
      <c r="E18" s="4">
        <f>'[20]Sheet 1'!$AG$4</f>
        <v>-7.0268960503998112E-2</v>
      </c>
      <c r="F18" s="4">
        <f>'[20]Sheet 1'!$AH$4</f>
        <v>0.12513496407163327</v>
      </c>
      <c r="G18" s="4">
        <f>'[20]Sheet 1'!$AO$107</f>
        <v>8.3364352890873322E-2</v>
      </c>
      <c r="H18" s="4">
        <f>'[20]Sheet 1'!$AG$29</f>
        <v>0.34018740239458611</v>
      </c>
      <c r="I18" s="4">
        <f>'[20]Sheet 1'!$AH$29</f>
        <v>0.12837444163915324</v>
      </c>
      <c r="J18" s="4">
        <f>'[20]Sheet 1'!$AN$22</f>
        <v>0.16687301627859014</v>
      </c>
      <c r="K18" s="4">
        <f>'[20]Sheet 1'!$AG$106</f>
        <v>-0.65921099882008927</v>
      </c>
      <c r="L18" s="4">
        <f>'[20]Sheet 1'!$AH$106</f>
        <v>0.19091761880721569</v>
      </c>
      <c r="M18" s="4">
        <f>'[20]Sheet 1'!$AM$106</f>
        <v>0.15269019549785789</v>
      </c>
      <c r="N18" s="4">
        <f>SUM(D18,G18,M18,J18,Q18,R18,S18,T18,U18)/9</f>
        <v>0.19900434796525668</v>
      </c>
      <c r="O18" s="26">
        <f>'[20]Sheet 1'!$AN$19</f>
        <v>9.0091822061548648</v>
      </c>
      <c r="P18" s="26">
        <f>'[20]Sheet 1'!$AO$19</f>
        <v>31.176758409785929</v>
      </c>
      <c r="Q18" s="23">
        <f>'[20]Sheet 1'!$AP$22</f>
        <v>3.9301031338358577E-2</v>
      </c>
      <c r="R18" s="4">
        <f>'[20]Sheet 1'!$AM$7</f>
        <v>0.6986</v>
      </c>
      <c r="S18" s="4">
        <f>'[20]Sheet 1'!$AO$7</f>
        <v>0.2883851753805427</v>
      </c>
      <c r="T18" s="4">
        <f>'[20]Sheet 1'!$AP$7</f>
        <v>0.35407015221707477</v>
      </c>
      <c r="U18" s="4">
        <f>'[20]Sheet 1'!$AO$13</f>
        <v>6.7160069605057382E-2</v>
      </c>
      <c r="V18" s="27">
        <f>'[20]Sheet 1'!$AP$13</f>
        <v>0.68232550599209363</v>
      </c>
      <c r="W18" s="4">
        <f>'[20]Sheet 1'!$AM$16</f>
        <v>6.2603860582215298E-3</v>
      </c>
      <c r="X18" s="5">
        <f>'[20]Sheet 1'!$AO$102</f>
        <v>54451497254</v>
      </c>
      <c r="Y18" s="10" t="str" cm="1">
        <f t="array" ref="Y18">_FV(A18,"Industry")</f>
        <v>Software &amp; IT Services</v>
      </c>
      <c r="Z18" s="16" cm="1">
        <f t="array" ref="Z18">_FV(A18,"Year incorporated",TRUE)</f>
        <v>1981</v>
      </c>
      <c r="AA18" s="8" t="str" cm="1">
        <f t="array" ref="AA18">_FV(A18,"Description")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8" s="4"/>
      <c r="AC18" s="24"/>
      <c r="AD18" s="6"/>
      <c r="AE18" s="6"/>
    </row>
    <row r="19" spans="1:31" ht="50" customHeight="1">
      <c r="A19" s="32" t="e" vm="18">
        <v>#VALUE!</v>
      </c>
      <c r="B19" s="13" cm="1">
        <f t="array" ref="B19">_FV(A19,"Price")</f>
        <v>206.83</v>
      </c>
      <c r="C19" s="13">
        <f>[21]Model!$K$6</f>
        <v>84.500400520789611</v>
      </c>
      <c r="D19" s="4">
        <f>[21]Model!$K$7</f>
        <v>-0.60111215766243575</v>
      </c>
      <c r="E19" s="4">
        <f>[21]Model!$E$11</f>
        <v>0.15586844131558686</v>
      </c>
      <c r="F19" s="4">
        <f>[21]Model!$F$11</f>
        <v>0.19152530883188801</v>
      </c>
      <c r="G19" s="4">
        <f>[21]Model!$K$11</f>
        <v>0.14289067018440765</v>
      </c>
      <c r="H19" s="4">
        <f>[21]Model!$E$13</f>
        <v>0.16734557172858278</v>
      </c>
      <c r="I19" s="4">
        <f>[21]Model!$F$13</f>
        <v>0.50512953729479904</v>
      </c>
      <c r="J19" s="4">
        <f>[21]Model!$K$13</f>
        <v>0.34239183673833573</v>
      </c>
      <c r="K19" s="4">
        <f>[21]Model!$E$15</f>
        <v>-4.4842603785457569E-2</v>
      </c>
      <c r="L19" s="4">
        <f>[21]Model!$F$15</f>
        <v>0.21935010373144248</v>
      </c>
      <c r="M19" s="4">
        <f>[21]Model!$K$15</f>
        <v>0.2168974317141136</v>
      </c>
      <c r="N19" s="4">
        <f>SUM(D19,G19,M19,J19,Q19,R19,S19,T19,U19)/9</f>
        <v>0.19725772167573657</v>
      </c>
      <c r="O19" s="26">
        <f>[21]Model!$A$6</f>
        <v>14.269106667396061</v>
      </c>
      <c r="P19" s="26">
        <f>[21]Model!$A$7</f>
        <v>67.191980906749095</v>
      </c>
      <c r="Q19" s="23">
        <f>[21]Model!$C$7</f>
        <v>1.6178545515563761E-2</v>
      </c>
      <c r="R19" s="4">
        <f>[21]Model!$C$3</f>
        <v>0.53010000000000002</v>
      </c>
      <c r="S19" s="4">
        <f>[21]Model!$C$5</f>
        <v>0.1721</v>
      </c>
      <c r="T19" s="4">
        <f>[21]Model!$C$6</f>
        <v>0.22212646760972515</v>
      </c>
      <c r="U19" s="4">
        <f>[21]Model!$E$7</f>
        <v>0.73374670098191896</v>
      </c>
      <c r="V19" s="27">
        <f>[21]Model!$G$7</f>
        <v>7.3051890941073006E-2</v>
      </c>
      <c r="W19" s="4">
        <f>[21]Model!$G$3</f>
        <v>-1.0411312992084198E-2</v>
      </c>
      <c r="X19" s="5">
        <f>[21]Model!$A$3</f>
        <v>13041963494</v>
      </c>
      <c r="Y19" s="10" t="str" cm="1">
        <f t="array" ref="Y19">_FV(A19,"Industry")</f>
        <v>Software &amp; IT Services</v>
      </c>
      <c r="Z19" s="16" cm="1">
        <f t="array" ref="Z19">_FV(A19,"Year incorporated",TRUE)</f>
        <v>1998</v>
      </c>
      <c r="AA19" s="8" t="str" cm="1">
        <f t="array" ref="AA19">_FV(A19,"Description")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9" s="24"/>
      <c r="AC19" s="25"/>
    </row>
    <row r="20" spans="1:31" ht="50" customHeight="1">
      <c r="A20" s="2" t="e" vm="19">
        <v>#VALUE!</v>
      </c>
      <c r="B20" s="13" cm="1">
        <f t="array" ref="B20">_FV(A20,"Price")</f>
        <v>619.76</v>
      </c>
      <c r="C20" s="13">
        <f>'[19]Sheet 1'!$S$116</f>
        <v>440.47827538004867</v>
      </c>
      <c r="D20" s="4">
        <f>'[19]Sheet 1'!$S$118</f>
        <v>-0.28927604979338994</v>
      </c>
      <c r="E20" s="4">
        <f>'[19]Sheet 1'!$Q$4</f>
        <v>0.22879918588873815</v>
      </c>
      <c r="F20" s="4">
        <f>'[19]Sheet 1'!$R$4</f>
        <v>0.22981366459627339</v>
      </c>
      <c r="G20" s="4">
        <f>'[19]Sheet 1'!$Y$107</f>
        <v>0.20718207336870673</v>
      </c>
      <c r="H20" s="4">
        <f>'[19]Sheet 1'!$Q$29</f>
        <v>0.41304347826086962</v>
      </c>
      <c r="I20" s="4">
        <f>'[19]Sheet 1'!$R$29</f>
        <v>5.3384615384615381</v>
      </c>
      <c r="J20" s="4">
        <f>'[19]Sheet 1'!$X$22</f>
        <v>0.21318287198734909</v>
      </c>
      <c r="K20" s="4">
        <f>'[19]Sheet 1'!$Q$106</f>
        <v>0.21261160714285721</v>
      </c>
      <c r="L20" s="4">
        <f>'[19]Sheet 1'!$R$106</f>
        <v>0.20616658996778647</v>
      </c>
      <c r="M20" s="4">
        <f>'[19]Sheet 1'!$W$106</f>
        <v>0.26541205368771414</v>
      </c>
      <c r="N20" s="4">
        <f>SUM(D20,G20,M20,J20,Q20,R20,S20,T20,U20)/9</f>
        <v>0.19689807236514426</v>
      </c>
      <c r="O20" s="26">
        <f>'[19]Sheet 1'!$X$19</f>
        <v>14.387497194163862</v>
      </c>
      <c r="P20" s="26">
        <f>'[19]Sheet 1'!$Y$19</f>
        <v>62.229417475728155</v>
      </c>
      <c r="Q20" s="23">
        <f>'[19]Sheet 1'!$Z$22</f>
        <v>2.0445797963376981E-2</v>
      </c>
      <c r="R20" s="4">
        <f>'[19]Sheet 1'!$W$7</f>
        <v>0.78090000000000004</v>
      </c>
      <c r="S20" s="4">
        <f>'[19]Sheet 1'!$Y$7</f>
        <v>0.23120089786756454</v>
      </c>
      <c r="T20" s="4">
        <f>'[19]Sheet 1'!$Z$7</f>
        <v>0.29416386083052748</v>
      </c>
      <c r="U20" s="4">
        <f>'[19]Sheet 1'!$Y$13</f>
        <v>4.8871145374449337E-2</v>
      </c>
      <c r="V20" s="27">
        <f>'[19]Sheet 1'!$Z$13</f>
        <v>1.6428855325914149</v>
      </c>
      <c r="W20" s="4">
        <f>'[19]Sheet 1'!$W$16</f>
        <v>2.9601988199387735E-2</v>
      </c>
      <c r="X20" s="5">
        <f>'[19]Sheet 1'!$Y$102</f>
        <v>128192600000</v>
      </c>
      <c r="Y20" s="10" t="str" cm="1">
        <f t="array" ref="Y20">_FV(A20,"Industry")</f>
        <v>Software &amp; IT Services</v>
      </c>
      <c r="Z20" s="16" cm="1">
        <f t="array" ref="Z20">_FV(A20,"Year incorporated",TRUE)</f>
        <v>2012</v>
      </c>
      <c r="AA20" s="8" t="str" cm="1">
        <f t="array" ref="AA20">_FV(A20,"Description")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20" s="4"/>
      <c r="AC20" s="24"/>
      <c r="AD20" s="25"/>
    </row>
    <row r="21" spans="1:31" ht="49" customHeight="1">
      <c r="A21" s="2" t="e" vm="20">
        <v>#VALUE!</v>
      </c>
      <c r="B21" s="13" cm="1">
        <f t="array" ref="B21">_FV(A21,"Price")</f>
        <v>226.52</v>
      </c>
      <c r="C21" s="13">
        <f>'[22]Sheet 1'!$AN$116</f>
        <v>230.73331117087432</v>
      </c>
      <c r="D21" s="4">
        <f>'[22]Sheet 1'!$AN$118</f>
        <v>2.3298346509111001E-2</v>
      </c>
      <c r="E21" s="4">
        <f>'[22]Sheet 1'!$AL$4</f>
        <v>6.9381689258533497E-2</v>
      </c>
      <c r="F21" s="4">
        <f>'[22]Sheet 1'!$AM$4</f>
        <v>0.11706602685943968</v>
      </c>
      <c r="G21" s="4">
        <f>'[22]Sheet 1'!$AT$107</f>
        <v>7.2096521728034269E-2</v>
      </c>
      <c r="H21" s="4">
        <f>'[22]Sheet 1'!$AL$29</f>
        <v>0.13484702713103713</v>
      </c>
      <c r="I21" s="4">
        <f>'[22]Sheet 1'!$AM$29</f>
        <v>0.14958119976940565</v>
      </c>
      <c r="J21" s="4">
        <f>'[22]Sheet 1'!$AS$22</f>
        <v>9.8692617704524116E-2</v>
      </c>
      <c r="K21" s="4">
        <f>'[22]Sheet 1'!$AL$106</f>
        <v>-1.5961969544716736E-2</v>
      </c>
      <c r="L21" s="4">
        <f>'[22]Sheet 1'!$AM$106</f>
        <v>0.5293979026746789</v>
      </c>
      <c r="M21" s="4">
        <f>'[22]Sheet 1'!$AR$106</f>
        <v>0.16904574545107076</v>
      </c>
      <c r="N21" s="4">
        <f>SUM(D21,G21,M21,J21,Q21,R21,S21,T21,U21)/9</f>
        <v>0.19159149626124497</v>
      </c>
      <c r="O21" s="26">
        <f>'[22]Sheet 1'!$AS$19</f>
        <v>5.1738357770711296</v>
      </c>
      <c r="P21" s="26">
        <f>'[22]Sheet 1'!$AT$19</f>
        <v>27.357228998230088</v>
      </c>
      <c r="Q21" s="23">
        <f>'[22]Sheet 1'!$AU$22</f>
        <v>4.1987898936913397E-2</v>
      </c>
      <c r="R21" s="4">
        <f>'[22]Sheet 1'!$AR$7</f>
        <v>0.41410000000000002</v>
      </c>
      <c r="S21" s="4">
        <f>'[22]Sheet 1'!$AT$7</f>
        <v>0.1891213389121339</v>
      </c>
      <c r="T21" s="4">
        <f>'[22]Sheet 1'!$AU$7</f>
        <v>0.21723849372384937</v>
      </c>
      <c r="U21" s="4">
        <f>'[22]Sheet 1'!$AT$13</f>
        <v>0.4987425033855678</v>
      </c>
      <c r="V21" s="27">
        <f>'[22]Sheet 1'!$AU$13</f>
        <v>18.55421201128577</v>
      </c>
      <c r="W21" s="4">
        <f>'[22]Sheet 1'!$AR$16</f>
        <v>-1.3316596842701769E-2</v>
      </c>
      <c r="X21" s="5">
        <f>'[22]Sheet 1'!$AT$102</f>
        <v>92741006304</v>
      </c>
      <c r="Y21" s="10" t="str" cm="1">
        <f t="array" ref="Y21">_FV(A21,"Industry")</f>
        <v>Software &amp; IT Services</v>
      </c>
      <c r="Z21" s="16" cm="1">
        <f t="array" ref="Z21">_FV(A21,"Year incorporated",TRUE)</f>
        <v>1961</v>
      </c>
      <c r="AA21" s="8" t="str" cm="1">
        <f t="array" ref="AA21">_FV(A21,"Description")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row>
    <row r="22" spans="1:31" ht="49" customHeight="1">
      <c r="A22" s="32" t="e" vm="21">
        <v>#VALUE!</v>
      </c>
      <c r="B22" s="13" cm="1">
        <f t="array" ref="B22">_FV(A22,"Price")</f>
        <v>190.76</v>
      </c>
      <c r="C22" s="13">
        <f>'[23]Sheet 1'!$J$116</f>
        <v>124.32733118139856</v>
      </c>
      <c r="D22" s="4">
        <f>'[23]Sheet 1'!$J$118</f>
        <v>-0.34825261490145432</v>
      </c>
      <c r="E22" s="4">
        <f>'[23]Sheet 1'!$H$4</f>
        <v>0.54398268386339432</v>
      </c>
      <c r="F22" s="4">
        <f>'[23]Sheet 1'!$I$4</f>
        <v>0.35550205333128693</v>
      </c>
      <c r="G22" s="4">
        <f>'[23]Sheet 1'!$P$107</f>
        <v>0.29962049488202525</v>
      </c>
      <c r="H22" s="4">
        <f>'[23]Sheet 1'!$H$29</f>
        <v>-0.21143567807623787</v>
      </c>
      <c r="I22" s="4">
        <f>'[23]Sheet 1'!$I$29</f>
        <v>-4.1547927637861877</v>
      </c>
      <c r="J22" s="4">
        <f>'[23]Sheet 1'!$O$22</f>
        <v>0.33458016981656591</v>
      </c>
      <c r="K22" s="4">
        <f>'[23]Sheet 1'!$H$106</f>
        <v>0.53221209891913301</v>
      </c>
      <c r="L22" s="4">
        <f>'[23]Sheet 1'!$I$106</f>
        <v>1.1385846802965949E-2</v>
      </c>
      <c r="M22" s="4">
        <f>'[23]Sheet 1'!$N$106</f>
        <v>0.28122867544309443</v>
      </c>
      <c r="N22" s="4">
        <f>SUM(D22,G22,M22,J22,Q22,R22,S22,T22,U22)/9</f>
        <v>0.18810137390213033</v>
      </c>
      <c r="O22" s="26">
        <f>'[23]Sheet 1'!$O$19</f>
        <v>14.993823907834102</v>
      </c>
      <c r="P22" s="26">
        <f>'[23]Sheet 1'!$P$19</f>
        <v>78.794736260162608</v>
      </c>
      <c r="Q22" s="23">
        <f>'[23]Sheet 1'!$Q$22</f>
        <v>1.5029229601801256E-2</v>
      </c>
      <c r="R22" s="4">
        <f>'[23]Sheet 1'!$N$7</f>
        <v>0.73170000000000002</v>
      </c>
      <c r="S22" s="4">
        <f>'[23]Sheet 1'!$P$7</f>
        <v>0.19028966425279789</v>
      </c>
      <c r="T22" s="4">
        <f>'[23]Sheet 1'!$Q$7</f>
        <v>0.22534562211981568</v>
      </c>
      <c r="U22" s="4">
        <f>'[23]Sheet 1'!$P$13</f>
        <v>-3.6628876095473148E-2</v>
      </c>
      <c r="V22" s="27">
        <f>'[23]Sheet 1'!$Q$13</f>
        <v>0.74661131044106688</v>
      </c>
      <c r="W22" s="4">
        <f>'[23]Sheet 1'!$N$16</f>
        <v>8.5856511780137562E-2</v>
      </c>
      <c r="X22" s="5">
        <f>'[23]Sheet 1'!$P$102</f>
        <v>45551237032</v>
      </c>
      <c r="Y22" s="10" t="str" cm="1">
        <f t="array" ref="Y22">_FV(A22,"Industry")</f>
        <v>Software &amp; IT Services</v>
      </c>
      <c r="Z22" s="16" cm="1">
        <f t="array" ref="Z22">_FV(A22,"Year incorporated",TRUE)</f>
        <v>2011</v>
      </c>
      <c r="AA22" s="8" t="str" cm="1">
        <f t="array" ref="AA22">_FV(A22,"Description")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row>
    <row r="23" spans="1:31" ht="49" customHeight="1">
      <c r="A23" s="2" t="e" vm="22">
        <v>#VALUE!</v>
      </c>
      <c r="B23" s="13" cm="1">
        <f t="array" ref="B23">_FV(A23,"Price")</f>
        <v>963.25</v>
      </c>
      <c r="C23" s="13">
        <f>[8]Model!$K$6</f>
        <v>505.36396996964697</v>
      </c>
      <c r="D23" s="4">
        <f>[8]Model!$K$7</f>
        <v>-0.47535533872863023</v>
      </c>
      <c r="E23" s="4">
        <f>[8]Model!$E$11</f>
        <v>4.6131666737559751E-2</v>
      </c>
      <c r="F23" s="4">
        <f>[8]Model!$F$11</f>
        <v>9.9276104177103974E-2</v>
      </c>
      <c r="G23" s="4">
        <f>[8]Model!$K$11</f>
        <v>8.2588703640724542E-2</v>
      </c>
      <c r="H23" s="4">
        <f>[8]Model!$E$13</f>
        <v>-4.7293437120617066E-2</v>
      </c>
      <c r="I23" s="4">
        <f>[8]Model!$F$13</f>
        <v>0.14846830736117322</v>
      </c>
      <c r="J23" s="4">
        <f>[8]Model!$K$13</f>
        <v>0.1709596500827987</v>
      </c>
      <c r="K23" s="4">
        <f>[8]Model!$E$16</f>
        <v>0.24163943370139895</v>
      </c>
      <c r="L23" s="4">
        <f>[8]Model!$F$16</f>
        <v>-0.15066173977607056</v>
      </c>
      <c r="M23" s="4">
        <f>[8]Model!$K$16</f>
        <v>0.13805979147528671</v>
      </c>
      <c r="N23" s="4">
        <f>SUM(D23,G23,M23,J23,Q23,R23,S23,T23,U23)/9</f>
        <v>0.18744461409825869</v>
      </c>
      <c r="O23" s="26">
        <f>[8]Model!$A$6</f>
        <v>15.814866269484808</v>
      </c>
      <c r="P23" s="26">
        <f>[8]Model!$A$7</f>
        <v>55.812838069930073</v>
      </c>
      <c r="Q23" s="23">
        <f>[8]Model!$C$7</f>
        <v>1.9796432919442997E-2</v>
      </c>
      <c r="R23" s="4">
        <f>[8]Model!$C$3</f>
        <v>0.78900000000000003</v>
      </c>
      <c r="S23" s="4">
        <f>[8]Model!$C$5</f>
        <v>0.28335535006605017</v>
      </c>
      <c r="T23" s="4">
        <f>[8]Model!$C$6</f>
        <v>0.31307793923381771</v>
      </c>
      <c r="U23" s="4">
        <f>[8]Model!$E$7</f>
        <v>0.36551899819483757</v>
      </c>
      <c r="V23" s="30" t="s">
        <v>587</v>
      </c>
      <c r="W23" s="4">
        <f>[8]Model!$G$3</f>
        <v>-2.7292598519308937E-2</v>
      </c>
      <c r="X23" s="5"/>
      <c r="Y23" s="10" t="str" cm="1">
        <f t="array" ref="Y23">_FV(A23,"Industry")</f>
        <v>Software &amp; IT Services</v>
      </c>
      <c r="Z23" s="16" cm="1">
        <f t="array" ref="Z23">_FV(A23,"Year incorporated",TRUE)</f>
        <v>1987</v>
      </c>
      <c r="AA23" s="8" t="str" cm="1">
        <f t="array" ref="AA23">_FV(A23,"Description")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24" spans="1:31" ht="50" customHeight="1">
      <c r="A24" s="32" t="e" vm="23">
        <v>#VALUE!</v>
      </c>
      <c r="B24" s="13" cm="1">
        <f t="array" ref="B24">_FV(A24,"Price")</f>
        <v>36.090000000000003</v>
      </c>
      <c r="C24" s="13">
        <f>[24]Model!$K$6</f>
        <v>24.713930716735369</v>
      </c>
      <c r="D24" s="4">
        <f>[24]Model!$K$7</f>
        <v>-0.31521388981060217</v>
      </c>
      <c r="E24" s="4">
        <f>[24]Model!$E$11</f>
        <v>0.66772262857049669</v>
      </c>
      <c r="F24" s="4">
        <f>[24]Model!$F$11</f>
        <v>0.43259120545460328</v>
      </c>
      <c r="G24" s="4">
        <f>[24]Model!$K$11</f>
        <v>0.33382645266193645</v>
      </c>
      <c r="H24" s="4">
        <f>[24]Model!$E$13</f>
        <v>1.607729571750764</v>
      </c>
      <c r="I24" s="4">
        <f>[24]Model!$F$13</f>
        <v>-1.4349939868478288</v>
      </c>
      <c r="J24" s="4">
        <f>[24]Model!$K$13</f>
        <v>0.40406747983474323</v>
      </c>
      <c r="K24" s="4">
        <f>[24]Model!$E$16</f>
        <v>4.6846482705013601</v>
      </c>
      <c r="L24" s="4">
        <f>[24]Model!$F$16</f>
        <v>0.4220666457002995</v>
      </c>
      <c r="M24" s="4">
        <f>[24]Model!$K$16</f>
        <v>0.45518878655935291</v>
      </c>
      <c r="N24" s="4">
        <f>SUM(D24,G24,M24,J24,Q24,R24,S24,T24,U24)/9</f>
        <v>0.16481395369341686</v>
      </c>
      <c r="O24" s="26">
        <f>[24]Model!$A$6</f>
        <v>10.393380546075086</v>
      </c>
      <c r="P24" s="26">
        <f>[24]Model!$A$7</f>
        <v>71.653188235294124</v>
      </c>
      <c r="Q24" s="23">
        <f>[24]Model!$C$7</f>
        <v>1.7075714869056357E-2</v>
      </c>
      <c r="R24" s="4">
        <f>[24]Model!$C$3</f>
        <v>0.39770000000000005</v>
      </c>
      <c r="S24" s="4">
        <f>[24]Model!$C$5</f>
        <v>0.14505119453924914</v>
      </c>
      <c r="T24" s="4">
        <f>[24]Model!$C$6</f>
        <v>0.17747440273037543</v>
      </c>
      <c r="U24" s="4">
        <f>[24]Model!$E$7</f>
        <v>-0.13184455814335974</v>
      </c>
      <c r="V24" s="27">
        <f>[24]Model!$G$7</f>
        <v>2.4392957081744378E-2</v>
      </c>
      <c r="W24" s="4">
        <f>[24]Model!$G$3</f>
        <v>6.2677167417242205E-2</v>
      </c>
      <c r="X24" s="5">
        <f>[24]Model!$A$3</f>
        <v>6090521000</v>
      </c>
      <c r="Y24" s="10" t="str" cm="1">
        <f t="array" ref="Y24">_FV(A24,"Industry")</f>
        <v>Software &amp; IT Services</v>
      </c>
      <c r="Z24" s="16" cm="1">
        <f t="array" ref="Z24">_FV(A24,"Year incorporated",TRUE)</f>
        <v>2013</v>
      </c>
      <c r="AA24" s="8" t="str" cm="1">
        <f t="array" ref="AA24">_FV(A24,"Description")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24" s="4"/>
      <c r="AC24" s="24"/>
      <c r="AD24" s="25"/>
    </row>
    <row r="25" spans="1:31" ht="49" customHeight="1">
      <c r="A25" s="32" t="e" vm="24">
        <v>#VALUE!</v>
      </c>
      <c r="B25" s="13" cm="1">
        <f t="array" ref="B25">_FV(A25,"Price")</f>
        <v>170.7</v>
      </c>
      <c r="C25" s="13">
        <f>'[25]Sheet 1'!$K$116</f>
        <v>102.45888434996202</v>
      </c>
      <c r="D25" s="4">
        <f>'[25]Sheet 1'!$K$118</f>
        <v>-0.39977220650285861</v>
      </c>
      <c r="E25" s="4">
        <f>'[25]Sheet 1'!$I$4</f>
        <v>0.6207784875947111</v>
      </c>
      <c r="F25" s="4">
        <f>'[25]Sheet 1'!$J$4</f>
        <v>0.45928396089265644</v>
      </c>
      <c r="G25" s="4">
        <f>'[25]Sheet 1'!$Q$107</f>
        <v>0.30250999354806429</v>
      </c>
      <c r="H25" s="4">
        <f>'[25]Sheet 1'!$I$29</f>
        <v>0.48944582469879294</v>
      </c>
      <c r="I25" s="4">
        <f>'[25]Sheet 1'!$J$29</f>
        <v>-1.6492807690928006</v>
      </c>
      <c r="J25" s="4">
        <f>'[25]Sheet 1'!$P$22</f>
        <v>0.28244735258569531</v>
      </c>
      <c r="K25" s="4">
        <f>'[25]Sheet 1'!$I$106</f>
        <v>0.6093444550343321</v>
      </c>
      <c r="L25" s="4">
        <f>'[25]Sheet 1'!$J$106</f>
        <v>-2.8988488635660818</v>
      </c>
      <c r="M25" s="4">
        <f>AVERAGE('[25]Sheet 1'!$K$106:$N$106)</f>
        <v>0.3259794968288251</v>
      </c>
      <c r="N25" s="4">
        <f>SUM(D25,G25,M25,J25,Q25,R25,S25,T25,U25)/9</f>
        <v>0.16441979425683764</v>
      </c>
      <c r="O25" s="26">
        <f>'[25]Sheet 1'!$P$19</f>
        <v>15.779971206030151</v>
      </c>
      <c r="P25" s="26">
        <f>'[25]Sheet 1'!$Q$19</f>
        <v>99.138572059984213</v>
      </c>
      <c r="Q25" s="23">
        <f>'[25]Sheet 1'!$R$22</f>
        <v>1.3932170303779939E-2</v>
      </c>
      <c r="R25" s="4">
        <f>'[25]Sheet 1'!$O$7</f>
        <v>0.77790000000000004</v>
      </c>
      <c r="S25" s="4">
        <f>'[25]Sheet 1'!$Q$7</f>
        <v>0.15917085427135677</v>
      </c>
      <c r="T25" s="4">
        <f>'[25]Sheet 1'!$R$7</f>
        <v>0.21984924623115579</v>
      </c>
      <c r="U25" s="4">
        <f>'[25]Sheet 1'!$Q$13</f>
        <v>-0.20223875895447993</v>
      </c>
      <c r="V25" s="27">
        <f>'[25]Sheet 1'!$R$13</f>
        <v>3.9409820338391768</v>
      </c>
      <c r="W25" s="4">
        <f>'[25]Sheet 1'!$O$16</f>
        <v>4.4677169980770863E-2</v>
      </c>
      <c r="X25" s="5">
        <f>'[25]Sheet 1'!$Q$102</f>
        <v>25121714160</v>
      </c>
      <c r="Y25" s="10" t="str" cm="1">
        <f t="array" ref="Y25">_FV(A25,"Industry")</f>
        <v>Software &amp; IT Services</v>
      </c>
      <c r="Z25" s="16" cm="1">
        <f t="array" ref="Z25">_FV(A25,"Year incorporated",TRUE)</f>
        <v>2007</v>
      </c>
      <c r="AA25" s="8" t="str" cm="1">
        <f t="array" ref="AA25">_FV(A25,"Description")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26" spans="1:31" ht="49" customHeight="1">
      <c r="A26" s="32" t="e" vm="25">
        <v>#VALUE!</v>
      </c>
      <c r="B26" s="13" cm="1">
        <f t="array" ref="B26">_FV(A26,"Price")</f>
        <v>235.5</v>
      </c>
      <c r="C26" s="13">
        <f>'[26]Sheet 1'!$S$116</f>
        <v>131.55530042307282</v>
      </c>
      <c r="D26" s="4">
        <f>'[26]Sheet 1'!$S$118</f>
        <v>-0.41966870870760586</v>
      </c>
      <c r="E26" s="4">
        <f>'[26]Sheet 1'!$Q$4</f>
        <v>-0.16727806309611148</v>
      </c>
      <c r="F26" s="4">
        <f>'[26]Sheet 1'!$R$4</f>
        <v>6.5678814577492917E-2</v>
      </c>
      <c r="G26" s="4">
        <f>'[26]Sheet 1'!$Y$107</f>
        <v>6.15826184091397E-2</v>
      </c>
      <c r="H26" s="4">
        <f>'[26]Sheet 1'!$Q$29</f>
        <v>0.43163740057031363</v>
      </c>
      <c r="I26" s="4">
        <f>'[26]Sheet 1'!$R$29</f>
        <v>-0.12045287766013213</v>
      </c>
      <c r="J26" s="4">
        <f>'[26]Sheet 1'!$X$22</f>
        <v>4.3595068240837073E-2</v>
      </c>
      <c r="K26" s="4">
        <f>'[26]Sheet 1'!$Q$106</f>
        <v>-0.11608249746421728</v>
      </c>
      <c r="L26" s="4">
        <f>'[26]Sheet 1'!$R$106</f>
        <v>0.2351141144970037</v>
      </c>
      <c r="M26" s="4">
        <f>'[26]Sheet 1'!$W$106</f>
        <v>0.10454258013987135</v>
      </c>
      <c r="N26" s="4">
        <f>SUM(D26,G26,M26,J26,Q26,R26,S26,T26,U26)/9</f>
        <v>0.15823272160315274</v>
      </c>
      <c r="O26" s="26">
        <f>'[26]Sheet 1'!$X$19</f>
        <v>12.354826493423525</v>
      </c>
      <c r="P26" s="26">
        <f>'[26]Sheet 1'!$Y$19</f>
        <v>39.184974134684147</v>
      </c>
      <c r="Q26" s="23">
        <f>'[26]Sheet 1'!$Z$22</f>
        <v>2.946509016995788E-2</v>
      </c>
      <c r="R26" s="4">
        <f>'[26]Sheet 1'!$W$7</f>
        <v>0.67869999999999997</v>
      </c>
      <c r="S26" s="4">
        <f>'[26]Sheet 1'!$Y$7</f>
        <v>0.31529500187899284</v>
      </c>
      <c r="T26" s="4">
        <f>'[26]Sheet 1'!$Z$7</f>
        <v>0.36403607666290866</v>
      </c>
      <c r="U26" s="4">
        <f>'[26]Sheet 1'!$Y$13</f>
        <v>0.24654676763427288</v>
      </c>
      <c r="V26" s="27">
        <f>'[26]Sheet 1'!$Z$13</f>
        <v>2.9688446807294344</v>
      </c>
      <c r="W26" s="4">
        <f>'[26]Sheet 1'!$W$16</f>
        <v>-1.1814203446263516E-2</v>
      </c>
      <c r="X26" s="5">
        <f>'[26]Sheet 1'!$Y$102</f>
        <v>32876193299</v>
      </c>
      <c r="Y26" s="10" t="str" cm="1">
        <f t="array" ref="Y26">_FV(A26,"Industry")</f>
        <v>Software &amp; IT Services</v>
      </c>
      <c r="Z26" s="16" cm="1">
        <f t="array" ref="Z26">_FV(A26,"Year incorporated",TRUE)</f>
        <v>2008</v>
      </c>
      <c r="AA26" s="8" t="str" cm="1">
        <f t="array" ref="AA26">_FV(A26,"Description")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27" spans="1:31" ht="50" customHeight="1">
      <c r="A27" s="32" t="e" vm="26">
        <v>#VALUE!</v>
      </c>
      <c r="B27" s="13" cm="1">
        <f t="array" ref="B27">_FV(A27,"Price")</f>
        <v>415.12</v>
      </c>
      <c r="C27" s="13">
        <f>[27]Model!$K$6</f>
        <v>164.8169708082676</v>
      </c>
      <c r="D27" s="4">
        <f>[27]Model!$K$7</f>
        <v>-0.60274537634489245</v>
      </c>
      <c r="E27" s="4">
        <f>[27]Model!$E$11</f>
        <v>0.33084100509126912</v>
      </c>
      <c r="F27" s="4">
        <f>[27]Model!$F$11</f>
        <v>0.22474752580779889</v>
      </c>
      <c r="G27" s="4">
        <f>[27]Model!$K$11</f>
        <v>0.21061953164899111</v>
      </c>
      <c r="H27" s="4">
        <f>[27]Model!$E$13</f>
        <v>0.44852705011755334</v>
      </c>
      <c r="I27" s="4">
        <f>[27]Model!$F$13</f>
        <v>-3.4390460225811315</v>
      </c>
      <c r="J27" s="4">
        <f>[27]Model!$K$13</f>
        <v>0.40069592625443967</v>
      </c>
      <c r="K27" s="4">
        <f>[27]Model!$E$16</f>
        <v>7.4980238283445022E-2</v>
      </c>
      <c r="L27" s="4">
        <f>[27]Model!$F$16</f>
        <v>0.32891542782217331</v>
      </c>
      <c r="M27" s="4">
        <f>[27]Model!$K$16</f>
        <v>0.28635936199703593</v>
      </c>
      <c r="N27" s="4">
        <f>SUM(D27,G27,M27,J27,Q27,R27,S27,T27,U27)/9</f>
        <v>0.15151016824880476</v>
      </c>
      <c r="O27" s="26">
        <f>[27]Model!$A$6</f>
        <v>9.7881416334905662</v>
      </c>
      <c r="P27" s="26">
        <f>[27]Model!$A$7</f>
        <v>75.457673683636358</v>
      </c>
      <c r="Q27" s="23">
        <f>[27]Model!$C$7</f>
        <v>1.4457231950760017E-2</v>
      </c>
      <c r="R27" s="4">
        <f>[27]Model!$C$3</f>
        <v>0.82940000000000003</v>
      </c>
      <c r="S27" s="4">
        <f>[27]Model!$C$5</f>
        <v>0.12971698113207547</v>
      </c>
      <c r="T27" s="4">
        <f>[27]Model!$C$6</f>
        <v>0.14150943396226415</v>
      </c>
      <c r="U27" s="4">
        <f>[27]Model!$E$7</f>
        <v>-4.6421576361431308E-2</v>
      </c>
      <c r="V27" s="27">
        <f>[27]Model!$G$7</f>
        <v>0.73903913752407702</v>
      </c>
      <c r="W27" s="4">
        <f>[27]Model!$G$3</f>
        <v>4.8771323135570387E-2</v>
      </c>
      <c r="X27" s="5">
        <f>[27]Model!$A$3</f>
        <v>20750860263</v>
      </c>
      <c r="Y27" s="10" t="str" cm="1">
        <f t="array" ref="Y27">_FV(A27,"Industry")</f>
        <v>Software &amp; IT Services</v>
      </c>
      <c r="Z27" s="16" cm="1">
        <f t="array" ref="Z27">_FV(A27,"Year incorporated",TRUE)</f>
        <v>2005</v>
      </c>
      <c r="AA27" s="8" t="str" cm="1">
        <f t="array" ref="AA27">_FV(A27,"Description")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row>
    <row r="28" spans="1:31" ht="50" customHeight="1">
      <c r="A28" s="32" t="e" vm="27">
        <v>#VALUE!</v>
      </c>
      <c r="B28" s="13" cm="1">
        <f t="array" ref="B28">_FV(A28,"Price")</f>
        <v>203.02</v>
      </c>
      <c r="C28" s="13">
        <f>[28]Model!$K$6</f>
        <v>61.690252004278292</v>
      </c>
      <c r="D28" s="4">
        <f>[28]Model!$K$7</f>
        <v>-0.69613707021831206</v>
      </c>
      <c r="E28" s="4">
        <f>[28]Model!$E$11</f>
        <v>0.47343004801173971</v>
      </c>
      <c r="F28" s="4">
        <f>[28]Model!$F$11</f>
        <v>0.393794232668913</v>
      </c>
      <c r="G28" s="4">
        <f>[28]Model!$K$11</f>
        <v>0.23209249461272466</v>
      </c>
      <c r="H28" s="4">
        <f>[28]Model!$E$13</f>
        <v>-9.3290097281117923E-3</v>
      </c>
      <c r="I28" s="4">
        <f>[28]Model!$F$13</f>
        <v>-2.4771544633564977</v>
      </c>
      <c r="J28" s="4">
        <f>[28]Model!$K$13</f>
        <v>0.26294191919191923</v>
      </c>
      <c r="K28" s="4">
        <f>[28]Model!$E$16</f>
        <v>13.686909581646423</v>
      </c>
      <c r="L28" s="4">
        <f>[28]Model!$F$16</f>
        <v>1.457961959018653</v>
      </c>
      <c r="M28" s="4">
        <f>[28]Model!$K$16</f>
        <v>0.46752301965855009</v>
      </c>
      <c r="N28" s="4">
        <f>SUM(D28,G28,M28,J28,Q28,R28,S28,T28,U28)/9</f>
        <v>0.14730972981768561</v>
      </c>
      <c r="O28" s="26">
        <f>[28]Model!$A$6</f>
        <v>16.37462343300971</v>
      </c>
      <c r="P28" s="26">
        <f>[28]Model!$A$7</f>
        <v>95.828762136363636</v>
      </c>
      <c r="Q28" s="23">
        <f>[28]Model!$C$7</f>
        <v>1.2688352262954844E-2</v>
      </c>
      <c r="R28" s="4">
        <f>[28]Model!$C$3</f>
        <v>0.73019999999999996</v>
      </c>
      <c r="S28" s="4">
        <f>[28]Model!$C$5</f>
        <v>0.17087378640776699</v>
      </c>
      <c r="T28" s="4">
        <f>[28]Model!$C$6</f>
        <v>0.20776699029126214</v>
      </c>
      <c r="U28" s="4">
        <f>[28]Model!$E$7</f>
        <v>-6.2161923847695394E-2</v>
      </c>
      <c r="V28" s="27">
        <f>[28]Model!$G$7</f>
        <v>4.5849716216329509E-2</v>
      </c>
      <c r="W28" s="4">
        <f>[28]Model!$G$3</f>
        <v>7.1405882084662642E-2</v>
      </c>
      <c r="X28" s="5">
        <f>[28]Model!$A$3</f>
        <v>8432931068</v>
      </c>
      <c r="Y28" s="10" t="str" cm="1">
        <f t="array" ref="Y28">_FV(A28,"Industry")</f>
        <v>Software &amp; IT Services</v>
      </c>
      <c r="Z28" s="16" cm="1">
        <f t="array" ref="Z28">_FV(A28,"Year incorporated",TRUE)</f>
        <v>2011</v>
      </c>
      <c r="AA28" s="8" t="str" cm="1">
        <f t="array" ref="AA28">_FV(A28,"Description")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row>
    <row r="29" spans="1:31" ht="50" customHeight="1">
      <c r="A29" s="32" t="e" vm="28">
        <v>#VALUE!</v>
      </c>
      <c r="B29" s="13" cm="1">
        <f t="array" ref="B29">_FV(A29,"Price")</f>
        <v>43.27</v>
      </c>
      <c r="C29" s="13">
        <f>[30]Model!$K$6</f>
        <v>22.475425018780943</v>
      </c>
      <c r="D29" s="4">
        <f>[30]Model!$K$7</f>
        <v>-0.48057718930480842</v>
      </c>
      <c r="E29" s="4">
        <f>[30]Model!$E$11</f>
        <v>0.67952092395498975</v>
      </c>
      <c r="F29" s="4">
        <f>[30]Model!$F$11</f>
        <v>0.31028241770672293</v>
      </c>
      <c r="G29" s="4">
        <f>[30]Model!$K$11</f>
        <v>0.31719743601869332</v>
      </c>
      <c r="H29" s="4">
        <f>[30]Model!$E$13</f>
        <v>0.11069499413425476</v>
      </c>
      <c r="I29" s="4">
        <f>[30]Model!$F$13</f>
        <v>-0.94196539977134364</v>
      </c>
      <c r="J29" s="4">
        <f>[30]Model!$K$13</f>
        <v>4.2675127200894988E-2</v>
      </c>
      <c r="K29" s="4">
        <f>[30]Model!$E$15</f>
        <v>0.56457689063817829</v>
      </c>
      <c r="L29" s="4">
        <f>[30]Model!$F$15</f>
        <v>-1.1677088574235128</v>
      </c>
      <c r="M29" s="4">
        <f>[30]Model!$K$15</f>
        <v>1.0966392391529756</v>
      </c>
      <c r="N29" s="4">
        <f>SUM(D29,G29,M29,J29,Q29,R29,S29,T29,U29)/9</f>
        <v>0.14349621625076475</v>
      </c>
      <c r="O29" s="26">
        <f>[30]Model!$A$6</f>
        <v>12.03933273381295</v>
      </c>
      <c r="P29" s="26" t="s">
        <v>595</v>
      </c>
      <c r="Q29" s="23">
        <f>[30]Model!$C$7</f>
        <v>2.091466086354543E-3</v>
      </c>
      <c r="R29" s="4">
        <f>[30]Model!$C$3</f>
        <v>0.88569999999999993</v>
      </c>
      <c r="S29" s="4">
        <f>[30]Model!$C$5</f>
        <v>-0.37770000000000004</v>
      </c>
      <c r="T29" s="4">
        <f>[30]Model!$C$6</f>
        <v>-2.7471050887135787E-4</v>
      </c>
      <c r="U29" s="4">
        <f>[30]Model!$E$7</f>
        <v>-0.19428542238835569</v>
      </c>
      <c r="V29" s="27">
        <f>[30]Model!$G$7</f>
        <v>9.0828160338770995E-4</v>
      </c>
      <c r="W29" s="4">
        <f>[30]Model!$G$3</f>
        <v>1.9703780196814624E-2</v>
      </c>
      <c r="X29" s="5">
        <f>[30]Model!$A$3</f>
        <v>6693869000</v>
      </c>
      <c r="Y29" s="10" t="str" cm="1">
        <f t="array" ref="Y29">_FV(A29,"Industry")</f>
        <v>Software &amp; IT Services</v>
      </c>
      <c r="Z29" s="16" cm="1">
        <f t="array" ref="Z29">_FV(A29,"Year incorporated",TRUE)</f>
        <v>2014</v>
      </c>
      <c r="AA29" s="8" t="str" cm="1">
        <f t="array" ref="AA29">_FV(A29,"Description")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row>
    <row r="30" spans="1:31" ht="50" customHeight="1">
      <c r="A30" s="32" t="e" vm="29">
        <v>#VALUE!</v>
      </c>
      <c r="B30" s="13" cm="1">
        <f t="array" ref="B30">_FV(A30,"Price")</f>
        <v>100.23</v>
      </c>
      <c r="C30" s="13">
        <f>'[29]Sheet 1'!$I$116</f>
        <v>34.093623281722238</v>
      </c>
      <c r="D30" s="4">
        <f>'[29]Sheet 1'!$I$118</f>
        <v>-0.6598461211042379</v>
      </c>
      <c r="E30" s="4">
        <f>'[29]Sheet 1'!$G$4</f>
        <v>0.62823294296956411</v>
      </c>
      <c r="F30" s="4">
        <f>'[29]Sheet 1'!$H$4</f>
        <v>0.22679243030266849</v>
      </c>
      <c r="G30" s="4">
        <f>'[29]Sheet 1'!$O$107</f>
        <v>0.24822002799299306</v>
      </c>
      <c r="H30" s="4">
        <f>'[29]Sheet 1'!$G$29</f>
        <v>1.4179320318148951</v>
      </c>
      <c r="I30" s="4">
        <f>'[29]Sheet 1'!$H$29</f>
        <v>-10.250398724082935</v>
      </c>
      <c r="J30" s="4">
        <f>'[29]Sheet 1'!$N$22</f>
        <v>0.33872825923952682</v>
      </c>
      <c r="K30" s="4">
        <f>'[29]Sheet 1'!$G$106</f>
        <v>0.41113683538240453</v>
      </c>
      <c r="L30" s="4">
        <f>'[29]Sheet 1'!$H$106</f>
        <v>-0.12423129798199806</v>
      </c>
      <c r="M30" s="4">
        <f>'[29]Sheet 1'!$M$106</f>
        <v>0.20157323468403679</v>
      </c>
      <c r="N30" s="4">
        <f>SUM(D30,G30,M30,J30,Q30,R30,S30,T30,U30)/9</f>
        <v>0.14317975827811605</v>
      </c>
      <c r="O30" s="26">
        <f>'[29]Sheet 1'!$N$19</f>
        <v>15.851435467153285</v>
      </c>
      <c r="P30" s="26">
        <f>'[29]Sheet 1'!$O$19</f>
        <v>70.20409457974138</v>
      </c>
      <c r="Q30" s="23">
        <f>'[29]Sheet 1'!$P$22</f>
        <v>9.5043085920360117E-3</v>
      </c>
      <c r="R30" s="4">
        <f>'[29]Sheet 1'!$M$7</f>
        <v>0.80010000000000003</v>
      </c>
      <c r="S30" s="4">
        <f>'[29]Sheet 1'!$O$7</f>
        <v>0.22579075425790754</v>
      </c>
      <c r="T30" s="4">
        <f>'[29]Sheet 1'!$P$7</f>
        <v>0.15065693430656935</v>
      </c>
      <c r="U30" s="4">
        <f>'[29]Sheet 1'!$O$13</f>
        <v>-2.6109573465787319E-2</v>
      </c>
      <c r="V30" s="27">
        <f>'[29]Sheet 1'!$P$13</f>
        <v>1.1303377159244383</v>
      </c>
      <c r="W30" s="4">
        <f>'[29]Sheet 1'!$M$16</f>
        <v>2.6834126308879342E-2</v>
      </c>
      <c r="X30" s="5">
        <f>'[29]Sheet 1'!$O$102</f>
        <v>32574699885</v>
      </c>
      <c r="Y30" s="10" t="str" cm="1">
        <f t="array" ref="Y30">_FV(A30,"Industry")</f>
        <v>Software &amp; IT Services</v>
      </c>
      <c r="Z30" s="16" cm="1">
        <f t="array" ref="Z30">_FV(A30,"Year incorporated",TRUE)</f>
        <v>2010</v>
      </c>
      <c r="AA30" s="8" t="str" cm="1">
        <f t="array" ref="AA30">_FV(A30,"Description")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31" spans="1:31" ht="50" customHeight="1">
      <c r="A31" s="2" t="e" vm="30">
        <v>#VALUE!</v>
      </c>
      <c r="B31" s="13" cm="1">
        <f t="array" ref="B31">_FV(A31,"Price")</f>
        <v>1341.38</v>
      </c>
      <c r="C31" s="13">
        <f>[15]Model!$K$6</f>
        <v>640.24663496136804</v>
      </c>
      <c r="D31" s="4">
        <f>[15]Model!$K$7</f>
        <v>-0.52269555609792306</v>
      </c>
      <c r="E31" s="4">
        <f>[15]Model!$E$11</f>
        <v>0.49050649071230712</v>
      </c>
      <c r="F31" s="4">
        <f>[15]Model!$F$11</f>
        <v>0.32096422131536495</v>
      </c>
      <c r="G31" s="4">
        <f>[15]Model!$K$11</f>
        <v>0.23560310252800587</v>
      </c>
      <c r="H31" s="4">
        <f>[15]Model!$E$13</f>
        <v>4.7860366849130891</v>
      </c>
      <c r="I31" s="4">
        <f>[15]Model!$F$13</f>
        <v>1.1867219917012446</v>
      </c>
      <c r="J31" s="4">
        <f>[15]Model!$K$13</f>
        <v>0.53703099575457958</v>
      </c>
      <c r="K31" s="4">
        <f>[15]Model!$E$16</f>
        <v>5.0596749644838095</v>
      </c>
      <c r="L31" s="4">
        <f>[15]Model!$F$16</f>
        <v>-0.74211451189101751</v>
      </c>
      <c r="M31" s="4">
        <f>[15]Model!$K$16</f>
        <v>0.18430580816188438</v>
      </c>
      <c r="N31" s="4">
        <f>SUM(D31,G31,M31,J31,Q31,R31,S31,T31,U31)/9</f>
        <v>0.13531496995489534</v>
      </c>
      <c r="O31" s="26">
        <f>[15]Model!$A$6</f>
        <v>4.8724445552841438</v>
      </c>
      <c r="P31" s="26">
        <f>[15]Model!$A$7</f>
        <v>64.344929568311201</v>
      </c>
      <c r="Q31" s="23">
        <f>[15]Model!$C$7</f>
        <v>1.0203546634805946E-2</v>
      </c>
      <c r="R31" s="4">
        <f>[15]Model!$C$3</f>
        <v>0.49920000000000003</v>
      </c>
      <c r="S31" s="4">
        <f>[15]Model!$C$5</f>
        <v>7.5723830734966593E-2</v>
      </c>
      <c r="T31" s="4">
        <f>[15]Model!$C$6</f>
        <v>4.9716215245348083E-2</v>
      </c>
      <c r="U31" s="4">
        <f>[15]Model!$E$7</f>
        <v>0.14874678663239074</v>
      </c>
      <c r="V31" s="27">
        <f>[15]Model!$G$7</f>
        <v>2.4547069271758435</v>
      </c>
      <c r="W31" s="4">
        <f>[15]Model!$G$3</f>
        <v>1.0133384791202618E-2</v>
      </c>
      <c r="X31" s="18">
        <f>[15]Model!$A$3</f>
        <v>67819555765</v>
      </c>
      <c r="Y31" s="10" t="str" cm="1">
        <f t="array" ref="Y31">_FV(A31,"Industry")</f>
        <v>Software &amp; IT Services</v>
      </c>
      <c r="Z31" s="16" cm="1">
        <f t="array" ref="Z31">_FV(A31,"Year incorporated",TRUE)</f>
        <v>1999</v>
      </c>
      <c r="AA31" s="8" t="str" cm="1">
        <f t="array" ref="AA31">_FV(A31,"Description")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32" spans="1:31" ht="50" customHeight="1">
      <c r="A32" s="32" t="e" vm="31">
        <v>#VALUE!</v>
      </c>
      <c r="B32" s="13" cm="1">
        <f t="array" ref="B32">_FV(A32,"Price")</f>
        <v>25.25</v>
      </c>
      <c r="C32" s="13">
        <f>[31]Model!$K$6</f>
        <v>15.99322747437874</v>
      </c>
      <c r="D32" s="4">
        <f>[31]Model!$K$7</f>
        <v>-0.36635390355076303</v>
      </c>
      <c r="E32" s="4">
        <f>[31]Model!$E$11</f>
        <v>0.25258120926479877</v>
      </c>
      <c r="F32" s="4">
        <f>[31]Model!$F$11</f>
        <v>0.55784515579889349</v>
      </c>
      <c r="G32" s="4">
        <f>[31]Model!$K$11</f>
        <v>0.19842424476926182</v>
      </c>
      <c r="H32" s="4">
        <f>[31]Model!$E$13</f>
        <v>0.72934640363344827</v>
      </c>
      <c r="I32" s="4">
        <f>[31]Model!$F$13</f>
        <v>-1.2931398754915522</v>
      </c>
      <c r="J32" s="4">
        <f>[31]Model!$K$13</f>
        <v>0.33681947739079388</v>
      </c>
      <c r="K32" s="4">
        <f>[31]Model!$E$16</f>
        <v>-0.2400333796214803</v>
      </c>
      <c r="L32" s="4">
        <f>[31]Model!$F$16</f>
        <v>-3.8652557712599402</v>
      </c>
      <c r="M32" s="4">
        <f>[31]Model!$K$16</f>
        <v>0.16088929284288567</v>
      </c>
      <c r="N32" s="4">
        <f>SUM(D32,G32,M32,J32,Q32,R32,S32,T32,U32)/9</f>
        <v>0.13531238013228952</v>
      </c>
      <c r="O32" s="26">
        <f>[31]Model!$A$6</f>
        <v>4.4662954554683898</v>
      </c>
      <c r="P32" s="26">
        <f>[31]Model!$A$7</f>
        <v>35.846156488888887</v>
      </c>
      <c r="Q32" s="23">
        <f>[31]Model!$C$7</f>
        <v>3.4509614368850874E-2</v>
      </c>
      <c r="R32" s="4">
        <f>[31]Model!$C$3</f>
        <v>0.68319999999999992</v>
      </c>
      <c r="S32" s="4">
        <f>[31]Model!$C$5</f>
        <v>0.12459621596677434</v>
      </c>
      <c r="T32" s="4">
        <f>[31]Model!$C$6</f>
        <v>0.15413013382556529</v>
      </c>
      <c r="U32" s="4">
        <f>[31]Model!$E$7</f>
        <v>-0.1084036544227632</v>
      </c>
      <c r="V32" s="27">
        <f>[31]Model!$G$7</f>
        <v>0.81047909211737046</v>
      </c>
      <c r="W32" s="4">
        <f>[31]Model!$G$3</f>
        <v>0.11430379010949462</v>
      </c>
      <c r="X32" s="5">
        <f>[31]Model!$A$3</f>
        <v>9678462252</v>
      </c>
      <c r="Y32" s="10" t="str" cm="1">
        <f t="array" ref="Y32">_FV(A32,"Industry")</f>
        <v>Software &amp; IT Services</v>
      </c>
      <c r="Z32" s="16" cm="1">
        <f t="array" ref="Z32">_FV(A32,"Year incorporated",TRUE)</f>
        <v>2009</v>
      </c>
      <c r="AA32" s="8" t="str" cm="1">
        <f t="array" ref="AA32">_FV(A32,"Description")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AB32" s="4"/>
      <c r="AC32" s="24"/>
      <c r="AD32" s="25"/>
    </row>
    <row r="33" spans="1:30" ht="50" customHeight="1">
      <c r="A33" s="2" t="e" vm="32">
        <v>#VALUE!</v>
      </c>
      <c r="B33" s="13" cm="1">
        <f t="array" ref="B33">_FV(A33,"Price")</f>
        <v>365.31</v>
      </c>
      <c r="C33" s="13">
        <f>'[32]Sheet 1'!$K$116</f>
        <v>141.5861794183476</v>
      </c>
      <c r="D33" s="4">
        <f>'[32]Sheet 1'!$K$118</f>
        <v>-0.61242183510348036</v>
      </c>
      <c r="E33" s="4">
        <f>'[32]Sheet 1'!$I$4</f>
        <v>0.46947407934702245</v>
      </c>
      <c r="F33" s="4">
        <f>'[32]Sheet 1'!$J$4</f>
        <v>0.25077881619937692</v>
      </c>
      <c r="G33" s="4">
        <f>'[32]Sheet 1'!$Q$107</f>
        <v>0.26089735438969941</v>
      </c>
      <c r="H33" s="4">
        <f>'[32]Sheet 1'!$I$29</f>
        <v>0.12556620805172281</v>
      </c>
      <c r="I33" s="4">
        <f>'[32]Sheet 1'!$J$29</f>
        <v>-1.5602232786524532</v>
      </c>
      <c r="J33" s="4">
        <f>'[32]Sheet 1'!$P$22</f>
        <v>0.44299156870844419</v>
      </c>
      <c r="K33" s="4">
        <f>'[32]Sheet 1'!$I$106</f>
        <v>0.25626284256280352</v>
      </c>
      <c r="L33" s="4">
        <f>'[32]Sheet 1'!$J$106</f>
        <v>-0.10998822887657544</v>
      </c>
      <c r="M33" s="4">
        <f>'[32]Sheet 1'!$O$106</f>
        <v>0.27380005307466998</v>
      </c>
      <c r="N33" s="4">
        <f>SUM(D33,G33,M33,J33,Q33,R33,S33,T33,U33)/9</f>
        <v>0.13208287873186011</v>
      </c>
      <c r="O33" s="26">
        <f>'[32]Sheet 1'!$P$19</f>
        <v>16.228457740971358</v>
      </c>
      <c r="P33" s="26">
        <f>'[32]Sheet 1'!$Q$19</f>
        <v>134.69200585012919</v>
      </c>
      <c r="Q33" s="23">
        <f>'[32]Sheet 1'!$R$22</f>
        <v>8.3260103028801758E-3</v>
      </c>
      <c r="R33" s="4">
        <f>'[32]Sheet 1'!$O$7</f>
        <v>0.75139999999999996</v>
      </c>
      <c r="S33" s="4">
        <f>'[32]Sheet 1'!$Q$7</f>
        <v>0.12048567870485678</v>
      </c>
      <c r="T33" s="4">
        <f>'[32]Sheet 1'!$Q$7</f>
        <v>0.12048567870485678</v>
      </c>
      <c r="U33" s="4">
        <f>'[32]Sheet 1'!$Q$13</f>
        <v>-0.17721860019518559</v>
      </c>
      <c r="V33" s="27">
        <f>'[32]Sheet 1'!$R$13</f>
        <v>2.5008316340053116</v>
      </c>
      <c r="W33" s="4">
        <f>'[32]Sheet 1'!$O$16</f>
        <v>6.5663481616443906E-2</v>
      </c>
      <c r="X33" s="5">
        <f>'[32]Sheet 1'!$Q$102</f>
        <v>26062903132</v>
      </c>
      <c r="Y33" s="10" t="str" cm="1">
        <f t="array" ref="Y33">_FV(A33,"Industry")</f>
        <v>Software &amp; IT Services</v>
      </c>
      <c r="Z33" s="16" cm="1">
        <f t="array" ref="Z33">_FV(A33,"Year incorporated",TRUE)</f>
        <v>2007</v>
      </c>
      <c r="AA33" s="8" t="str" cm="1">
        <f t="array" ref="AA33">_FV(A33,"Description")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33" s="4"/>
      <c r="AC33" s="24"/>
      <c r="AD33" s="25"/>
    </row>
    <row r="34" spans="1:30" ht="50" customHeight="1">
      <c r="A34" s="32" t="e" vm="33">
        <v>#VALUE!</v>
      </c>
      <c r="B34" s="13" cm="1">
        <f t="array" ref="B34">_FV(A34,"Price")</f>
        <v>156.35</v>
      </c>
      <c r="C34" s="13">
        <f>[33]Model!$K$6</f>
        <v>76.376392387716621</v>
      </c>
      <c r="D34" s="4">
        <f>[33]Model!$K$7</f>
        <v>-0.51147248056980543</v>
      </c>
      <c r="E34" s="4">
        <f>[33]Model!$E$11</f>
        <v>0.69409764566847132</v>
      </c>
      <c r="F34" s="4">
        <f>[33]Model!$F$11</f>
        <v>0.33129427461163719</v>
      </c>
      <c r="G34" s="4">
        <f>[33]Model!$K$11</f>
        <v>0.32857655995757373</v>
      </c>
      <c r="H34" s="4">
        <f>[33]Model!$E$13</f>
        <v>0.17171460170483632</v>
      </c>
      <c r="I34" s="4">
        <f>[33]Model!$F$13</f>
        <v>-1.3163027720423495</v>
      </c>
      <c r="J34" s="4">
        <f>AVERAGE([33]Model!$G$13:$J$13)</f>
        <v>0.36791799342087339</v>
      </c>
      <c r="K34" s="4">
        <f>[33]Model!$E$15</f>
        <v>6.4659743766517295</v>
      </c>
      <c r="L34" s="4">
        <f>[33]Model!$F$15</f>
        <v>4.4610444950183847E-2</v>
      </c>
      <c r="M34" s="4">
        <f>[33]Model!$K$15</f>
        <v>0.41247726385538258</v>
      </c>
      <c r="N34" s="4">
        <f>SUM(D34,G34,M34,J34,Q34,R34,S34,T34,U34)/9</f>
        <v>0.11550017275582942</v>
      </c>
      <c r="O34" s="26">
        <f>[33]Model!$A$6</f>
        <v>18.743744727272727</v>
      </c>
      <c r="P34" s="26">
        <f>[33]Model!$A$7</f>
        <v>204.54483333333334</v>
      </c>
      <c r="Q34" s="23">
        <f>[33]Model!$C$7</f>
        <v>1.0534423527825952E-2</v>
      </c>
      <c r="R34" s="4">
        <f>[33]Model!$C$3</f>
        <v>0.66269999999999996</v>
      </c>
      <c r="S34" s="4">
        <f>[33]Model!$C$5</f>
        <v>-0.35220000000000001</v>
      </c>
      <c r="T34" s="4">
        <f>[33]Model!$C$6</f>
        <v>0.25560583993580116</v>
      </c>
      <c r="U34" s="4">
        <f>[33]Model!$E$7</f>
        <v>-0.13463804532518664</v>
      </c>
      <c r="V34" s="27">
        <f>[33]Model!$G$7</f>
        <v>5.6028554457934698E-2</v>
      </c>
      <c r="W34" s="4">
        <f>[33]Model!$G$3</f>
        <v>3.2149299619989691E-2</v>
      </c>
      <c r="X34" s="5">
        <f>[33]Model!$A$3</f>
        <v>51545298000</v>
      </c>
      <c r="Y34" s="10" t="str" cm="1">
        <f t="array" ref="Y34">_FV(A34,"Industry")</f>
        <v>Software &amp; IT Services</v>
      </c>
      <c r="Z34" s="16" cm="1">
        <f t="array" ref="Z34">_FV(A34,"Year incorporated",TRUE)</f>
        <v>2012</v>
      </c>
      <c r="AA34" s="8" t="str" cm="1">
        <f t="array" ref="AA34">_FV(A34,"Description")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34" s="4"/>
      <c r="AC34" s="24"/>
      <c r="AD34" s="25"/>
    </row>
    <row r="35" spans="1:30" ht="50" customHeight="1">
      <c r="A35" s="32" t="e" vm="34">
        <v>#VALUE!</v>
      </c>
      <c r="B35" s="13" cm="1">
        <f t="array" ref="B35">_FV(A35,"Price")</f>
        <v>140.6</v>
      </c>
      <c r="C35" s="13">
        <f>[34]Model!$K$6</f>
        <v>143.81593918525635</v>
      </c>
      <c r="D35" s="4">
        <f>[34]Model!$K$7</f>
        <v>2.2872967178210191E-2</v>
      </c>
      <c r="E35" s="4">
        <f>[34]Model!$E$11</f>
        <v>9.399517263985091E-2</v>
      </c>
      <c r="F35" s="4">
        <f>[34]Model!$F$11</f>
        <v>0.1089860948708421</v>
      </c>
      <c r="G35" s="4">
        <f>[34]Model!$K$11</f>
        <v>0.11695061461789576</v>
      </c>
      <c r="H35" s="4">
        <f>[34]Model!$E$18</f>
        <v>-1.0815849418534949</v>
      </c>
      <c r="I35" s="4">
        <f>[34]Model!$F$18</f>
        <v>-9.3703159441587065</v>
      </c>
      <c r="J35" s="4">
        <f>AVERAGE([34]Model!$G$18:$J$18)</f>
        <v>0.36224235230999458</v>
      </c>
      <c r="K35" s="4">
        <f>[34]Model!$E$21</f>
        <v>0.28520817466731629</v>
      </c>
      <c r="L35" s="4">
        <f>[34]Model!$F$21</f>
        <v>-4.0663588468596465</v>
      </c>
      <c r="M35" s="4">
        <f>AVERAGE([34]Model!$G$21:$J$21)</f>
        <v>0.22535699052583225</v>
      </c>
      <c r="N35" s="4">
        <f>SUM(D35,G35,M35,J35,Q35,R35,S35,T35,U35)/9</f>
        <v>0.10931504596392323</v>
      </c>
      <c r="O35" s="26">
        <f>[34]Model!$A$6</f>
        <v>2.5490607333333335</v>
      </c>
      <c r="P35" s="26">
        <f>[34]Model!$A$7</f>
        <v>63.771270101825841</v>
      </c>
      <c r="Q35" s="23">
        <f>[34]Model!$C$7</f>
        <v>3.5651246670619204E-2</v>
      </c>
      <c r="R35" s="4">
        <f>[34]Model!$C$3</f>
        <v>0.14199999999999999</v>
      </c>
      <c r="S35" s="4">
        <f>[34]Model!$C$5</f>
        <v>2.4300000000000002E-2</v>
      </c>
      <c r="T35" s="4">
        <f>[34]Model!$C$6</f>
        <v>1.1251295573240949E-2</v>
      </c>
      <c r="U35" s="4">
        <f>[34]Model!$E$7</f>
        <v>4.3209946799516126E-2</v>
      </c>
      <c r="V35" s="27">
        <f>[34]Model!$G$7</f>
        <v>0.82391667951744341</v>
      </c>
      <c r="W35" s="4">
        <f>[34]Model!$G$3</f>
        <v>1.0578895622893769E-2</v>
      </c>
      <c r="X35" s="5">
        <f>[34]Model!$A$3</f>
        <v>1452964618000</v>
      </c>
      <c r="Y35" s="10" t="str" cm="1">
        <f t="array" ref="Y35">_FV(A35,"Industry")</f>
        <v>Diversified Retail</v>
      </c>
      <c r="Z35" s="16" cm="1">
        <f t="array" ref="Z35">_FV(A35,"Year incorporated",TRUE)</f>
        <v>1996</v>
      </c>
      <c r="AA35" s="8" t="str" cm="1">
        <f t="array" ref="AA35">_FV(A35,"Description")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AB35" s="4"/>
      <c r="AC35" s="24"/>
      <c r="AD35" s="25"/>
    </row>
    <row r="36" spans="1:30" ht="50" customHeight="1">
      <c r="A36" s="2" t="e" vm="35">
        <v>#VALUE!</v>
      </c>
      <c r="B36" s="13" cm="1">
        <f t="array" ref="B36">_FV(A36,"Price")</f>
        <v>46.69</v>
      </c>
      <c r="C36" s="13">
        <f>[35]Model!$K$6</f>
        <v>21.248572697601691</v>
      </c>
      <c r="D36" s="4">
        <f>[35]Model!$K$7</f>
        <v>-0.54490099169840023</v>
      </c>
      <c r="E36" s="4">
        <f>[35]Model!$E$11</f>
        <v>0.10528572338536057</v>
      </c>
      <c r="F36" s="4">
        <f>[35]Model!$F$11</f>
        <v>8.0237900431009646E-2</v>
      </c>
      <c r="G36" s="4">
        <f>[35]Model!$K$11</f>
        <v>0.10732176756525172</v>
      </c>
      <c r="H36" s="4">
        <f>[35]Model!$E$13</f>
        <v>0.13540678634658243</v>
      </c>
      <c r="I36" s="4">
        <f>[35]Model!$F$13</f>
        <v>0.12058984876480627</v>
      </c>
      <c r="J36" s="4">
        <f>[35]Model!$K$13</f>
        <v>0.10090963567273756</v>
      </c>
      <c r="K36" s="4">
        <f>[35]Model!$E$15</f>
        <v>-6.1298295422378413E-3</v>
      </c>
      <c r="L36" s="4">
        <f>[35]Model!$F$15</f>
        <v>0.14090333115456577</v>
      </c>
      <c r="M36" s="4">
        <f>[35]Model!$K$15</f>
        <v>0.11573100891814288</v>
      </c>
      <c r="N36" s="4">
        <f>SUM(D36,G36,M36,J36,Q36,R36,S36,T36,U36)/9</f>
        <v>0.10788985179157047</v>
      </c>
      <c r="O36" s="26">
        <f>[35]Model!$A$6</f>
        <v>10.725111869617225</v>
      </c>
      <c r="P36" s="26">
        <f>[35]Model!$A$7</f>
        <v>32.322254949531363</v>
      </c>
      <c r="Q36" s="23">
        <f>[35]Model!$C$7</f>
        <v>2.1569911412673844E-2</v>
      </c>
      <c r="R36" s="4">
        <f>[35]Model!$C$3</f>
        <v>0.44890000000000002</v>
      </c>
      <c r="S36" s="4">
        <f>[35]Model!$C$5</f>
        <v>0.31990000000000002</v>
      </c>
      <c r="T36" s="4">
        <f>[35]Model!$C$6</f>
        <v>0.21903865029184513</v>
      </c>
      <c r="U36" s="4">
        <f>[35]Model!$E$7</f>
        <v>0.18253868396188341</v>
      </c>
      <c r="V36" s="27">
        <f>[35]Model!$G$7</f>
        <v>2.0117612869607043E-2</v>
      </c>
      <c r="W36" s="4">
        <f>[35]Model!$G$3</f>
        <v>8.7650773789637697E-3</v>
      </c>
      <c r="X36" s="18">
        <f>[35]Model!$A$3</f>
        <v>44830967615</v>
      </c>
      <c r="Y36" s="10" t="str" cm="1">
        <f t="array" ref="Y36">_FV(A36,"Industry")</f>
        <v>Software &amp; IT Services</v>
      </c>
      <c r="Z36" s="16" cm="1">
        <f t="array" ref="Z36">_FV(A36,"Year incorporated",TRUE)</f>
        <v>2012</v>
      </c>
      <c r="AA36" s="8" t="str" cm="1">
        <f t="array" ref="AA36">_FV(A36,"Description")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36" s="4"/>
      <c r="AC36" s="24"/>
      <c r="AD36" s="25"/>
    </row>
    <row r="37" spans="1:30" ht="50" customHeight="1">
      <c r="A37" s="32" t="e" vm="36">
        <v>#VALUE!</v>
      </c>
      <c r="B37" s="13" cm="1">
        <f t="array" ref="B37">_FV(A37,"Price")</f>
        <v>18.27</v>
      </c>
      <c r="C37" s="13">
        <f>[36]Model!$K$6</f>
        <v>6.2543542728048447</v>
      </c>
      <c r="D37" s="4">
        <f>[36]Model!$K$7</f>
        <v>-0.66174395495917548</v>
      </c>
      <c r="E37" s="4">
        <f>[36]Model!$E$11</f>
        <v>0.23606238840798532</v>
      </c>
      <c r="F37" s="4">
        <f>[36]Model!$F$11</f>
        <v>0.16167358651241348</v>
      </c>
      <c r="G37" s="4">
        <f>[36]Model!$K$11</f>
        <v>0.22533587358353552</v>
      </c>
      <c r="H37" s="4">
        <f>[36]Model!$E$13</f>
        <v>-0.28185995207339265</v>
      </c>
      <c r="I37" s="4">
        <f>[36]Model!$F$13</f>
        <v>-2.3639100359909557</v>
      </c>
      <c r="J37" s="4">
        <f>[36]Model!$K$13</f>
        <v>-0.26313826689794939</v>
      </c>
      <c r="K37" s="4">
        <f>[36]Model!$E$15</f>
        <v>-0.42809379124847458</v>
      </c>
      <c r="L37" s="4">
        <f>[36]Model!$F$15</f>
        <v>1.8904251265581622</v>
      </c>
      <c r="M37" s="4">
        <f>[36]Model!$K$15</f>
        <v>0.67299466966750887</v>
      </c>
      <c r="N37" s="4">
        <f>SUM(D37,G37,M37,J37,Q37,R37,S37,T37,U37)/9</f>
        <v>0.10256350248781854</v>
      </c>
      <c r="O37" s="26">
        <f>[36]Model!$A$6</f>
        <v>18.16416177055104</v>
      </c>
      <c r="P37" s="26">
        <f>[36]Model!$A$7</f>
        <v>78.900243594271146</v>
      </c>
      <c r="Q37" s="23">
        <f>[36]Model!$C$7</f>
        <v>1.3123605055317063E-2</v>
      </c>
      <c r="R37" s="4">
        <f>[36]Model!$C$3</f>
        <v>0.79150000000000009</v>
      </c>
      <c r="S37" s="4">
        <f>[36]Model!$C$5</f>
        <v>-2.35E-2</v>
      </c>
      <c r="T37" s="4">
        <f>[36]Model!$C$6</f>
        <v>0.18354655998732522</v>
      </c>
      <c r="U37" s="4">
        <f>[36]Model!$E$7</f>
        <v>-1.5046964046195103E-2</v>
      </c>
      <c r="V37" s="27">
        <f>[36]Model!$G$7</f>
        <v>8.1047056179982591E-2</v>
      </c>
      <c r="W37" s="4">
        <f>[36]Model!$G$3</f>
        <v>6.3954886290914809E-2</v>
      </c>
      <c r="X37" s="5">
        <f>[36]Model!$A$3</f>
        <v>40215454160</v>
      </c>
      <c r="Y37" s="10" t="str" cm="1">
        <f t="array" ref="Y37">_FV(A37,"Industry")</f>
        <v>Software &amp; IT Services</v>
      </c>
      <c r="Z37" s="16" cm="1">
        <f t="array" ref="Z37">_FV(A37,"Year incorporated",TRUE)</f>
        <v>2003</v>
      </c>
      <c r="AA37" s="8" t="str" cm="1">
        <f t="array" ref="AA37">_FV(A37,"Description")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AB37" s="4"/>
      <c r="AC37" s="24"/>
      <c r="AD37" s="25"/>
    </row>
    <row r="38" spans="1:30" ht="50" customHeight="1">
      <c r="A38" s="32" t="e" vm="37">
        <v>#VALUE!</v>
      </c>
      <c r="B38" s="13" cm="1">
        <f t="array" ref="B38">_FV(A38,"Price")</f>
        <v>15.285</v>
      </c>
      <c r="C38" s="13">
        <f>[37]Model!$K$6</f>
        <v>14.848788287076543</v>
      </c>
      <c r="D38" s="4">
        <f>[37]Model!$K$7</f>
        <v>-2.8538548441181422E-2</v>
      </c>
      <c r="E38" s="4">
        <f>[37]Model!$E$11</f>
        <v>1.061430964018379</v>
      </c>
      <c r="F38" s="4">
        <f>[37]Model!$F$11</f>
        <v>0.43304143503111248</v>
      </c>
      <c r="G38" s="4">
        <f>[37]Model!$K$11</f>
        <v>0.34823071636643138</v>
      </c>
      <c r="H38" s="4">
        <f>[37]Model!$E$13</f>
        <v>0.39681520909181445</v>
      </c>
      <c r="I38" s="4">
        <f>[37]Model!$F$13</f>
        <v>-0.6989526721911492</v>
      </c>
      <c r="J38" s="4">
        <f>[37]Model!$K$13</f>
        <v>0.69972374450682717</v>
      </c>
      <c r="K38" s="4">
        <f>[37]Model!$E$15</f>
        <v>0.98561618504043258</v>
      </c>
      <c r="L38" s="4">
        <f>[37]Model!$F$15</f>
        <v>-0.64761612307258609</v>
      </c>
      <c r="M38" s="4">
        <f>[37]Model!$K$15</f>
        <v>0.17894841480040918</v>
      </c>
      <c r="N38" s="4">
        <f>SUM(D38,G38,M38,J38,Q38,R38,S38,T38,U38)/9</f>
        <v>7.6807367475934682E-2</v>
      </c>
      <c r="O38" s="26">
        <f>[37]Model!$A$6</f>
        <v>7.4700397239669423</v>
      </c>
      <c r="P38" s="26" t="s">
        <v>595</v>
      </c>
      <c r="Q38" s="23">
        <f>[37]Model!$C$7</f>
        <v>-1.5488870690690186E-2</v>
      </c>
      <c r="R38" s="4">
        <f>[37]Model!$C$3</f>
        <v>0.67949999999999999</v>
      </c>
      <c r="S38" s="4">
        <f>[37]Model!$C$5</f>
        <v>-0.7419</v>
      </c>
      <c r="T38" s="4">
        <f>[37]Model!$C$6</f>
        <v>-0.23566620186062304</v>
      </c>
      <c r="U38" s="4">
        <f>[37]Model!$E$7</f>
        <v>-0.19354294739776087</v>
      </c>
      <c r="V38" s="27">
        <f>[37]Model!$G$7</f>
        <v>1.582816287982463E-2</v>
      </c>
      <c r="W38" s="4">
        <f>[37]Model!$G$3</f>
        <v>3.8856562110105408E-2</v>
      </c>
      <c r="X38" s="5">
        <f>[37]Model!$A$3</f>
        <v>4519374033</v>
      </c>
      <c r="Y38" s="10" t="str" cm="1">
        <f t="array" ref="Y38">_FV(A38,"Industry")</f>
        <v>Software &amp; IT Services</v>
      </c>
      <c r="Z38" s="16" cm="1">
        <f t="array" ref="Z38">_FV(A38,"Year incorporated",TRUE)</f>
        <v>2013</v>
      </c>
      <c r="AA38" s="8" t="str" cm="1">
        <f t="array" ref="AA38">_FV(A38,"Description")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38" s="4"/>
      <c r="AC38" s="24"/>
      <c r="AD38" s="25"/>
    </row>
    <row r="39" spans="1:30" ht="50" customHeight="1">
      <c r="A39" s="32" t="e" vm="38">
        <v>#VALUE!</v>
      </c>
      <c r="B39" s="13" cm="1">
        <f t="array" ref="B39">_FV(A39,"Price")</f>
        <v>94.19</v>
      </c>
      <c r="C39" s="13">
        <f>[105]Model!$K$6</f>
        <v>58.466547926143626</v>
      </c>
      <c r="D39" s="4">
        <f>[105]Model!$K$7</f>
        <v>-0.37927011438429103</v>
      </c>
      <c r="E39" s="4">
        <f>[105]Model!$E$11</f>
        <v>0.15857746306962661</v>
      </c>
      <c r="F39" s="4">
        <f>[105]Model!$F$11</f>
        <v>0.12369007207271943</v>
      </c>
      <c r="G39" s="4">
        <f>[105]Model!$K$11</f>
        <v>5.4833627211139602E-2</v>
      </c>
      <c r="H39" s="4">
        <f>[105]Model!$E$13</f>
        <v>-0.58843597521671398</v>
      </c>
      <c r="I39" s="4">
        <f>[105]Model!$F$13</f>
        <v>0.61539428128061857</v>
      </c>
      <c r="J39" s="4">
        <f>[105]Model!$K$13</f>
        <v>5.4362608843136928E-2</v>
      </c>
      <c r="K39" s="4">
        <f>[105]Model!$E$16</f>
        <v>0.13198153078126262</v>
      </c>
      <c r="L39" s="4">
        <f>[105]Model!$F$16</f>
        <v>7.8852766516148476E-2</v>
      </c>
      <c r="M39" s="4">
        <f>[105]Model!$K$16</f>
        <v>3.7612351026985125E-2</v>
      </c>
      <c r="N39" s="4">
        <f>SUM(D39,G39,M39,J39,Q39,R39,S39,T39,U39)/9</f>
        <v>6.582981608854227E-2</v>
      </c>
      <c r="O39" s="26">
        <f>[105]Model!$A$6</f>
        <v>5.0341791831357039</v>
      </c>
      <c r="P39" s="26">
        <f>[105]Model!$A$7</f>
        <v>60.649873015873005</v>
      </c>
      <c r="Q39" s="23">
        <f>[105]Model!$C$7</f>
        <v>4.2921352901980722E-2</v>
      </c>
      <c r="R39" s="4">
        <f>[105]Model!$C$3</f>
        <v>0.34970000000000001</v>
      </c>
      <c r="S39" s="4">
        <f>[105]Model!$C$5</f>
        <v>8.3003952569169967E-2</v>
      </c>
      <c r="T39" s="4">
        <f>[105]Model!$C$6</f>
        <v>0.21607378129117261</v>
      </c>
      <c r="U39" s="4">
        <f>[105]Model!$E$7</f>
        <v>0.13323078533758653</v>
      </c>
      <c r="V39" s="27">
        <f>[105]Model!$G$7</f>
        <v>0.62888946374564703</v>
      </c>
      <c r="W39" s="4">
        <f>[105]Model!$G$3</f>
        <v>5.4443141429305618E-5</v>
      </c>
      <c r="X39" s="5">
        <f>[105]Model!$A$3</f>
        <v>5534252392.7999992</v>
      </c>
      <c r="Y39" s="10" t="str" cm="1">
        <f t="array" ref="Y39">_FV(A39,"Industry")</f>
        <v>Software &amp; IT Services</v>
      </c>
      <c r="Z39" s="16" cm="1">
        <f t="array" ref="Z39">_FV(A39,"Year incorporated",TRUE)</f>
        <v>2020</v>
      </c>
      <c r="AA39" s="8" t="str" cm="1">
        <f t="array" ref="AA39">_FV(A39,"Description")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AB39" s="4"/>
      <c r="AC39" s="24"/>
      <c r="AD39" s="25"/>
    </row>
    <row r="40" spans="1:30" ht="50" customHeight="1">
      <c r="A40" s="32" t="e" vm="39">
        <v>#VALUE!</v>
      </c>
      <c r="B40" s="13" cm="1">
        <f t="array" ref="B40">_FV(A40,"Price")</f>
        <v>16.89</v>
      </c>
      <c r="C40" s="13">
        <f>[38]Model!$K$6</f>
        <v>8.7067728699154436</v>
      </c>
      <c r="D40" s="4">
        <f>[38]Model!$K$7</f>
        <v>-0.48450131024775345</v>
      </c>
      <c r="E40" s="4">
        <f>[38]Model!$E$11</f>
        <v>0.51069447022667736</v>
      </c>
      <c r="F40" s="4">
        <f>[38]Model!$F$11</f>
        <v>0.31411875537594036</v>
      </c>
      <c r="G40" s="4">
        <f>[38]Model!$K$11</f>
        <v>0.27613553762856552</v>
      </c>
      <c r="H40" s="4">
        <f>[38]Model!$E$13</f>
        <v>0.32015659230865712</v>
      </c>
      <c r="I40" s="4">
        <f>[38]Model!$F$13</f>
        <v>-1.0441939140560954</v>
      </c>
      <c r="J40" s="4">
        <f>[38]Model!$K$13</f>
        <v>0.74679404492848722</v>
      </c>
      <c r="K40" s="4">
        <f>[38]Model!$E$16</f>
        <v>0.48586416344561023</v>
      </c>
      <c r="L40" s="4">
        <f>[38]Model!$F$16</f>
        <v>-0.8141885614478428</v>
      </c>
      <c r="M40" s="4">
        <f>[38]Model!$K$16</f>
        <v>-9.7323308383744728E-2</v>
      </c>
      <c r="N40" s="4">
        <f>SUM(D40,G40,M40,J40,Q40,R40,S40,T40,U40)/9</f>
        <v>-5.0319476942610403E-3</v>
      </c>
      <c r="O40" s="26">
        <f>[38]Model!$A$6</f>
        <v>6.7532603103896101</v>
      </c>
      <c r="P40" s="26" t="s">
        <v>595</v>
      </c>
      <c r="Q40" s="23">
        <f>[38]Model!$C$7</f>
        <v>-5.7692191875232503E-3</v>
      </c>
      <c r="R40" s="4">
        <f>[38]Model!$C$3</f>
        <v>0.67370000000000008</v>
      </c>
      <c r="S40" s="4">
        <f>[38]Model!$C$5</f>
        <v>-0.6987000000000001</v>
      </c>
      <c r="T40" s="4">
        <f>[38]Model!$C$6</f>
        <v>-0.26179960086844012</v>
      </c>
      <c r="U40" s="4">
        <f>[38]Model!$E$7</f>
        <v>-0.19382367311794038</v>
      </c>
      <c r="V40" s="27">
        <f>[38]Model!$G$7</f>
        <v>1.4649612680033517</v>
      </c>
      <c r="W40" s="4">
        <f>[38]Model!$G$3</f>
        <v>4.6047373947046277E-2</v>
      </c>
      <c r="X40" s="5">
        <f>[38]Model!$A$3</f>
        <v>5200010439</v>
      </c>
      <c r="Y40" s="10" t="str" cm="1">
        <f t="array" ref="Y40">_FV(A40,"Industry")</f>
        <v>Software &amp; IT Services</v>
      </c>
      <c r="Z40" s="16" cm="1">
        <f t="array" ref="Z40">_FV(A40,"Year incorporated",TRUE)</f>
        <v>2014</v>
      </c>
      <c r="AA40" s="8" t="str" cm="1">
        <f t="array" ref="AA40">_FV(A40,"Description")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40" s="4"/>
      <c r="AC40" s="24"/>
      <c r="AD40" s="25"/>
    </row>
  </sheetData>
  <autoFilter ref="A1:X1" xr:uid="{FAB1ACF9-D4B9-FB4D-8299-9FC1FBDA430F}">
    <sortState xmlns:xlrd2="http://schemas.microsoft.com/office/spreadsheetml/2017/richdata2" ref="A2:X40">
      <sortCondition descending="1" ref="N1:N40"/>
    </sortState>
  </autoFilter>
  <conditionalFormatting sqref="D2:D3 D5:D6">
    <cfRule type="colorScale" priority="4176">
      <colorScale>
        <cfvo type="min"/>
        <cfvo type="percentile" val="50"/>
        <cfvo type="max"/>
        <color rgb="FFF8696B"/>
        <color rgb="FFFCFCFF"/>
        <color rgb="FF63BE7B"/>
      </colorScale>
    </cfRule>
  </conditionalFormatting>
  <conditionalFormatting sqref="D27:D31 D2:D3 D5:D9 D11">
    <cfRule type="colorScale" priority="28900">
      <colorScale>
        <cfvo type="min"/>
        <cfvo type="percentile" val="50"/>
        <cfvo type="max"/>
        <color rgb="FFF8696B"/>
        <color rgb="FFFCFCFF"/>
        <color rgb="FF63BE7B"/>
      </colorScale>
    </cfRule>
  </conditionalFormatting>
  <conditionalFormatting sqref="D4">
    <cfRule type="colorScale" priority="3639">
      <colorScale>
        <cfvo type="min"/>
        <cfvo type="percentile" val="50"/>
        <cfvo type="max"/>
        <color rgb="FFF8696B"/>
        <color rgb="FFFCFCFF"/>
        <color rgb="FF63BE7B"/>
      </colorScale>
    </cfRule>
    <cfRule type="colorScale" priority="3687">
      <colorScale>
        <cfvo type="min"/>
        <cfvo type="percentile" val="50"/>
        <cfvo type="max"/>
        <color rgb="FFF8696B"/>
        <color rgb="FFFCFCFF"/>
        <color rgb="FF63BE7B"/>
      </colorScale>
    </cfRule>
    <cfRule type="colorScale" priority="3688">
      <colorScale>
        <cfvo type="min"/>
        <cfvo type="percentile" val="50"/>
        <cfvo type="max"/>
        <color rgb="FFF8696B"/>
        <color rgb="FFFCFCFF"/>
        <color rgb="FF63BE7B"/>
      </colorScale>
    </cfRule>
    <cfRule type="colorScale" priority="3709">
      <colorScale>
        <cfvo type="min"/>
        <cfvo type="percentile" val="50"/>
        <cfvo type="max"/>
        <color rgb="FFF8696B"/>
        <color rgb="FFFCFCFF"/>
        <color rgb="FF63BE7B"/>
      </colorScale>
    </cfRule>
    <cfRule type="colorScale" priority="3711">
      <colorScale>
        <cfvo type="min"/>
        <cfvo type="percentile" val="50"/>
        <cfvo type="max"/>
        <color rgb="FFF8696B"/>
        <color rgb="FFFCFCFF"/>
        <color rgb="FF63BE7B"/>
      </colorScale>
    </cfRule>
    <cfRule type="colorScale" priority="3718">
      <colorScale>
        <cfvo type="min"/>
        <cfvo type="percentile" val="50"/>
        <cfvo type="max"/>
        <color rgb="FFF8696B"/>
        <color rgb="FFFCFCFF"/>
        <color rgb="FF63BE7B"/>
      </colorScale>
    </cfRule>
    <cfRule type="colorScale" priority="3816">
      <colorScale>
        <cfvo type="min"/>
        <cfvo type="percentile" val="50"/>
        <cfvo type="max"/>
        <color rgb="FFF8696B"/>
        <color rgb="FFFCFCFF"/>
        <color rgb="FF63BE7B"/>
      </colorScale>
    </cfRule>
  </conditionalFormatting>
  <conditionalFormatting sqref="D27:D31 D7:D9 D11">
    <cfRule type="colorScale" priority="28902">
      <colorScale>
        <cfvo type="min"/>
        <cfvo type="percentile" val="50"/>
        <cfvo type="max"/>
        <color rgb="FFF8696B"/>
        <color rgb="FFFCFCFF"/>
        <color rgb="FF63BE7B"/>
      </colorScale>
    </cfRule>
  </conditionalFormatting>
  <conditionalFormatting sqref="E2:E3 E5:E6">
    <cfRule type="colorScale" priority="4042">
      <colorScale>
        <cfvo type="min"/>
        <cfvo type="max"/>
        <color rgb="FFFCFCFF"/>
        <color rgb="FF63BE7B"/>
      </colorScale>
    </cfRule>
  </conditionalFormatting>
  <conditionalFormatting sqref="E27:N31 E2:N3 E5:N9 E11:N11">
    <cfRule type="colorScale" priority="28903">
      <colorScale>
        <cfvo type="min"/>
        <cfvo type="percentile" val="50"/>
        <cfvo type="max"/>
        <color rgb="FFF8696B"/>
        <color rgb="FFFCFCFF"/>
        <color rgb="FF63BE7B"/>
      </colorScale>
    </cfRule>
    <cfRule type="colorScale" priority="28904">
      <colorScale>
        <cfvo type="min"/>
        <cfvo type="max"/>
        <color rgb="FFFCFCFF"/>
        <color rgb="FF63BE7B"/>
      </colorScale>
    </cfRule>
    <cfRule type="colorScale" priority="28905">
      <colorScale>
        <cfvo type="min"/>
        <cfvo type="percentile" val="50"/>
        <cfvo type="max"/>
        <color rgb="FFF8696B"/>
        <color rgb="FFFCFCFF"/>
        <color rgb="FF63BE7B"/>
      </colorScale>
    </cfRule>
  </conditionalFormatting>
  <conditionalFormatting sqref="E2:E3">
    <cfRule type="colorScale" priority="4155">
      <colorScale>
        <cfvo type="min"/>
        <cfvo type="max"/>
        <color rgb="FFFCFCFF"/>
        <color rgb="FF63BE7B"/>
      </colorScale>
    </cfRule>
  </conditionalFormatting>
  <conditionalFormatting sqref="E4:N4">
    <cfRule type="colorScale" priority="3638">
      <colorScale>
        <cfvo type="min"/>
        <cfvo type="max"/>
        <color rgb="FFFCFCFF"/>
        <color rgb="FF63BE7B"/>
      </colorScale>
    </cfRule>
    <cfRule type="colorScale" priority="3686">
      <colorScale>
        <cfvo type="min"/>
        <cfvo type="max"/>
        <color rgb="FFFCFCFF"/>
        <color rgb="FF63BE7B"/>
      </colorScale>
    </cfRule>
    <cfRule type="colorScale" priority="3691">
      <colorScale>
        <cfvo type="min"/>
        <cfvo type="max"/>
        <color rgb="FFFCFCFF"/>
        <color rgb="FF63BE7B"/>
      </colorScale>
    </cfRule>
    <cfRule type="colorScale" priority="3692">
      <colorScale>
        <cfvo type="min"/>
        <cfvo type="max"/>
        <color rgb="FFFCFCFF"/>
        <color rgb="FF63BE7B"/>
      </colorScale>
    </cfRule>
    <cfRule type="colorScale" priority="3719">
      <colorScale>
        <cfvo type="min"/>
        <cfvo type="max"/>
        <color rgb="FFFCFCFF"/>
        <color rgb="FF63BE7B"/>
      </colorScale>
    </cfRule>
    <cfRule type="colorScale" priority="3720">
      <colorScale>
        <cfvo type="min"/>
        <cfvo type="percentile" val="50"/>
        <cfvo type="max"/>
        <color rgb="FFF8696B"/>
        <color rgb="FFFCFCFF"/>
        <color rgb="FF63BE7B"/>
      </colorScale>
    </cfRule>
    <cfRule type="colorScale" priority="3721">
      <colorScale>
        <cfvo type="min"/>
        <cfvo type="max"/>
        <color rgb="FFFCFCFF"/>
        <color rgb="FF63BE7B"/>
      </colorScale>
    </cfRule>
    <cfRule type="colorScale" priority="3722">
      <colorScale>
        <cfvo type="min"/>
        <cfvo type="percentile" val="50"/>
        <cfvo type="max"/>
        <color rgb="FFF8696B"/>
        <color rgb="FFFCFCFF"/>
        <color rgb="FF63BE7B"/>
      </colorScale>
    </cfRule>
    <cfRule type="colorScale" priority="3723">
      <colorScale>
        <cfvo type="min"/>
        <cfvo type="max"/>
        <color rgb="FFFCFCFF"/>
        <color rgb="FF63BE7B"/>
      </colorScale>
    </cfRule>
    <cfRule type="colorScale" priority="3817">
      <colorScale>
        <cfvo type="min"/>
        <cfvo type="max"/>
        <color rgb="FFFCFCFF"/>
        <color rgb="FF63BE7B"/>
      </colorScale>
    </cfRule>
  </conditionalFormatting>
  <conditionalFormatting sqref="E5:E6">
    <cfRule type="colorScale" priority="4142">
      <colorScale>
        <cfvo type="min"/>
        <cfvo type="max"/>
        <color rgb="FFFCFCFF"/>
        <color rgb="FF63BE7B"/>
      </colorScale>
    </cfRule>
  </conditionalFormatting>
  <conditionalFormatting sqref="E27:N31 E7:N9 E11:N11">
    <cfRule type="colorScale" priority="28909">
      <colorScale>
        <cfvo type="min"/>
        <cfvo type="max"/>
        <color rgb="FFFCFCFF"/>
        <color rgb="FF63BE7B"/>
      </colorScale>
    </cfRule>
    <cfRule type="colorScale" priority="28910">
      <colorScale>
        <cfvo type="min"/>
        <cfvo type="max"/>
        <color rgb="FFFCFCFF"/>
        <color rgb="FF63BE7B"/>
      </colorScale>
    </cfRule>
    <cfRule type="colorScale" priority="28911">
      <colorScale>
        <cfvo type="min"/>
        <cfvo type="max"/>
        <color rgb="FFFCFCFF"/>
        <color rgb="FF63BE7B"/>
      </colorScale>
    </cfRule>
  </conditionalFormatting>
  <conditionalFormatting sqref="E2:N2">
    <cfRule type="colorScale" priority="28912">
      <colorScale>
        <cfvo type="min"/>
        <cfvo type="max"/>
        <color rgb="FFFCFCFF"/>
        <color rgb="FF63BE7B"/>
      </colorScale>
    </cfRule>
    <cfRule type="colorScale" priority="28913">
      <colorScale>
        <cfvo type="min"/>
        <cfvo type="max"/>
        <color rgb="FFFCFCFF"/>
        <color rgb="FF63BE7B"/>
      </colorScale>
    </cfRule>
    <cfRule type="colorScale" priority="28914">
      <colorScale>
        <cfvo type="min"/>
        <cfvo type="percentile" val="50"/>
        <cfvo type="max"/>
        <color rgb="FFF8696B"/>
        <color rgb="FFFFEB84"/>
        <color rgb="FF63BE7B"/>
      </colorScale>
    </cfRule>
    <cfRule type="colorScale" priority="28915">
      <colorScale>
        <cfvo type="min"/>
        <cfvo type="max"/>
        <color rgb="FFFFEF9C"/>
        <color rgb="FF63BE7B"/>
      </colorScale>
    </cfRule>
  </conditionalFormatting>
  <conditionalFormatting sqref="E3:N3">
    <cfRule type="colorScale" priority="3855">
      <colorScale>
        <cfvo type="min"/>
        <cfvo type="max"/>
        <color rgb="FFFCFCFF"/>
        <color rgb="FF63BE7B"/>
      </colorScale>
    </cfRule>
    <cfRule type="colorScale" priority="3856">
      <colorScale>
        <cfvo type="min"/>
        <cfvo type="max"/>
        <color rgb="FFFCFCFF"/>
        <color rgb="FF63BE7B"/>
      </colorScale>
    </cfRule>
    <cfRule type="colorScale" priority="3857">
      <colorScale>
        <cfvo type="min"/>
        <cfvo type="percentile" val="50"/>
        <cfvo type="max"/>
        <color rgb="FFF8696B"/>
        <color rgb="FFFFEB84"/>
        <color rgb="FF63BE7B"/>
      </colorScale>
    </cfRule>
    <cfRule type="colorScale" priority="3858">
      <colorScale>
        <cfvo type="min"/>
        <cfvo type="max"/>
        <color rgb="FFFFEF9C"/>
        <color rgb="FF63BE7B"/>
      </colorScale>
    </cfRule>
  </conditionalFormatting>
  <conditionalFormatting sqref="E5:N5">
    <cfRule type="colorScale" priority="4031">
      <colorScale>
        <cfvo type="min"/>
        <cfvo type="max"/>
        <color rgb="FFFCFCFF"/>
        <color rgb="FF63BE7B"/>
      </colorScale>
    </cfRule>
    <cfRule type="colorScale" priority="4032">
      <colorScale>
        <cfvo type="min"/>
        <cfvo type="max"/>
        <color rgb="FFFCFCFF"/>
        <color rgb="FF63BE7B"/>
      </colorScale>
    </cfRule>
    <cfRule type="colorScale" priority="4033">
      <colorScale>
        <cfvo type="min"/>
        <cfvo type="percentile" val="50"/>
        <cfvo type="max"/>
        <color rgb="FFF8696B"/>
        <color rgb="FFFFEB84"/>
        <color rgb="FF63BE7B"/>
      </colorScale>
    </cfRule>
    <cfRule type="colorScale" priority="4034">
      <colorScale>
        <cfvo type="min"/>
        <cfvo type="max"/>
        <color rgb="FFFFEF9C"/>
        <color rgb="FF63BE7B"/>
      </colorScale>
    </cfRule>
  </conditionalFormatting>
  <conditionalFormatting sqref="E6:N6">
    <cfRule type="colorScale" priority="4035">
      <colorScale>
        <cfvo type="min"/>
        <cfvo type="max"/>
        <color rgb="FFFCFCFF"/>
        <color rgb="FF63BE7B"/>
      </colorScale>
    </cfRule>
    <cfRule type="colorScale" priority="4036">
      <colorScale>
        <cfvo type="min"/>
        <cfvo type="max"/>
        <color rgb="FFFCFCFF"/>
        <color rgb="FF63BE7B"/>
      </colorScale>
    </cfRule>
    <cfRule type="colorScale" priority="4037">
      <colorScale>
        <cfvo type="min"/>
        <cfvo type="percentile" val="50"/>
        <cfvo type="max"/>
        <color rgb="FFF8696B"/>
        <color rgb="FFFFEB84"/>
        <color rgb="FF63BE7B"/>
      </colorScale>
    </cfRule>
    <cfRule type="colorScale" priority="4038">
      <colorScale>
        <cfvo type="min"/>
        <cfvo type="max"/>
        <color rgb="FFFFEF9C"/>
        <color rgb="FF63BE7B"/>
      </colorScale>
    </cfRule>
  </conditionalFormatting>
  <conditionalFormatting sqref="E27:N31 E7:N9 E11:N11">
    <cfRule type="colorScale" priority="3964">
      <colorScale>
        <cfvo type="min"/>
        <cfvo type="max"/>
        <color rgb="FFFCFCFF"/>
        <color rgb="FF63BE7B"/>
      </colorScale>
    </cfRule>
    <cfRule type="colorScale" priority="3965">
      <colorScale>
        <cfvo type="min"/>
        <cfvo type="max"/>
        <color rgb="FFFCFCFF"/>
        <color rgb="FF63BE7B"/>
      </colorScale>
    </cfRule>
    <cfRule type="colorScale" priority="3966">
      <colorScale>
        <cfvo type="min"/>
        <cfvo type="percentile" val="50"/>
        <cfvo type="max"/>
        <color rgb="FFF8696B"/>
        <color rgb="FFFFEB84"/>
        <color rgb="FF63BE7B"/>
      </colorScale>
    </cfRule>
    <cfRule type="colorScale" priority="3967">
      <colorScale>
        <cfvo type="min"/>
        <cfvo type="max"/>
        <color rgb="FFFFEF9C"/>
        <color rgb="FF63BE7B"/>
      </colorScale>
    </cfRule>
  </conditionalFormatting>
  <conditionalFormatting sqref="E4:N4">
    <cfRule type="colorScale" priority="3724">
      <colorScale>
        <cfvo type="min"/>
        <cfvo type="max"/>
        <color rgb="FFFCFCFF"/>
        <color rgb="FF63BE7B"/>
      </colorScale>
    </cfRule>
    <cfRule type="colorScale" priority="3725">
      <colorScale>
        <cfvo type="min"/>
        <cfvo type="max"/>
        <color rgb="FFFCFCFF"/>
        <color rgb="FF63BE7B"/>
      </colorScale>
    </cfRule>
    <cfRule type="colorScale" priority="3726">
      <colorScale>
        <cfvo type="min"/>
        <cfvo type="percentile" val="50"/>
        <cfvo type="max"/>
        <color rgb="FFF8696B"/>
        <color rgb="FFFFEB84"/>
        <color rgb="FF63BE7B"/>
      </colorScale>
    </cfRule>
    <cfRule type="colorScale" priority="3727">
      <colorScale>
        <cfvo type="min"/>
        <cfvo type="max"/>
        <color rgb="FFFFEF9C"/>
        <color rgb="FF63BE7B"/>
      </colorScale>
    </cfRule>
  </conditionalFormatting>
  <conditionalFormatting sqref="G41:N1048576">
    <cfRule type="colorScale" priority="4019">
      <colorScale>
        <cfvo type="min"/>
        <cfvo type="percentile" val="50"/>
        <cfvo type="max"/>
        <color rgb="FFF8696B"/>
        <color rgb="FFFCFCFF"/>
        <color rgb="FF63BE7B"/>
      </colorScale>
    </cfRule>
  </conditionalFormatting>
  <conditionalFormatting sqref="H1">
    <cfRule type="colorScale" priority="4015">
      <colorScale>
        <cfvo type="min"/>
        <cfvo type="percentile" val="50"/>
        <cfvo type="max"/>
        <color rgb="FFF8696B"/>
        <color rgb="FFFCFCFF"/>
        <color rgb="FF63BE7B"/>
      </colorScale>
    </cfRule>
  </conditionalFormatting>
  <conditionalFormatting sqref="H41:H1048576 H1">
    <cfRule type="colorScale" priority="4039">
      <colorScale>
        <cfvo type="min"/>
        <cfvo type="percentile" val="50"/>
        <cfvo type="max"/>
        <color rgb="FFF8696B"/>
        <color rgb="FFFCFCFF"/>
        <color rgb="FF5A8AC6"/>
      </colorScale>
    </cfRule>
  </conditionalFormatting>
  <conditionalFormatting sqref="I1:N1 G1">
    <cfRule type="colorScale" priority="4040">
      <colorScale>
        <cfvo type="min"/>
        <cfvo type="percentile" val="50"/>
        <cfvo type="max"/>
        <color rgb="FFF8696B"/>
        <color rgb="FFFCFCFF"/>
        <color rgb="FF63BE7B"/>
      </colorScale>
    </cfRule>
  </conditionalFormatting>
  <conditionalFormatting sqref="O2:O3 O5:O6">
    <cfRule type="colorScale" priority="4047">
      <colorScale>
        <cfvo type="min"/>
        <cfvo type="percentile" val="50"/>
        <cfvo type="max"/>
        <color rgb="FF63BE7B"/>
        <color rgb="FFFCFCFF"/>
        <color rgb="FFF8696B"/>
      </colorScale>
    </cfRule>
  </conditionalFormatting>
  <conditionalFormatting sqref="O27:O31 O2:O3 O5:O9 O11">
    <cfRule type="colorScale" priority="29063">
      <colorScale>
        <cfvo type="min"/>
        <cfvo type="percentile" val="50"/>
        <cfvo type="max"/>
        <color rgb="FF63BE7B"/>
        <color rgb="FFFCFCFF"/>
        <color rgb="FFF8696B"/>
      </colorScale>
    </cfRule>
  </conditionalFormatting>
  <conditionalFormatting sqref="O2:O3">
    <cfRule type="colorScale" priority="4017">
      <colorScale>
        <cfvo type="min"/>
        <cfvo type="percentile" val="50"/>
        <cfvo type="max"/>
        <color rgb="FF63BE7B"/>
        <color rgb="FFFCFCFF"/>
        <color rgb="FFF8696B"/>
      </colorScale>
    </cfRule>
    <cfRule type="colorScale" priority="4165">
      <colorScale>
        <cfvo type="min"/>
        <cfvo type="percentile" val="50"/>
        <cfvo type="max"/>
        <color rgb="FF63BE7B"/>
        <color rgb="FFFCFCFF"/>
        <color rgb="FFF8696B"/>
      </colorScale>
    </cfRule>
  </conditionalFormatting>
  <conditionalFormatting sqref="O4">
    <cfRule type="colorScale" priority="3628">
      <colorScale>
        <cfvo type="min"/>
        <cfvo type="percentile" val="50"/>
        <cfvo type="max"/>
        <color rgb="FF63BE7B"/>
        <color rgb="FFFCFCFF"/>
        <color rgb="FFF8696B"/>
      </colorScale>
    </cfRule>
    <cfRule type="colorScale" priority="3677">
      <colorScale>
        <cfvo type="min"/>
        <cfvo type="percentile" val="50"/>
        <cfvo type="max"/>
        <color rgb="FF63BE7B"/>
        <color rgb="FFFCFCFF"/>
        <color rgb="FFF8696B"/>
      </colorScale>
    </cfRule>
    <cfRule type="colorScale" priority="3689">
      <colorScale>
        <cfvo type="min"/>
        <cfvo type="percentile" val="50"/>
        <cfvo type="max"/>
        <color rgb="FF63BE7B"/>
        <color rgb="FFFCFCFF"/>
        <color rgb="FFF8696B"/>
      </colorScale>
    </cfRule>
    <cfRule type="colorScale" priority="3701">
      <colorScale>
        <cfvo type="min"/>
        <cfvo type="percentile" val="50"/>
        <cfvo type="max"/>
        <color rgb="FF63BE7B"/>
        <color rgb="FFFCFCFF"/>
        <color rgb="FFF8696B"/>
      </colorScale>
    </cfRule>
    <cfRule type="colorScale" priority="3702">
      <colorScale>
        <cfvo type="min"/>
        <cfvo type="percentile" val="50"/>
        <cfvo type="max"/>
        <color rgb="FF63BE7B"/>
        <color rgb="FFFCFCFF"/>
        <color rgb="FFF8696B"/>
      </colorScale>
    </cfRule>
    <cfRule type="colorScale" priority="3717">
      <colorScale>
        <cfvo type="min"/>
        <cfvo type="percentile" val="50"/>
        <cfvo type="max"/>
        <color rgb="FF63BE7B"/>
        <color rgb="FFFCFCFF"/>
        <color rgb="FFF8696B"/>
      </colorScale>
    </cfRule>
    <cfRule type="colorScale" priority="3766">
      <colorScale>
        <cfvo type="min"/>
        <cfvo type="percentile" val="50"/>
        <cfvo type="max"/>
        <color rgb="FF63BE7B"/>
        <color rgb="FFFCFCFF"/>
        <color rgb="FFF8696B"/>
      </colorScale>
    </cfRule>
    <cfRule type="colorScale" priority="3767">
      <colorScale>
        <cfvo type="min"/>
        <cfvo type="percentile" val="50"/>
        <cfvo type="max"/>
        <color rgb="FF63BE7B"/>
        <color rgb="FFFCFCFF"/>
        <color rgb="FFF8696B"/>
      </colorScale>
    </cfRule>
    <cfRule type="colorScale" priority="3826">
      <colorScale>
        <cfvo type="min"/>
        <cfvo type="percentile" val="50"/>
        <cfvo type="max"/>
        <color rgb="FF63BE7B"/>
        <color rgb="FFFCFCFF"/>
        <color rgb="FFF8696B"/>
      </colorScale>
    </cfRule>
  </conditionalFormatting>
  <conditionalFormatting sqref="O5">
    <cfRule type="colorScale" priority="4005">
      <colorScale>
        <cfvo type="min"/>
        <cfvo type="percentile" val="50"/>
        <cfvo type="max"/>
        <color rgb="FF63BE7B"/>
        <color rgb="FFFCFCFF"/>
        <color rgb="FFF8696B"/>
      </colorScale>
    </cfRule>
    <cfRule type="colorScale" priority="4006">
      <colorScale>
        <cfvo type="min"/>
        <cfvo type="percentile" val="50"/>
        <cfvo type="max"/>
        <color rgb="FF63BE7B"/>
        <color rgb="FFFCFCFF"/>
        <color rgb="FFF8696B"/>
      </colorScale>
    </cfRule>
  </conditionalFormatting>
  <conditionalFormatting sqref="O5:O6">
    <cfRule type="colorScale" priority="4151">
      <colorScale>
        <cfvo type="min"/>
        <cfvo type="percentile" val="50"/>
        <cfvo type="max"/>
        <color rgb="FF63BE7B"/>
        <color rgb="FFFCFCFF"/>
        <color rgb="FFF8696B"/>
      </colorScale>
    </cfRule>
  </conditionalFormatting>
  <conditionalFormatting sqref="O6">
    <cfRule type="colorScale" priority="4116">
      <colorScale>
        <cfvo type="min"/>
        <cfvo type="percentile" val="50"/>
        <cfvo type="max"/>
        <color rgb="FF63BE7B"/>
        <color rgb="FFFCFCFF"/>
        <color rgb="FFF8696B"/>
      </colorScale>
    </cfRule>
  </conditionalFormatting>
  <conditionalFormatting sqref="O27:O31 O7:O9 O11">
    <cfRule type="colorScale" priority="29065">
      <colorScale>
        <cfvo type="min"/>
        <cfvo type="percentile" val="50"/>
        <cfvo type="max"/>
        <color rgb="FF63BE7B"/>
        <color rgb="FFFCFCFF"/>
        <color rgb="FFF8696B"/>
      </colorScale>
    </cfRule>
    <cfRule type="colorScale" priority="29066">
      <colorScale>
        <cfvo type="min"/>
        <cfvo type="percentile" val="50"/>
        <cfvo type="max"/>
        <color rgb="FF63BE7B"/>
        <color rgb="FFFCFCFF"/>
        <color rgb="FFF8696B"/>
      </colorScale>
    </cfRule>
    <cfRule type="colorScale" priority="29067">
      <colorScale>
        <cfvo type="min"/>
        <cfvo type="percentile" val="50"/>
        <cfvo type="max"/>
        <color rgb="FF63BE7B"/>
        <color rgb="FFFCFCFF"/>
        <color rgb="FFF8696B"/>
      </colorScale>
    </cfRule>
    <cfRule type="colorScale" priority="29068">
      <colorScale>
        <cfvo type="min"/>
        <cfvo type="percentile" val="50"/>
        <cfvo type="max"/>
        <color rgb="FF63BE7B"/>
        <color rgb="FFFCFCFF"/>
        <color rgb="FFF8696B"/>
      </colorScale>
    </cfRule>
  </conditionalFormatting>
  <conditionalFormatting sqref="P2:P3 P5:P6">
    <cfRule type="colorScale" priority="4180">
      <colorScale>
        <cfvo type="min"/>
        <cfvo type="percentile" val="50"/>
        <cfvo type="max"/>
        <color rgb="FF63BE7B"/>
        <color rgb="FFFCFCFF"/>
        <color rgb="FFF8696B"/>
      </colorScale>
    </cfRule>
    <cfRule type="colorScale" priority="4181">
      <colorScale>
        <cfvo type="min"/>
        <cfvo type="percentile" val="50"/>
        <cfvo type="max"/>
        <color rgb="FF63BE7B"/>
        <color rgb="FFFCFCFF"/>
        <color rgb="FFF8696B"/>
      </colorScale>
    </cfRule>
    <cfRule type="colorScale" priority="4182">
      <colorScale>
        <cfvo type="min"/>
        <cfvo type="max"/>
        <color rgb="FFFCFCFF"/>
        <color rgb="FFF8696B"/>
      </colorScale>
    </cfRule>
  </conditionalFormatting>
  <conditionalFormatting sqref="P27:P31 P2:P3 P5:P9 P11">
    <cfRule type="colorScale" priority="29069">
      <colorScale>
        <cfvo type="min"/>
        <cfvo type="percentile" val="50"/>
        <cfvo type="max"/>
        <color rgb="FF63BE7B"/>
        <color rgb="FFFCFCFF"/>
        <color rgb="FFF8696B"/>
      </colorScale>
    </cfRule>
  </conditionalFormatting>
  <conditionalFormatting sqref="P4">
    <cfRule type="colorScale" priority="3627">
      <colorScale>
        <cfvo type="min"/>
        <cfvo type="percentile" val="50"/>
        <cfvo type="max"/>
        <color rgb="FF63BE7B"/>
        <color rgb="FFFCFCFF"/>
        <color rgb="FFF8696B"/>
      </colorScale>
    </cfRule>
    <cfRule type="colorScale" priority="3676">
      <colorScale>
        <cfvo type="min"/>
        <cfvo type="percentile" val="50"/>
        <cfvo type="max"/>
        <color rgb="FF63BE7B"/>
        <color rgb="FFFCFCFF"/>
        <color rgb="FFF8696B"/>
      </colorScale>
    </cfRule>
    <cfRule type="colorScale" priority="3768">
      <colorScale>
        <cfvo type="min"/>
        <cfvo type="percentile" val="50"/>
        <cfvo type="max"/>
        <color rgb="FF63BE7B"/>
        <color rgb="FFFCFCFF"/>
        <color rgb="FFF8696B"/>
      </colorScale>
    </cfRule>
    <cfRule type="colorScale" priority="3769">
      <colorScale>
        <cfvo type="min"/>
        <cfvo type="percentile" val="50"/>
        <cfvo type="max"/>
        <color rgb="FF63BE7B"/>
        <color rgb="FFFCFCFF"/>
        <color rgb="FFF8696B"/>
      </colorScale>
    </cfRule>
    <cfRule type="colorScale" priority="3770">
      <colorScale>
        <cfvo type="min"/>
        <cfvo type="max"/>
        <color rgb="FFFCFCFF"/>
        <color rgb="FFF8696B"/>
      </colorScale>
    </cfRule>
    <cfRule type="colorScale" priority="3771">
      <colorScale>
        <cfvo type="min"/>
        <cfvo type="percentile" val="50"/>
        <cfvo type="max"/>
        <color rgb="FF63BE7B"/>
        <color rgb="FFFCFCFF"/>
        <color rgb="FFF8696B"/>
      </colorScale>
    </cfRule>
    <cfRule type="colorScale" priority="3772">
      <colorScale>
        <cfvo type="min"/>
        <cfvo type="percentile" val="50"/>
        <cfvo type="max"/>
        <color rgb="FF63BE7B"/>
        <color rgb="FFFCFCFF"/>
        <color rgb="FFF8696B"/>
      </colorScale>
    </cfRule>
    <cfRule type="colorScale" priority="3827">
      <colorScale>
        <cfvo type="min"/>
        <cfvo type="percentile" val="50"/>
        <cfvo type="max"/>
        <color rgb="FF63BE7B"/>
        <color rgb="FFFCFCFF"/>
        <color rgb="FFF8696B"/>
      </colorScale>
    </cfRule>
  </conditionalFormatting>
  <conditionalFormatting sqref="P27:P31 P7:P9 P11">
    <cfRule type="colorScale" priority="29071">
      <colorScale>
        <cfvo type="min"/>
        <cfvo type="percentile" val="50"/>
        <cfvo type="max"/>
        <color rgb="FF63BE7B"/>
        <color rgb="FFFCFCFF"/>
        <color rgb="FFF8696B"/>
      </colorScale>
    </cfRule>
    <cfRule type="colorScale" priority="29072">
      <colorScale>
        <cfvo type="min"/>
        <cfvo type="percentile" val="50"/>
        <cfvo type="max"/>
        <color rgb="FF63BE7B"/>
        <color rgb="FFFCFCFF"/>
        <color rgb="FFF8696B"/>
      </colorScale>
    </cfRule>
    <cfRule type="colorScale" priority="29073">
      <colorScale>
        <cfvo type="min"/>
        <cfvo type="max"/>
        <color rgb="FFFCFCFF"/>
        <color rgb="FFF8696B"/>
      </colorScale>
    </cfRule>
  </conditionalFormatting>
  <conditionalFormatting sqref="Q2:Q3 Q5:Q6">
    <cfRule type="colorScale" priority="4183">
      <colorScale>
        <cfvo type="min"/>
        <cfvo type="percentile" val="50"/>
        <cfvo type="max"/>
        <color rgb="FFF8696B"/>
        <color rgb="FFFCFCFF"/>
        <color rgb="FF63BE7B"/>
      </colorScale>
    </cfRule>
    <cfRule type="colorScale" priority="4184">
      <colorScale>
        <cfvo type="min"/>
        <cfvo type="max"/>
        <color rgb="FFFFEF9C"/>
        <color rgb="FF63BE7B"/>
      </colorScale>
    </cfRule>
    <cfRule type="colorScale" priority="4185">
      <colorScale>
        <cfvo type="min"/>
        <cfvo type="max"/>
        <color rgb="FFFCFCFF"/>
        <color rgb="FF63BE7B"/>
      </colorScale>
    </cfRule>
    <cfRule type="colorScale" priority="4186">
      <colorScale>
        <cfvo type="min"/>
        <cfvo type="max"/>
        <color rgb="FFFCFCFF"/>
        <color rgb="FF63BE7B"/>
      </colorScale>
    </cfRule>
    <cfRule type="colorScale" priority="4187">
      <colorScale>
        <cfvo type="min"/>
        <cfvo type="percentile" val="50"/>
        <cfvo type="max"/>
        <color rgb="FFF8696B"/>
        <color rgb="FFFCFCFF"/>
        <color rgb="FF63BE7B"/>
      </colorScale>
    </cfRule>
  </conditionalFormatting>
  <conditionalFormatting sqref="Q27:Q31 Q2:Q3 Q5:Q9 Q11">
    <cfRule type="colorScale" priority="29074">
      <colorScale>
        <cfvo type="min"/>
        <cfvo type="percentile" val="50"/>
        <cfvo type="max"/>
        <color rgb="FFF8696B"/>
        <color rgb="FFFCFCFF"/>
        <color rgb="FF63BE7B"/>
      </colorScale>
    </cfRule>
  </conditionalFormatting>
  <conditionalFormatting sqref="Q2:Q3">
    <cfRule type="colorScale" priority="4166">
      <colorScale>
        <cfvo type="min"/>
        <cfvo type="max"/>
        <color rgb="FFFFEF9C"/>
        <color rgb="FF63BE7B"/>
      </colorScale>
    </cfRule>
  </conditionalFormatting>
  <conditionalFormatting sqref="Q4">
    <cfRule type="colorScale" priority="3626">
      <colorScale>
        <cfvo type="min"/>
        <cfvo type="percentile" val="50"/>
        <cfvo type="max"/>
        <color rgb="FFF8696B"/>
        <color rgb="FFFCFCFF"/>
        <color rgb="FF63BE7B"/>
      </colorScale>
    </cfRule>
    <cfRule type="colorScale" priority="3675">
      <colorScale>
        <cfvo type="min"/>
        <cfvo type="percentile" val="50"/>
        <cfvo type="max"/>
        <color rgb="FFF8696B"/>
        <color rgb="FFFCFCFF"/>
        <color rgb="FF63BE7B"/>
      </colorScale>
    </cfRule>
    <cfRule type="colorScale" priority="3703">
      <colorScale>
        <cfvo type="min"/>
        <cfvo type="max"/>
        <color rgb="FFFFEF9C"/>
        <color rgb="FF63BE7B"/>
      </colorScale>
    </cfRule>
    <cfRule type="colorScale" priority="3704">
      <colorScale>
        <cfvo type="min"/>
        <cfvo type="max"/>
        <color rgb="FFFFEF9C"/>
        <color rgb="FF63BE7B"/>
      </colorScale>
    </cfRule>
    <cfRule type="colorScale" priority="3773">
      <colorScale>
        <cfvo type="min"/>
        <cfvo type="percentile" val="50"/>
        <cfvo type="max"/>
        <color rgb="FFF8696B"/>
        <color rgb="FFFCFCFF"/>
        <color rgb="FF63BE7B"/>
      </colorScale>
    </cfRule>
    <cfRule type="colorScale" priority="3774">
      <colorScale>
        <cfvo type="min"/>
        <cfvo type="max"/>
        <color rgb="FFFFEF9C"/>
        <color rgb="FF63BE7B"/>
      </colorScale>
    </cfRule>
    <cfRule type="colorScale" priority="3775">
      <colorScale>
        <cfvo type="min"/>
        <cfvo type="max"/>
        <color rgb="FFFCFCFF"/>
        <color rgb="FF63BE7B"/>
      </colorScale>
    </cfRule>
    <cfRule type="colorScale" priority="3776">
      <colorScale>
        <cfvo type="min"/>
        <cfvo type="max"/>
        <color rgb="FFFCFCFF"/>
        <color rgb="FF63BE7B"/>
      </colorScale>
    </cfRule>
    <cfRule type="colorScale" priority="3777">
      <colorScale>
        <cfvo type="min"/>
        <cfvo type="percentile" val="50"/>
        <cfvo type="max"/>
        <color rgb="FFF8696B"/>
        <color rgb="FFFCFCFF"/>
        <color rgb="FF63BE7B"/>
      </colorScale>
    </cfRule>
    <cfRule type="colorScale" priority="3778">
      <colorScale>
        <cfvo type="min"/>
        <cfvo type="percentile" val="50"/>
        <cfvo type="max"/>
        <color rgb="FFF8696B"/>
        <color rgb="FFFCFCFF"/>
        <color rgb="FF63BE7B"/>
      </colorScale>
    </cfRule>
    <cfRule type="colorScale" priority="3779">
      <colorScale>
        <cfvo type="min"/>
        <cfvo type="max"/>
        <color rgb="FFFCFCFF"/>
        <color rgb="FF63BE7B"/>
      </colorScale>
    </cfRule>
    <cfRule type="colorScale" priority="3780">
      <colorScale>
        <cfvo type="min"/>
        <cfvo type="percentile" val="50"/>
        <cfvo type="max"/>
        <color rgb="FFF8696B"/>
        <color rgb="FFFCFCFF"/>
        <color rgb="FF63BE7B"/>
      </colorScale>
    </cfRule>
    <cfRule type="colorScale" priority="3828">
      <colorScale>
        <cfvo type="min"/>
        <cfvo type="percentile" val="50"/>
        <cfvo type="max"/>
        <color rgb="FFF8696B"/>
        <color rgb="FFFCFCFF"/>
        <color rgb="FF63BE7B"/>
      </colorScale>
    </cfRule>
  </conditionalFormatting>
  <conditionalFormatting sqref="Q5:Q6">
    <cfRule type="colorScale" priority="4152">
      <colorScale>
        <cfvo type="min"/>
        <cfvo type="max"/>
        <color rgb="FFFFEF9C"/>
        <color rgb="FF63BE7B"/>
      </colorScale>
    </cfRule>
  </conditionalFormatting>
  <conditionalFormatting sqref="Q27:Q31 Q7:Q9 Q11">
    <cfRule type="colorScale" priority="29076">
      <colorScale>
        <cfvo type="min"/>
        <cfvo type="percentile" val="50"/>
        <cfvo type="max"/>
        <color rgb="FFF8696B"/>
        <color rgb="FFFCFCFF"/>
        <color rgb="FF63BE7B"/>
      </colorScale>
    </cfRule>
    <cfRule type="colorScale" priority="29077">
      <colorScale>
        <cfvo type="min"/>
        <cfvo type="max"/>
        <color rgb="FFFFEF9C"/>
        <color rgb="FF63BE7B"/>
      </colorScale>
    </cfRule>
    <cfRule type="colorScale" priority="29078">
      <colorScale>
        <cfvo type="min"/>
        <cfvo type="max"/>
        <color rgb="FFFFEF9C"/>
        <color rgb="FF63BE7B"/>
      </colorScale>
    </cfRule>
    <cfRule type="colorScale" priority="29079">
      <colorScale>
        <cfvo type="min"/>
        <cfvo type="max"/>
        <color rgb="FFFFEF9C"/>
        <color rgb="FF63BE7B"/>
      </colorScale>
    </cfRule>
    <cfRule type="colorScale" priority="29080">
      <colorScale>
        <cfvo type="min"/>
        <cfvo type="max"/>
        <color rgb="FFFCFCFF"/>
        <color rgb="FF63BE7B"/>
      </colorScale>
    </cfRule>
    <cfRule type="colorScale" priority="29081">
      <colorScale>
        <cfvo type="min"/>
        <cfvo type="max"/>
        <color rgb="FFFCFCFF"/>
        <color rgb="FF63BE7B"/>
      </colorScale>
    </cfRule>
    <cfRule type="colorScale" priority="29082">
      <colorScale>
        <cfvo type="min"/>
        <cfvo type="percentile" val="50"/>
        <cfvo type="max"/>
        <color rgb="FFF8696B"/>
        <color rgb="FFFCFCFF"/>
        <color rgb="FF63BE7B"/>
      </colorScale>
    </cfRule>
  </conditionalFormatting>
  <conditionalFormatting sqref="Q2:U3 W2:W3">
    <cfRule type="colorScale" priority="4018">
      <colorScale>
        <cfvo type="min"/>
        <cfvo type="max"/>
        <color rgb="FFFFEF9C"/>
        <color rgb="FF63BE7B"/>
      </colorScale>
    </cfRule>
  </conditionalFormatting>
  <conditionalFormatting sqref="Q5:U5 W5">
    <cfRule type="colorScale" priority="4003">
      <colorScale>
        <cfvo type="min"/>
        <cfvo type="max"/>
        <color rgb="FFFFEF9C"/>
        <color rgb="FF63BE7B"/>
      </colorScale>
    </cfRule>
    <cfRule type="colorScale" priority="4004">
      <colorScale>
        <cfvo type="min"/>
        <cfvo type="max"/>
        <color rgb="FFFFEF9C"/>
        <color rgb="FF63BE7B"/>
      </colorScale>
    </cfRule>
    <cfRule type="colorScale" priority="4007">
      <colorScale>
        <cfvo type="min"/>
        <cfvo type="max"/>
        <color rgb="FFFFEF9C"/>
        <color rgb="FF63BE7B"/>
      </colorScale>
    </cfRule>
  </conditionalFormatting>
  <conditionalFormatting sqref="Q6:U6 W6">
    <cfRule type="colorScale" priority="4002">
      <colorScale>
        <cfvo type="min"/>
        <cfvo type="max"/>
        <color rgb="FFFFEF9C"/>
        <color rgb="FF63BE7B"/>
      </colorScale>
    </cfRule>
  </conditionalFormatting>
  <conditionalFormatting sqref="Q27:U31 Q7:U9 W7:W9 W27:W31 W11 Q11:U11">
    <cfRule type="colorScale" priority="3971">
      <colorScale>
        <cfvo type="min"/>
        <cfvo type="max"/>
        <color rgb="FFFFEF9C"/>
        <color rgb="FF63BE7B"/>
      </colorScale>
    </cfRule>
  </conditionalFormatting>
  <conditionalFormatting sqref="Q4:W4">
    <cfRule type="colorScale" priority="3710">
      <colorScale>
        <cfvo type="min"/>
        <cfvo type="max"/>
        <color rgb="FFFFEF9C"/>
        <color rgb="FF63BE7B"/>
      </colorScale>
    </cfRule>
  </conditionalFormatting>
  <conditionalFormatting sqref="R4">
    <cfRule type="colorScale" priority="3625">
      <colorScale>
        <cfvo type="min"/>
        <cfvo type="max"/>
        <color rgb="FFFCFCFF"/>
        <color rgb="FF63BE7B"/>
      </colorScale>
    </cfRule>
    <cfRule type="colorScale" priority="3674">
      <colorScale>
        <cfvo type="min"/>
        <cfvo type="max"/>
        <color rgb="FFFCFCFF"/>
        <color rgb="FF63BE7B"/>
      </colorScale>
    </cfRule>
    <cfRule type="colorScale" priority="3781">
      <colorScale>
        <cfvo type="min"/>
        <cfvo type="max"/>
        <color rgb="FFFCFCFF"/>
        <color rgb="FF63BE7B"/>
      </colorScale>
    </cfRule>
    <cfRule type="colorScale" priority="3782">
      <colorScale>
        <cfvo type="min"/>
        <cfvo type="percentile" val="50"/>
        <cfvo type="max"/>
        <color rgb="FFF8696B"/>
        <color rgb="FFFCFCFF"/>
        <color rgb="FF63BE7B"/>
      </colorScale>
    </cfRule>
    <cfRule type="colorScale" priority="3783">
      <colorScale>
        <cfvo type="min"/>
        <cfvo type="max"/>
        <color rgb="FFFCFCFF"/>
        <color rgb="FF63BE7B"/>
      </colorScale>
    </cfRule>
    <cfRule type="colorScale" priority="3829">
      <colorScale>
        <cfvo type="min"/>
        <cfvo type="percentile" val="50"/>
        <cfvo type="max"/>
        <color rgb="FFF8696B"/>
        <color rgb="FFFCFCFF"/>
        <color rgb="FF63BE7B"/>
      </colorScale>
    </cfRule>
    <cfRule type="colorScale" priority="3830">
      <colorScale>
        <cfvo type="min"/>
        <cfvo type="max"/>
        <color rgb="FFFCFCFF"/>
        <color rgb="FF63BE7B"/>
      </colorScale>
    </cfRule>
    <cfRule type="colorScale" priority="3846">
      <colorScale>
        <cfvo type="min"/>
        <cfvo type="percentile" val="50"/>
        <cfvo type="max"/>
        <color rgb="FFF8696B"/>
        <color rgb="FFFCFCFF"/>
        <color rgb="FF63BE7B"/>
      </colorScale>
    </cfRule>
  </conditionalFormatting>
  <conditionalFormatting sqref="R2:S3 R5:S6">
    <cfRule type="colorScale" priority="4188">
      <colorScale>
        <cfvo type="min"/>
        <cfvo type="percentile" val="50"/>
        <cfvo type="max"/>
        <color rgb="FFF8696B"/>
        <color rgb="FFFCFCFF"/>
        <color rgb="FF63BE7B"/>
      </colorScale>
    </cfRule>
    <cfRule type="colorScale" priority="4189">
      <colorScale>
        <cfvo type="min"/>
        <cfvo type="max"/>
        <color rgb="FFFCFCFF"/>
        <color rgb="FF63BE7B"/>
      </colorScale>
    </cfRule>
    <cfRule type="colorScale" priority="4190">
      <colorScale>
        <cfvo type="min"/>
        <cfvo type="max"/>
        <color rgb="FFFCFCFF"/>
        <color rgb="FF63BE7B"/>
      </colorScale>
    </cfRule>
    <cfRule type="colorScale" priority="29084">
      <colorScale>
        <cfvo type="min"/>
        <cfvo type="percentile" val="50"/>
        <cfvo type="max"/>
        <color rgb="FFF8696B"/>
        <color rgb="FFFCFCFF"/>
        <color rgb="FF63BE7B"/>
      </colorScale>
    </cfRule>
    <cfRule type="colorScale" priority="29085">
      <colorScale>
        <cfvo type="min"/>
        <cfvo type="max"/>
        <color rgb="FFFCFCFF"/>
        <color rgb="FF63BE7B"/>
      </colorScale>
    </cfRule>
  </conditionalFormatting>
  <conditionalFormatting sqref="R2:S3">
    <cfRule type="colorScale" priority="4167">
      <colorScale>
        <cfvo type="min"/>
        <cfvo type="max"/>
        <color rgb="FFFFEF9C"/>
        <color rgb="FF63BE7B"/>
      </colorScale>
    </cfRule>
  </conditionalFormatting>
  <conditionalFormatting sqref="R4:S4">
    <cfRule type="colorScale" priority="3705">
      <colorScale>
        <cfvo type="min"/>
        <cfvo type="max"/>
        <color rgb="FFFFEF9C"/>
        <color rgb="FF63BE7B"/>
      </colorScale>
    </cfRule>
    <cfRule type="colorScale" priority="3706">
      <colorScale>
        <cfvo type="min"/>
        <cfvo type="max"/>
        <color rgb="FFFFEF9C"/>
        <color rgb="FF63BE7B"/>
      </colorScale>
    </cfRule>
    <cfRule type="colorScale" priority="3784">
      <colorScale>
        <cfvo type="min"/>
        <cfvo type="percentile" val="50"/>
        <cfvo type="max"/>
        <color rgb="FFF8696B"/>
        <color rgb="FFFCFCFF"/>
        <color rgb="FF63BE7B"/>
      </colorScale>
    </cfRule>
    <cfRule type="colorScale" priority="3785">
      <colorScale>
        <cfvo type="min"/>
        <cfvo type="max"/>
        <color rgb="FFFCFCFF"/>
        <color rgb="FF63BE7B"/>
      </colorScale>
    </cfRule>
    <cfRule type="colorScale" priority="3786">
      <colorScale>
        <cfvo type="min"/>
        <cfvo type="max"/>
        <color rgb="FFFCFCFF"/>
        <color rgb="FF63BE7B"/>
      </colorScale>
    </cfRule>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onditionalFormatting>
  <conditionalFormatting sqref="R5:S6">
    <cfRule type="colorScale" priority="4153">
      <colorScale>
        <cfvo type="min"/>
        <cfvo type="max"/>
        <color rgb="FFFFEF9C"/>
        <color rgb="FF63BE7B"/>
      </colorScale>
    </cfRule>
  </conditionalFormatting>
  <conditionalFormatting sqref="R27:S31 R7:S9 R11:S11">
    <cfRule type="colorScale" priority="3972">
      <colorScale>
        <cfvo type="min"/>
        <cfvo type="percentile" val="50"/>
        <cfvo type="max"/>
        <color rgb="FFF8696B"/>
        <color rgb="FFFCFCFF"/>
        <color rgb="FF63BE7B"/>
      </colorScale>
    </cfRule>
    <cfRule type="colorScale" priority="3973">
      <colorScale>
        <cfvo type="min"/>
        <cfvo type="max"/>
        <color rgb="FFFCFCFF"/>
        <color rgb="FF63BE7B"/>
      </colorScale>
    </cfRule>
    <cfRule type="colorScale" priority="3974">
      <colorScale>
        <cfvo type="min"/>
        <cfvo type="max"/>
        <color rgb="FFFFEF9C"/>
        <color rgb="FF63BE7B"/>
      </colorScale>
    </cfRule>
    <cfRule type="colorScale" priority="3975">
      <colorScale>
        <cfvo type="min"/>
        <cfvo type="max"/>
        <color rgb="FFFFEF9C"/>
        <color rgb="FF63BE7B"/>
      </colorScale>
    </cfRule>
    <cfRule type="colorScale" priority="3976">
      <colorScale>
        <cfvo type="min"/>
        <cfvo type="max"/>
        <color rgb="FFFCFCFF"/>
        <color rgb="FF63BE7B"/>
      </colorScale>
    </cfRule>
    <cfRule type="colorScale" priority="3982">
      <colorScale>
        <cfvo type="min"/>
        <cfvo type="percentile" val="50"/>
        <cfvo type="max"/>
        <color rgb="FFF8696B"/>
        <color rgb="FFFCFCFF"/>
        <color rgb="FF63BE7B"/>
      </colorScale>
    </cfRule>
    <cfRule type="colorScale" priority="3983">
      <colorScale>
        <cfvo type="min"/>
        <cfvo type="max"/>
        <color rgb="FFFCFCFF"/>
        <color rgb="FF63BE7B"/>
      </colorScale>
    </cfRule>
  </conditionalFormatting>
  <conditionalFormatting sqref="S4">
    <cfRule type="colorScale" priority="3624">
      <colorScale>
        <cfvo type="min"/>
        <cfvo type="percentile" val="50"/>
        <cfvo type="max"/>
        <color rgb="FFF8696B"/>
        <color rgb="FFFCFCFF"/>
        <color rgb="FF63BE7B"/>
      </colorScale>
    </cfRule>
    <cfRule type="colorScale" priority="3667">
      <colorScale>
        <cfvo type="min"/>
        <cfvo type="percentile" val="50"/>
        <cfvo type="max"/>
        <color rgb="FFF8696B"/>
        <color rgb="FFFCFCFF"/>
        <color rgb="FF63BE7B"/>
      </colorScale>
    </cfRule>
    <cfRule type="colorScale" priority="3672">
      <colorScale>
        <cfvo type="min"/>
        <cfvo type="max"/>
        <color rgb="FFFCFCFF"/>
        <color rgb="FF63BE7B"/>
      </colorScale>
    </cfRule>
    <cfRule type="colorScale" priority="3673">
      <colorScale>
        <cfvo type="min"/>
        <cfvo type="percentile" val="50"/>
        <cfvo type="max"/>
        <color rgb="FFF8696B"/>
        <color rgb="FFFCFCFF"/>
        <color rgb="FF63BE7B"/>
      </colorScale>
    </cfRule>
    <cfRule type="colorScale" priority="3789">
      <colorScale>
        <cfvo type="min"/>
        <cfvo type="max"/>
        <color rgb="FFFCFCFF"/>
        <color rgb="FF63BE7B"/>
      </colorScale>
    </cfRule>
    <cfRule type="colorScale" priority="3790">
      <colorScale>
        <cfvo type="min"/>
        <cfvo type="percentile" val="50"/>
        <cfvo type="max"/>
        <color rgb="FFF8696B"/>
        <color rgb="FFFCFCFF"/>
        <color rgb="FF63BE7B"/>
      </colorScale>
    </cfRule>
    <cfRule type="colorScale" priority="3791">
      <colorScale>
        <cfvo type="min"/>
        <cfvo type="max"/>
        <color rgb="FFFCFCFF"/>
        <color rgb="FF63BE7B"/>
      </colorScale>
    </cfRule>
    <cfRule type="colorScale" priority="3831">
      <colorScale>
        <cfvo type="min"/>
        <cfvo type="percentile" val="50"/>
        <cfvo type="max"/>
        <color rgb="FFF8696B"/>
        <color rgb="FFFCFCFF"/>
        <color rgb="FF63BE7B"/>
      </colorScale>
    </cfRule>
  </conditionalFormatting>
  <conditionalFormatting sqref="T2:T3 T5:T6">
    <cfRule type="colorScale" priority="4191">
      <colorScale>
        <cfvo type="min"/>
        <cfvo type="percentile" val="50"/>
        <cfvo type="max"/>
        <color rgb="FFF8696B"/>
        <color rgb="FFFCFCFF"/>
        <color rgb="FF63BE7B"/>
      </colorScale>
    </cfRule>
    <cfRule type="colorScale" priority="4192">
      <colorScale>
        <cfvo type="min"/>
        <cfvo type="max"/>
        <color rgb="FFFCFCFF"/>
        <color rgb="FF63BE7B"/>
      </colorScale>
    </cfRule>
    <cfRule type="colorScale" priority="4193">
      <colorScale>
        <cfvo type="min"/>
        <cfvo type="max"/>
        <color rgb="FFFCFCFF"/>
        <color rgb="FF63BE7B"/>
      </colorScale>
    </cfRule>
    <cfRule type="colorScale" priority="4194">
      <colorScale>
        <cfvo type="min"/>
        <cfvo type="max"/>
        <color rgb="FFFCFCFF"/>
        <color rgb="FF63BE7B"/>
      </colorScale>
    </cfRule>
  </conditionalFormatting>
  <conditionalFormatting sqref="T27:T31 T2:T3 T5:T9 T11">
    <cfRule type="colorScale" priority="29086">
      <colorScale>
        <cfvo type="min"/>
        <cfvo type="percentile" val="50"/>
        <cfvo type="max"/>
        <color rgb="FFF8696B"/>
        <color rgb="FFFCFCFF"/>
        <color rgb="FF63BE7B"/>
      </colorScale>
    </cfRule>
    <cfRule type="colorScale" priority="29087">
      <colorScale>
        <cfvo type="min"/>
        <cfvo type="max"/>
        <color rgb="FFFCFCFF"/>
        <color rgb="FF63BE7B"/>
      </colorScale>
    </cfRule>
  </conditionalFormatting>
  <conditionalFormatting sqref="T2:T3">
    <cfRule type="colorScale" priority="4168">
      <colorScale>
        <cfvo type="min"/>
        <cfvo type="max"/>
        <color rgb="FFFFEF9C"/>
        <color rgb="FF63BE7B"/>
      </colorScale>
    </cfRule>
  </conditionalFormatting>
  <conditionalFormatting sqref="T4">
    <cfRule type="colorScale" priority="3623">
      <colorScale>
        <cfvo type="min"/>
        <cfvo type="percentile" val="50"/>
        <cfvo type="max"/>
        <color rgb="FFF8696B"/>
        <color rgb="FFFCFCFF"/>
        <color rgb="FF63BE7B"/>
      </colorScale>
    </cfRule>
    <cfRule type="colorScale" priority="3671">
      <colorScale>
        <cfvo type="min"/>
        <cfvo type="max"/>
        <color rgb="FFFCFCFF"/>
        <color rgb="FF63BE7B"/>
      </colorScale>
    </cfRule>
    <cfRule type="colorScale" priority="3707">
      <colorScale>
        <cfvo type="min"/>
        <cfvo type="max"/>
        <color rgb="FFFFEF9C"/>
        <color rgb="FF63BE7B"/>
      </colorScale>
    </cfRule>
    <cfRule type="colorScale" priority="3708">
      <colorScale>
        <cfvo type="min"/>
        <cfvo type="max"/>
        <color rgb="FFFFEF9C"/>
        <color rgb="FF63BE7B"/>
      </colorScale>
    </cfRule>
    <cfRule type="colorScale" priority="3792">
      <colorScale>
        <cfvo type="min"/>
        <cfvo type="percentile" val="50"/>
        <cfvo type="max"/>
        <color rgb="FFF8696B"/>
        <color rgb="FFFCFCFF"/>
        <color rgb="FF63BE7B"/>
      </colorScale>
    </cfRule>
    <cfRule type="colorScale" priority="3793">
      <colorScale>
        <cfvo type="min"/>
        <cfvo type="max"/>
        <color rgb="FFFCFCFF"/>
        <color rgb="FF63BE7B"/>
      </colorScale>
    </cfRule>
    <cfRule type="colorScale" priority="3794">
      <colorScale>
        <cfvo type="min"/>
        <cfvo type="max"/>
        <color rgb="FFFCFCFF"/>
        <color rgb="FF63BE7B"/>
      </colorScale>
    </cfRule>
    <cfRule type="colorScale" priority="3795">
      <colorScale>
        <cfvo type="min"/>
        <cfvo type="max"/>
        <color rgb="FFFCFCFF"/>
        <color rgb="FF63BE7B"/>
      </colorScale>
    </cfRule>
    <cfRule type="colorScale" priority="3796">
      <colorScale>
        <cfvo type="min"/>
        <cfvo type="max"/>
        <color rgb="FFFCFCFF"/>
        <color rgb="FF63BE7B"/>
      </colorScale>
    </cfRule>
    <cfRule type="colorScale" priority="3797">
      <colorScale>
        <cfvo type="min"/>
        <cfvo type="percentile" val="50"/>
        <cfvo type="max"/>
        <color rgb="FFF8696B"/>
        <color rgb="FFFCFCFF"/>
        <color rgb="FF63BE7B"/>
      </colorScale>
    </cfRule>
    <cfRule type="colorScale" priority="3798">
      <colorScale>
        <cfvo type="min"/>
        <cfvo type="max"/>
        <color rgb="FFFCFCFF"/>
        <color rgb="FF63BE7B"/>
      </colorScale>
    </cfRule>
    <cfRule type="colorScale" priority="3832">
      <colorScale>
        <cfvo type="min"/>
        <cfvo type="percentile" val="50"/>
        <cfvo type="max"/>
        <color rgb="FFF8696B"/>
        <color rgb="FFFCFCFF"/>
        <color rgb="FF63BE7B"/>
      </colorScale>
    </cfRule>
  </conditionalFormatting>
  <conditionalFormatting sqref="T5:T6">
    <cfRule type="colorScale" priority="4154">
      <colorScale>
        <cfvo type="min"/>
        <cfvo type="max"/>
        <color rgb="FFFFEF9C"/>
        <color rgb="FF63BE7B"/>
      </colorScale>
    </cfRule>
  </conditionalFormatting>
  <conditionalFormatting sqref="T27:T31 T7:T9 T11">
    <cfRule type="colorScale" priority="29090">
      <colorScale>
        <cfvo type="min"/>
        <cfvo type="percentile" val="50"/>
        <cfvo type="max"/>
        <color rgb="FFF8696B"/>
        <color rgb="FFFCFCFF"/>
        <color rgb="FF63BE7B"/>
      </colorScale>
    </cfRule>
    <cfRule type="colorScale" priority="29091">
      <colorScale>
        <cfvo type="min"/>
        <cfvo type="max"/>
        <color rgb="FFFCFCFF"/>
        <color rgb="FF63BE7B"/>
      </colorScale>
    </cfRule>
    <cfRule type="colorScale" priority="29092">
      <colorScale>
        <cfvo type="min"/>
        <cfvo type="max"/>
        <color rgb="FFFFEF9C"/>
        <color rgb="FF63BE7B"/>
      </colorScale>
    </cfRule>
    <cfRule type="colorScale" priority="29093">
      <colorScale>
        <cfvo type="min"/>
        <cfvo type="max"/>
        <color rgb="FFFFEF9C"/>
        <color rgb="FF63BE7B"/>
      </colorScale>
    </cfRule>
    <cfRule type="colorScale" priority="29094">
      <colorScale>
        <cfvo type="min"/>
        <cfvo type="max"/>
        <color rgb="FFFCFCFF"/>
        <color rgb="FF63BE7B"/>
      </colorScale>
    </cfRule>
    <cfRule type="colorScale" priority="29095">
      <colorScale>
        <cfvo type="min"/>
        <cfvo type="max"/>
        <color rgb="FFFCFCFF"/>
        <color rgb="FF63BE7B"/>
      </colorScale>
    </cfRule>
  </conditionalFormatting>
  <conditionalFormatting sqref="U2:U3 U5:U6">
    <cfRule type="colorScale" priority="4195">
      <colorScale>
        <cfvo type="min"/>
        <cfvo type="percentile" val="50"/>
        <cfvo type="max"/>
        <color rgb="FFF8696B"/>
        <color rgb="FFFCFCFF"/>
        <color rgb="FF63BE7B"/>
      </colorScale>
    </cfRule>
    <cfRule type="colorScale" priority="4196">
      <colorScale>
        <cfvo type="min"/>
        <cfvo type="max"/>
        <color rgb="FFFCFCFF"/>
        <color rgb="FF63BE7B"/>
      </colorScale>
    </cfRule>
  </conditionalFormatting>
  <conditionalFormatting sqref="U27:U31 U2:U3 U5:U9 U11">
    <cfRule type="colorScale" priority="29096">
      <colorScale>
        <cfvo type="min"/>
        <cfvo type="percentile" val="50"/>
        <cfvo type="max"/>
        <color rgb="FFF8696B"/>
        <color rgb="FFFCFCFF"/>
        <color rgb="FF63BE7B"/>
      </colorScale>
    </cfRule>
    <cfRule type="colorScale" priority="29097">
      <colorScale>
        <cfvo type="min"/>
        <cfvo type="max"/>
        <color rgb="FFFCFCFF"/>
        <color rgb="FF63BE7B"/>
      </colorScale>
    </cfRule>
  </conditionalFormatting>
  <conditionalFormatting sqref="U2:U3 W2:W3 W5:W6 U5:U6">
    <cfRule type="colorScale" priority="4048">
      <colorScale>
        <cfvo type="min"/>
        <cfvo type="max"/>
        <color rgb="FFFFEF9C"/>
        <color rgb="FF63BE7B"/>
      </colorScale>
    </cfRule>
  </conditionalFormatting>
  <conditionalFormatting sqref="U2:U3 W2:W3">
    <cfRule type="colorScale" priority="4169">
      <colorScale>
        <cfvo type="min"/>
        <cfvo type="max"/>
        <color rgb="FFFFEF9C"/>
        <color rgb="FF63BE7B"/>
      </colorScale>
    </cfRule>
  </conditionalFormatting>
  <conditionalFormatting sqref="U4">
    <cfRule type="colorScale" priority="3622">
      <colorScale>
        <cfvo type="min"/>
        <cfvo type="percentile" val="50"/>
        <cfvo type="max"/>
        <color rgb="FFF8696B"/>
        <color rgb="FFFCFCFF"/>
        <color rgb="FF63BE7B"/>
      </colorScale>
    </cfRule>
    <cfRule type="colorScale" priority="3670">
      <colorScale>
        <cfvo type="min"/>
        <cfvo type="percentile" val="50"/>
        <cfvo type="max"/>
        <color rgb="FFF8696B"/>
        <color rgb="FFFCFCFF"/>
        <color rgb="FF63BE7B"/>
      </colorScale>
    </cfRule>
    <cfRule type="colorScale" priority="3799">
      <colorScale>
        <cfvo type="min"/>
        <cfvo type="percentile" val="50"/>
        <cfvo type="max"/>
        <color rgb="FFF8696B"/>
        <color rgb="FFFCFCFF"/>
        <color rgb="FF63BE7B"/>
      </colorScale>
    </cfRule>
    <cfRule type="colorScale" priority="3800">
      <colorScale>
        <cfvo type="min"/>
        <cfvo type="max"/>
        <color rgb="FFFCFCFF"/>
        <color rgb="FF63BE7B"/>
      </colorScale>
    </cfRule>
    <cfRule type="colorScale" priority="3801">
      <colorScale>
        <cfvo type="min"/>
        <cfvo type="max"/>
        <color rgb="FFFCFCFF"/>
        <color rgb="FF63BE7B"/>
      </colorScale>
    </cfRule>
    <cfRule type="colorScale" priority="3802">
      <colorScale>
        <cfvo type="min"/>
        <cfvo type="percentile" val="50"/>
        <cfvo type="max"/>
        <color rgb="FFF8696B"/>
        <color rgb="FFFCFCFF"/>
        <color rgb="FF63BE7B"/>
      </colorScale>
    </cfRule>
    <cfRule type="colorScale" priority="3803">
      <colorScale>
        <cfvo type="min"/>
        <cfvo type="max"/>
        <color rgb="FFFCFCFF"/>
        <color rgb="FF63BE7B"/>
      </colorScale>
    </cfRule>
    <cfRule type="colorScale" priority="3833">
      <colorScale>
        <cfvo type="min"/>
        <cfvo type="percentile" val="50"/>
        <cfvo type="max"/>
        <color rgb="FFF8696B"/>
        <color rgb="FFFCFCFF"/>
        <color rgb="FF63BE7B"/>
      </colorScale>
    </cfRule>
  </conditionalFormatting>
  <conditionalFormatting sqref="U5:U6 W5:W6">
    <cfRule type="colorScale" priority="4141">
      <colorScale>
        <cfvo type="min"/>
        <cfvo type="max"/>
        <color rgb="FFFFEF9C"/>
        <color rgb="FF63BE7B"/>
      </colorScale>
    </cfRule>
  </conditionalFormatting>
  <conditionalFormatting sqref="U27:U31 U7:U9 W7:W9 W27:W31 W11 U11">
    <cfRule type="colorScale" priority="3977">
      <colorScale>
        <cfvo type="min"/>
        <cfvo type="max"/>
        <color rgb="FFFFEF9C"/>
        <color rgb="FF63BE7B"/>
      </colorScale>
    </cfRule>
    <cfRule type="colorScale" priority="3978">
      <colorScale>
        <cfvo type="min"/>
        <cfvo type="max"/>
        <color rgb="FFFFEF9C"/>
        <color rgb="FF63BE7B"/>
      </colorScale>
    </cfRule>
    <cfRule type="colorScale" priority="3979">
      <colorScale>
        <cfvo type="min"/>
        <cfvo type="max"/>
        <color rgb="FFFFEF9C"/>
        <color rgb="FF63BE7B"/>
      </colorScale>
    </cfRule>
  </conditionalFormatting>
  <conditionalFormatting sqref="U27:U31 U7:U9 U11">
    <cfRule type="colorScale" priority="29100">
      <colorScale>
        <cfvo type="min"/>
        <cfvo type="percentile" val="50"/>
        <cfvo type="max"/>
        <color rgb="FFF8696B"/>
        <color rgb="FFFCFCFF"/>
        <color rgb="FF63BE7B"/>
      </colorScale>
    </cfRule>
    <cfRule type="colorScale" priority="29101">
      <colorScale>
        <cfvo type="min"/>
        <cfvo type="max"/>
        <color rgb="FFFCFCFF"/>
        <color rgb="FF63BE7B"/>
      </colorScale>
    </cfRule>
  </conditionalFormatting>
  <conditionalFormatting sqref="U4:W4">
    <cfRule type="colorScale" priority="3804">
      <colorScale>
        <cfvo type="min"/>
        <cfvo type="max"/>
        <color rgb="FFFFEF9C"/>
        <color rgb="FF63BE7B"/>
      </colorScale>
    </cfRule>
    <cfRule type="colorScale" priority="3805">
      <colorScale>
        <cfvo type="min"/>
        <cfvo type="max"/>
        <color rgb="FFFFEF9C"/>
        <color rgb="FF63BE7B"/>
      </colorScale>
    </cfRule>
    <cfRule type="colorScale" priority="3806">
      <colorScale>
        <cfvo type="min"/>
        <cfvo type="max"/>
        <color rgb="FFFFEF9C"/>
        <color rgb="FF63BE7B"/>
      </colorScale>
    </cfRule>
  </conditionalFormatting>
  <conditionalFormatting sqref="V2:V3 V5:V9 V11">
    <cfRule type="colorScale" priority="29105">
      <colorScale>
        <cfvo type="min"/>
        <cfvo type="percentile" val="50"/>
        <cfvo type="max"/>
        <color rgb="FF63BE7B"/>
        <color rgb="FFFCFCFF"/>
        <color rgb="FFF8696B"/>
      </colorScale>
    </cfRule>
    <cfRule type="colorScale" priority="29106">
      <colorScale>
        <cfvo type="min"/>
        <cfvo type="percentile" val="50"/>
        <cfvo type="max"/>
        <color rgb="FF63BE7B"/>
        <color rgb="FFFCFCFF"/>
        <color rgb="FFF8696B"/>
      </colorScale>
    </cfRule>
    <cfRule type="colorScale" priority="29107">
      <colorScale>
        <cfvo type="min"/>
        <cfvo type="max"/>
        <color rgb="FF63BE7B"/>
        <color rgb="FFFCFCFF"/>
      </colorScale>
    </cfRule>
    <cfRule type="colorScale" priority="29108">
      <colorScale>
        <cfvo type="min"/>
        <cfvo type="percentile" val="50"/>
        <cfvo type="max"/>
        <color rgb="FF63BE7B"/>
        <color rgb="FFFCFCFF"/>
        <color rgb="FFF8696B"/>
      </colorScale>
    </cfRule>
    <cfRule type="colorScale" priority="29109">
      <colorScale>
        <cfvo type="min"/>
        <cfvo type="max"/>
        <color rgb="FFFFEF9C"/>
        <color rgb="FF63BE7B"/>
      </colorScale>
    </cfRule>
    <cfRule type="colorScale" priority="29110">
      <colorScale>
        <cfvo type="min"/>
        <cfvo type="max"/>
        <color rgb="FFFFEF9C"/>
        <color rgb="FF63BE7B"/>
      </colorScale>
    </cfRule>
    <cfRule type="colorScale" priority="29111">
      <colorScale>
        <cfvo type="min"/>
        <cfvo type="max"/>
        <color rgb="FFFFEF9C"/>
        <color rgb="FF63BE7B"/>
      </colorScale>
    </cfRule>
  </conditionalFormatting>
  <conditionalFormatting sqref="V2:V3">
    <cfRule type="colorScale" priority="3864">
      <colorScale>
        <cfvo type="min"/>
        <cfvo type="max"/>
        <color rgb="FFFFEF9C"/>
        <color rgb="FF63BE7B"/>
      </colorScale>
    </cfRule>
  </conditionalFormatting>
  <conditionalFormatting sqref="V4">
    <cfRule type="colorScale" priority="3621">
      <colorScale>
        <cfvo type="min"/>
        <cfvo type="percentile" val="50"/>
        <cfvo type="max"/>
        <color rgb="FF63BE7B"/>
        <color rgb="FFFCFCFF"/>
        <color rgb="FFF8696B"/>
      </colorScale>
    </cfRule>
    <cfRule type="colorScale" priority="3669">
      <colorScale>
        <cfvo type="min"/>
        <cfvo type="percentile" val="50"/>
        <cfvo type="max"/>
        <color rgb="FF63BE7B"/>
        <color rgb="FFFCFCFF"/>
        <color rgb="FFF8696B"/>
      </colorScale>
    </cfRule>
    <cfRule type="colorScale" priority="3807">
      <colorScale>
        <cfvo type="min"/>
        <cfvo type="percentile" val="50"/>
        <cfvo type="max"/>
        <color rgb="FF63BE7B"/>
        <color rgb="FFFCFCFF"/>
        <color rgb="FFF8696B"/>
      </colorScale>
    </cfRule>
    <cfRule type="colorScale" priority="3808">
      <colorScale>
        <cfvo type="min"/>
        <cfvo type="percentile" val="50"/>
        <cfvo type="max"/>
        <color rgb="FF63BE7B"/>
        <color rgb="FFFCFCFF"/>
        <color rgb="FFF8696B"/>
      </colorScale>
    </cfRule>
    <cfRule type="colorScale" priority="3809">
      <colorScale>
        <cfvo type="min"/>
        <cfvo type="max"/>
        <color rgb="FF63BE7B"/>
        <color rgb="FFFCFCFF"/>
      </colorScale>
    </cfRule>
    <cfRule type="colorScale" priority="3810">
      <colorScale>
        <cfvo type="min"/>
        <cfvo type="percentile" val="50"/>
        <cfvo type="max"/>
        <color rgb="FF63BE7B"/>
        <color rgb="FFFCFCFF"/>
        <color rgb="FFF8696B"/>
      </colorScale>
    </cfRule>
    <cfRule type="colorScale" priority="3811">
      <colorScale>
        <cfvo type="min"/>
        <cfvo type="percentile" val="50"/>
        <cfvo type="max"/>
        <color rgb="FF63BE7B"/>
        <color rgb="FFFCFCFF"/>
        <color rgb="FFF8696B"/>
      </colorScale>
    </cfRule>
    <cfRule type="colorScale" priority="3834">
      <colorScale>
        <cfvo type="min"/>
        <cfvo type="percentile" val="50"/>
        <cfvo type="max"/>
        <color rgb="FF63BE7B"/>
        <color rgb="FFFCFCFF"/>
        <color rgb="FFF8696B"/>
      </colorScale>
    </cfRule>
  </conditionalFormatting>
  <conditionalFormatting sqref="V5">
    <cfRule type="colorScale" priority="3869">
      <colorScale>
        <cfvo type="min"/>
        <cfvo type="max"/>
        <color rgb="FFFFEF9C"/>
        <color rgb="FF63BE7B"/>
      </colorScale>
    </cfRule>
    <cfRule type="colorScale" priority="3870">
      <colorScale>
        <cfvo type="min"/>
        <cfvo type="max"/>
        <color rgb="FFFFEF9C"/>
        <color rgb="FF63BE7B"/>
      </colorScale>
    </cfRule>
  </conditionalFormatting>
  <conditionalFormatting sqref="V5:V9 V11">
    <cfRule type="colorScale" priority="29119">
      <colorScale>
        <cfvo type="min"/>
        <cfvo type="max"/>
        <color rgb="FFFFEF9C"/>
        <color rgb="FF63BE7B"/>
      </colorScale>
    </cfRule>
  </conditionalFormatting>
  <conditionalFormatting sqref="V6">
    <cfRule type="colorScale" priority="3871">
      <colorScale>
        <cfvo type="min"/>
        <cfvo type="max"/>
        <color rgb="FFFFEF9C"/>
        <color rgb="FF63BE7B"/>
      </colorScale>
    </cfRule>
  </conditionalFormatting>
  <conditionalFormatting sqref="V7">
    <cfRule type="colorScale" priority="3872">
      <colorScale>
        <cfvo type="min"/>
        <cfvo type="max"/>
        <color rgb="FFFFEF9C"/>
        <color rgb="FF63BE7B"/>
      </colorScale>
    </cfRule>
    <cfRule type="colorScale" priority="3890">
      <colorScale>
        <cfvo type="min"/>
        <cfvo type="max"/>
        <color rgb="FFFFEF9C"/>
        <color rgb="FF63BE7B"/>
      </colorScale>
    </cfRule>
  </conditionalFormatting>
  <conditionalFormatting sqref="V8">
    <cfRule type="colorScale" priority="3891">
      <colorScale>
        <cfvo type="min"/>
        <cfvo type="max"/>
        <color rgb="FFFFEF9C"/>
        <color rgb="FF63BE7B"/>
      </colorScale>
    </cfRule>
    <cfRule type="colorScale" priority="3892">
      <colorScale>
        <cfvo type="min"/>
        <cfvo type="percentile" val="50"/>
        <cfvo type="max"/>
        <color rgb="FFF8696B"/>
        <color rgb="FFFFEB84"/>
        <color rgb="FF63BE7B"/>
      </colorScale>
    </cfRule>
  </conditionalFormatting>
  <conditionalFormatting sqref="V8:V9 V11">
    <cfRule type="colorScale" priority="3893">
      <colorScale>
        <cfvo type="min"/>
        <cfvo type="max"/>
        <color rgb="FFFFEF9C"/>
        <color rgb="FF63BE7B"/>
      </colorScale>
    </cfRule>
  </conditionalFormatting>
  <conditionalFormatting sqref="V8:V9 V11">
    <cfRule type="colorScale" priority="3894">
      <colorScale>
        <cfvo type="min"/>
        <cfvo type="max"/>
        <color rgb="FFFFEF9C"/>
        <color rgb="FF63BE7B"/>
      </colorScale>
    </cfRule>
    <cfRule type="colorScale" priority="3895">
      <colorScale>
        <cfvo type="min"/>
        <cfvo type="max"/>
        <color rgb="FFFFEF9C"/>
        <color rgb="FF63BE7B"/>
      </colorScale>
    </cfRule>
  </conditionalFormatting>
  <conditionalFormatting sqref="V9">
    <cfRule type="colorScale" priority="3896">
      <colorScale>
        <cfvo type="min"/>
        <cfvo type="max"/>
        <color rgb="FFFFEF9C"/>
        <color rgb="FF63BE7B"/>
      </colorScale>
    </cfRule>
    <cfRule type="colorScale" priority="3897">
      <colorScale>
        <cfvo type="min"/>
        <cfvo type="percentile" val="50"/>
        <cfvo type="max"/>
        <color rgb="FFF8696B"/>
        <color rgb="FFFFEB84"/>
        <color rgb="FF63BE7B"/>
      </colorScale>
    </cfRule>
    <cfRule type="colorScale" priority="3898">
      <colorScale>
        <cfvo type="min"/>
        <cfvo type="percentile" val="50"/>
        <cfvo type="max"/>
        <color rgb="FFF8696B"/>
        <color rgb="FFFFEB84"/>
        <color rgb="FF63BE7B"/>
      </colorScale>
    </cfRule>
  </conditionalFormatting>
  <conditionalFormatting sqref="V11">
    <cfRule type="colorScale" priority="3901">
      <colorScale>
        <cfvo type="min"/>
        <cfvo type="max"/>
        <color rgb="FFFFEF9C"/>
        <color rgb="FF63BE7B"/>
      </colorScale>
    </cfRule>
    <cfRule type="colorScale" priority="3902">
      <colorScale>
        <cfvo type="min"/>
        <cfvo type="percentile" val="50"/>
        <cfvo type="max"/>
        <color rgb="FFF8696B"/>
        <color rgb="FFFFEB84"/>
        <color rgb="FF63BE7B"/>
      </colorScale>
    </cfRule>
  </conditionalFormatting>
  <conditionalFormatting sqref="W2:W3 W5:W6">
    <cfRule type="colorScale" priority="4197">
      <colorScale>
        <cfvo type="min"/>
        <cfvo type="percentile" val="50"/>
        <cfvo type="max"/>
        <color rgb="FF63BE7B"/>
        <color rgb="FFFCFCFF"/>
        <color rgb="FFF8696B"/>
      </colorScale>
    </cfRule>
    <cfRule type="colorScale" priority="4198">
      <colorScale>
        <cfvo type="min"/>
        <cfvo type="max"/>
        <color rgb="FF63BE7B"/>
        <color rgb="FFFCFCFF"/>
      </colorScale>
    </cfRule>
    <cfRule type="colorScale" priority="4199">
      <colorScale>
        <cfvo type="min"/>
        <cfvo type="percentile" val="50"/>
        <cfvo type="max"/>
        <color rgb="FF63BE7B"/>
        <color rgb="FFFCFCFF"/>
        <color rgb="FFF8696B"/>
      </colorScale>
    </cfRule>
  </conditionalFormatting>
  <conditionalFormatting sqref="W27:W31 W2:W3 W5:W9 W11">
    <cfRule type="colorScale" priority="29121">
      <colorScale>
        <cfvo type="min"/>
        <cfvo type="percentile" val="50"/>
        <cfvo type="max"/>
        <color rgb="FF63BE7B"/>
        <color rgb="FFFCFCFF"/>
        <color rgb="FFF8696B"/>
      </colorScale>
    </cfRule>
  </conditionalFormatting>
  <conditionalFormatting sqref="W4">
    <cfRule type="colorScale" priority="3620">
      <colorScale>
        <cfvo type="min"/>
        <cfvo type="percentile" val="50"/>
        <cfvo type="max"/>
        <color rgb="FF63BE7B"/>
        <color rgb="FFFCFCFF"/>
        <color rgb="FFF8696B"/>
      </colorScale>
    </cfRule>
    <cfRule type="colorScale" priority="3668">
      <colorScale>
        <cfvo type="min"/>
        <cfvo type="percentile" val="50"/>
        <cfvo type="max"/>
        <color rgb="FF63BE7B"/>
        <color rgb="FFFCFCFF"/>
        <color rgb="FFF8696B"/>
      </colorScale>
    </cfRule>
    <cfRule type="colorScale" priority="3812">
      <colorScale>
        <cfvo type="min"/>
        <cfvo type="percentile" val="50"/>
        <cfvo type="max"/>
        <color rgb="FF63BE7B"/>
        <color rgb="FFFCFCFF"/>
        <color rgb="FFF8696B"/>
      </colorScale>
    </cfRule>
    <cfRule type="colorScale" priority="3813">
      <colorScale>
        <cfvo type="min"/>
        <cfvo type="max"/>
        <color rgb="FF63BE7B"/>
        <color rgb="FFFCFCFF"/>
      </colorScale>
    </cfRule>
    <cfRule type="colorScale" priority="3814">
      <colorScale>
        <cfvo type="min"/>
        <cfvo type="percentile" val="50"/>
        <cfvo type="max"/>
        <color rgb="FF63BE7B"/>
        <color rgb="FFFCFCFF"/>
        <color rgb="FFF8696B"/>
      </colorScale>
    </cfRule>
    <cfRule type="colorScale" priority="3815">
      <colorScale>
        <cfvo type="min"/>
        <cfvo type="percentile" val="50"/>
        <cfvo type="max"/>
        <color rgb="FF63BE7B"/>
        <color rgb="FFFCFCFF"/>
        <color rgb="FFF8696B"/>
      </colorScale>
    </cfRule>
    <cfRule type="colorScale" priority="3835">
      <colorScale>
        <cfvo type="min"/>
        <cfvo type="percentile" val="50"/>
        <cfvo type="max"/>
        <color rgb="FF63BE7B"/>
        <color rgb="FFFCFCFF"/>
        <color rgb="FFF8696B"/>
      </colorScale>
    </cfRule>
  </conditionalFormatting>
  <conditionalFormatting sqref="W27:W31 W7:W9 W11">
    <cfRule type="colorScale" priority="29123">
      <colorScale>
        <cfvo type="min"/>
        <cfvo type="percentile" val="50"/>
        <cfvo type="max"/>
        <color rgb="FF63BE7B"/>
        <color rgb="FFFCFCFF"/>
        <color rgb="FFF8696B"/>
      </colorScale>
    </cfRule>
    <cfRule type="colorScale" priority="29124">
      <colorScale>
        <cfvo type="min"/>
        <cfvo type="max"/>
        <color rgb="FF63BE7B"/>
        <color rgb="FFFCFCFF"/>
      </colorScale>
    </cfRule>
    <cfRule type="colorScale" priority="29125">
      <colorScale>
        <cfvo type="min"/>
        <cfvo type="percentile" val="50"/>
        <cfvo type="max"/>
        <color rgb="FF63BE7B"/>
        <color rgb="FFFCFCFF"/>
        <color rgb="FFF8696B"/>
      </colorScale>
    </cfRule>
  </conditionalFormatting>
  <conditionalFormatting sqref="D2:D9 D11">
    <cfRule type="colorScale" priority="3619">
      <colorScale>
        <cfvo type="min"/>
        <cfvo type="percentile" val="50"/>
        <cfvo type="max"/>
        <color rgb="FFF8696B"/>
        <color rgb="FFFCFCFF"/>
        <color rgb="FF63BE7B"/>
      </colorScale>
    </cfRule>
  </conditionalFormatting>
  <conditionalFormatting sqref="D12 D14">
    <cfRule type="colorScale" priority="3466">
      <colorScale>
        <cfvo type="min"/>
        <cfvo type="percentile" val="50"/>
        <cfvo type="max"/>
        <color rgb="FFF8696B"/>
        <color rgb="FFFCFCFF"/>
        <color rgb="FF63BE7B"/>
      </colorScale>
    </cfRule>
  </conditionalFormatting>
  <conditionalFormatting sqref="D14:D15 D12">
    <cfRule type="colorScale" priority="3423">
      <colorScale>
        <cfvo type="min"/>
        <cfvo type="percentile" val="50"/>
        <cfvo type="max"/>
        <color rgb="FFF8696B"/>
        <color rgb="FFFCFCFF"/>
        <color rgb="FF63BE7B"/>
      </colorScale>
    </cfRule>
  </conditionalFormatting>
  <conditionalFormatting sqref="D12">
    <cfRule type="colorScale" priority="3436">
      <colorScale>
        <cfvo type="min"/>
        <cfvo type="percentile" val="50"/>
        <cfvo type="max"/>
        <color rgb="FFF8696B"/>
        <color rgb="FFFCFCFF"/>
        <color rgb="FF63BE7B"/>
      </colorScale>
    </cfRule>
    <cfRule type="colorScale" priority="3441">
      <colorScale>
        <cfvo type="min"/>
        <cfvo type="percentile" val="50"/>
        <cfvo type="max"/>
        <color rgb="FFF8696B"/>
        <color rgb="FFFCFCFF"/>
        <color rgb="FF63BE7B"/>
      </colorScale>
    </cfRule>
  </conditionalFormatting>
  <conditionalFormatting sqref="E12:N12">
    <cfRule type="colorScale" priority="3435">
      <colorScale>
        <cfvo type="min"/>
        <cfvo type="max"/>
        <color rgb="FFFCFCFF"/>
        <color rgb="FF63BE7B"/>
      </colorScale>
    </cfRule>
    <cfRule type="colorScale" priority="3442">
      <colorScale>
        <cfvo type="min"/>
        <cfvo type="max"/>
        <color rgb="FFFCFCFF"/>
        <color rgb="FF63BE7B"/>
      </colorScale>
    </cfRule>
  </conditionalFormatting>
  <conditionalFormatting sqref="E12:N12">
    <cfRule type="colorScale" priority="3460">
      <colorScale>
        <cfvo type="min"/>
        <cfvo type="max"/>
        <color rgb="FFFCFCFF"/>
        <color rgb="FF63BE7B"/>
      </colorScale>
    </cfRule>
    <cfRule type="colorScale" priority="3461">
      <colorScale>
        <cfvo type="min"/>
        <cfvo type="max"/>
        <color rgb="FFFCFCFF"/>
        <color rgb="FF63BE7B"/>
      </colorScale>
    </cfRule>
    <cfRule type="colorScale" priority="3462">
      <colorScale>
        <cfvo type="min"/>
        <cfvo type="percentile" val="50"/>
        <cfvo type="max"/>
        <color rgb="FFF8696B"/>
        <color rgb="FFFFEB84"/>
        <color rgb="FF63BE7B"/>
      </colorScale>
    </cfRule>
    <cfRule type="colorScale" priority="3463">
      <colorScale>
        <cfvo type="min"/>
        <cfvo type="max"/>
        <color rgb="FFFFEF9C"/>
        <color rgb="FF63BE7B"/>
      </colorScale>
    </cfRule>
  </conditionalFormatting>
  <conditionalFormatting sqref="O12">
    <cfRule type="colorScale" priority="3432">
      <colorScale>
        <cfvo type="min"/>
        <cfvo type="percentile" val="50"/>
        <cfvo type="max"/>
        <color rgb="FF63BE7B"/>
        <color rgb="FFFCFCFF"/>
        <color rgb="FFF8696B"/>
      </colorScale>
    </cfRule>
    <cfRule type="colorScale" priority="3445">
      <colorScale>
        <cfvo type="min"/>
        <cfvo type="percentile" val="50"/>
        <cfvo type="max"/>
        <color rgb="FF63BE7B"/>
        <color rgb="FFFCFCFF"/>
        <color rgb="FFF8696B"/>
      </colorScale>
    </cfRule>
    <cfRule type="colorScale" priority="3446">
      <colorScale>
        <cfvo type="min"/>
        <cfvo type="percentile" val="50"/>
        <cfvo type="max"/>
        <color rgb="FF63BE7B"/>
        <color rgb="FFFCFCFF"/>
        <color rgb="FFF8696B"/>
      </colorScale>
    </cfRule>
    <cfRule type="colorScale" priority="3447">
      <colorScale>
        <cfvo type="min"/>
        <cfvo type="percentile" val="50"/>
        <cfvo type="max"/>
        <color rgb="FF63BE7B"/>
        <color rgb="FFFCFCFF"/>
        <color rgb="FFF8696B"/>
      </colorScale>
    </cfRule>
  </conditionalFormatting>
  <conditionalFormatting sqref="P12">
    <cfRule type="colorScale" priority="3431">
      <colorScale>
        <cfvo type="min"/>
        <cfvo type="percentile" val="50"/>
        <cfvo type="max"/>
        <color rgb="FF63BE7B"/>
        <color rgb="FFFCFCFF"/>
        <color rgb="FFF8696B"/>
      </colorScale>
    </cfRule>
    <cfRule type="colorScale" priority="3448">
      <colorScale>
        <cfvo type="min"/>
        <cfvo type="percentile" val="50"/>
        <cfvo type="max"/>
        <color rgb="FF63BE7B"/>
        <color rgb="FFFCFCFF"/>
        <color rgb="FFF8696B"/>
      </colorScale>
    </cfRule>
    <cfRule type="colorScale" priority="3449">
      <colorScale>
        <cfvo type="min"/>
        <cfvo type="percentile" val="50"/>
        <cfvo type="max"/>
        <color rgb="FF63BE7B"/>
        <color rgb="FFFCFCFF"/>
        <color rgb="FFF8696B"/>
      </colorScale>
    </cfRule>
    <cfRule type="colorScale" priority="3450">
      <colorScale>
        <cfvo type="min"/>
        <cfvo type="percentile" val="50"/>
        <cfvo type="max"/>
        <color rgb="FF63BE7B"/>
        <color rgb="FFFCFCFF"/>
        <color rgb="FFF8696B"/>
      </colorScale>
    </cfRule>
  </conditionalFormatting>
  <conditionalFormatting sqref="Q12">
    <cfRule type="colorScale" priority="3429">
      <colorScale>
        <cfvo type="min"/>
        <cfvo type="percentile" val="50"/>
        <cfvo type="max"/>
        <color rgb="FFF8696B"/>
        <color rgb="FFFCFCFF"/>
        <color rgb="FF63BE7B"/>
      </colorScale>
    </cfRule>
    <cfRule type="colorScale" priority="3430">
      <colorScale>
        <cfvo type="min"/>
        <cfvo type="max"/>
        <color rgb="FFFFEF9C"/>
        <color rgb="FF63BE7B"/>
      </colorScale>
    </cfRule>
    <cfRule type="colorScale" priority="3451">
      <colorScale>
        <cfvo type="min"/>
        <cfvo type="max"/>
        <color rgb="FFFFEF9C"/>
        <color rgb="FF63BE7B"/>
      </colorScale>
    </cfRule>
    <cfRule type="colorScale" priority="3452">
      <colorScale>
        <cfvo type="min"/>
        <cfvo type="percentile" val="50"/>
        <cfvo type="max"/>
        <color rgb="FFF8696B"/>
        <color rgb="FFFCFCFF"/>
        <color rgb="FF63BE7B"/>
      </colorScale>
    </cfRule>
  </conditionalFormatting>
  <conditionalFormatting sqref="Q12:U12 W12">
    <cfRule type="colorScale" priority="3437">
      <colorScale>
        <cfvo type="min"/>
        <cfvo type="max"/>
        <color rgb="FFFFEF9C"/>
        <color rgb="FF63BE7B"/>
      </colorScale>
    </cfRule>
    <cfRule type="colorScale" priority="3438">
      <colorScale>
        <cfvo type="min"/>
        <cfvo type="max"/>
        <color rgb="FFFFEF9C"/>
        <color rgb="FF63BE7B"/>
      </colorScale>
    </cfRule>
    <cfRule type="colorScale" priority="3439">
      <colorScale>
        <cfvo type="min"/>
        <cfvo type="max"/>
        <color rgb="FFFFEF9C"/>
        <color rgb="FF63BE7B"/>
      </colorScale>
    </cfRule>
  </conditionalFormatting>
  <conditionalFormatting sqref="R12:S12">
    <cfRule type="colorScale" priority="3428">
      <colorScale>
        <cfvo type="min"/>
        <cfvo type="max"/>
        <color rgb="FFFCFCFF"/>
        <color rgb="FF63BE7B"/>
      </colorScale>
    </cfRule>
    <cfRule type="colorScale" priority="3453">
      <colorScale>
        <cfvo type="min"/>
        <cfvo type="max"/>
        <color rgb="FFFFEF9C"/>
        <color rgb="FF63BE7B"/>
      </colorScale>
    </cfRule>
    <cfRule type="colorScale" priority="3454">
      <colorScale>
        <cfvo type="min"/>
        <cfvo type="max"/>
        <color rgb="FFFCFCFF"/>
        <color rgb="FF63BE7B"/>
      </colorScale>
    </cfRule>
  </conditionalFormatting>
  <conditionalFormatting sqref="T12">
    <cfRule type="colorScale" priority="3427">
      <colorScale>
        <cfvo type="min"/>
        <cfvo type="max"/>
        <color rgb="FFFCFCFF"/>
        <color rgb="FF63BE7B"/>
      </colorScale>
    </cfRule>
    <cfRule type="colorScale" priority="3455">
      <colorScale>
        <cfvo type="min"/>
        <cfvo type="max"/>
        <color rgb="FFFFEF9C"/>
        <color rgb="FF63BE7B"/>
      </colorScale>
    </cfRule>
    <cfRule type="colorScale" priority="3456">
      <colorScale>
        <cfvo type="min"/>
        <cfvo type="max"/>
        <color rgb="FFFCFCFF"/>
        <color rgb="FF63BE7B"/>
      </colorScale>
    </cfRule>
  </conditionalFormatting>
  <conditionalFormatting sqref="U12">
    <cfRule type="colorScale" priority="3426">
      <colorScale>
        <cfvo type="min"/>
        <cfvo type="max"/>
        <color rgb="FFFCFCFF"/>
        <color rgb="FF63BE7B"/>
      </colorScale>
    </cfRule>
    <cfRule type="colorScale" priority="3457">
      <colorScale>
        <cfvo type="min"/>
        <cfvo type="max"/>
        <color rgb="FFFCFCFF"/>
        <color rgb="FF63BE7B"/>
      </colorScale>
    </cfRule>
  </conditionalFormatting>
  <conditionalFormatting sqref="V12">
    <cfRule type="colorScale" priority="3424">
      <colorScale>
        <cfvo type="min"/>
        <cfvo type="max"/>
        <color rgb="FFFFEF9C"/>
        <color rgb="FF63BE7B"/>
      </colorScale>
    </cfRule>
  </conditionalFormatting>
  <conditionalFormatting sqref="U12 W12">
    <cfRule type="colorScale" priority="3440">
      <colorScale>
        <cfvo type="min"/>
        <cfvo type="max"/>
        <color rgb="FFFFEF9C"/>
        <color rgb="FF63BE7B"/>
      </colorScale>
    </cfRule>
  </conditionalFormatting>
  <conditionalFormatting sqref="W12">
    <cfRule type="colorScale" priority="3425">
      <colorScale>
        <cfvo type="min"/>
        <cfvo type="percentile" val="50"/>
        <cfvo type="max"/>
        <color rgb="FF63BE7B"/>
        <color rgb="FFFCFCFF"/>
        <color rgb="FFF8696B"/>
      </colorScale>
    </cfRule>
    <cfRule type="colorScale" priority="3458">
      <colorScale>
        <cfvo type="min"/>
        <cfvo type="percentile" val="50"/>
        <cfvo type="max"/>
        <color rgb="FF63BE7B"/>
        <color rgb="FFFCFCFF"/>
        <color rgb="FFF8696B"/>
      </colorScale>
    </cfRule>
    <cfRule type="colorScale" priority="3459">
      <colorScale>
        <cfvo type="min"/>
        <cfvo type="max"/>
        <color rgb="FF63BE7B"/>
        <color rgb="FFFCFCFF"/>
      </colorScale>
    </cfRule>
  </conditionalFormatting>
  <conditionalFormatting sqref="D12 D14">
    <cfRule type="colorScale" priority="3469">
      <colorScale>
        <cfvo type="min"/>
        <cfvo type="percentile" val="50"/>
        <cfvo type="max"/>
        <color rgb="FFF8696B"/>
        <color rgb="FFFCFCFF"/>
        <color rgb="FF63BE7B"/>
      </colorScale>
    </cfRule>
  </conditionalFormatting>
  <conditionalFormatting sqref="D12 D14">
    <cfRule type="colorScale" priority="3470">
      <colorScale>
        <cfvo type="min"/>
        <cfvo type="percentile" val="50"/>
        <cfvo type="max"/>
        <color rgb="FFF8696B"/>
        <color rgb="FFFCFCFF"/>
        <color rgb="FF63BE7B"/>
      </colorScale>
    </cfRule>
  </conditionalFormatting>
  <conditionalFormatting sqref="D14:D15 D12">
    <cfRule type="colorScale" priority="3471">
      <colorScale>
        <cfvo type="min"/>
        <cfvo type="percentile" val="50"/>
        <cfvo type="max"/>
        <color rgb="FFF8696B"/>
        <color rgb="FFFCFCFF"/>
        <color rgb="FF63BE7B"/>
      </colorScale>
    </cfRule>
  </conditionalFormatting>
  <conditionalFormatting sqref="E14:N14 E12:N12">
    <cfRule type="colorScale" priority="3472">
      <colorScale>
        <cfvo type="min"/>
        <cfvo type="max"/>
        <color rgb="FFFCFCFF"/>
        <color rgb="FF63BE7B"/>
      </colorScale>
    </cfRule>
  </conditionalFormatting>
  <conditionalFormatting sqref="E12:N12 E14:N14">
    <cfRule type="colorScale" priority="3473">
      <colorScale>
        <cfvo type="min"/>
        <cfvo type="percentile" val="50"/>
        <cfvo type="max"/>
        <color rgb="FFF8696B"/>
        <color rgb="FFFCFCFF"/>
        <color rgb="FF63BE7B"/>
      </colorScale>
    </cfRule>
    <cfRule type="colorScale" priority="3474">
      <colorScale>
        <cfvo type="min"/>
        <cfvo type="max"/>
        <color rgb="FFFCFCFF"/>
        <color rgb="FF63BE7B"/>
      </colorScale>
    </cfRule>
  </conditionalFormatting>
  <conditionalFormatting sqref="E12:N12 E14:N14">
    <cfRule type="colorScale" priority="3475">
      <colorScale>
        <cfvo type="min"/>
        <cfvo type="percentile" val="50"/>
        <cfvo type="max"/>
        <color rgb="FFF8696B"/>
        <color rgb="FFFCFCFF"/>
        <color rgb="FF63BE7B"/>
      </colorScale>
    </cfRule>
  </conditionalFormatting>
  <conditionalFormatting sqref="E14:N15 E12:N12">
    <cfRule type="colorScale" priority="3476">
      <colorScale>
        <cfvo type="min"/>
        <cfvo type="max"/>
        <color rgb="FFFCFCFF"/>
        <color rgb="FF63BE7B"/>
      </colorScale>
    </cfRule>
  </conditionalFormatting>
  <conditionalFormatting sqref="O12 O14">
    <cfRule type="colorScale" priority="3507">
      <colorScale>
        <cfvo type="min"/>
        <cfvo type="percentile" val="50"/>
        <cfvo type="max"/>
        <color rgb="FF63BE7B"/>
        <color rgb="FFFCFCFF"/>
        <color rgb="FFF8696B"/>
      </colorScale>
    </cfRule>
  </conditionalFormatting>
  <conditionalFormatting sqref="O12 O14">
    <cfRule type="colorScale" priority="3508">
      <colorScale>
        <cfvo type="min"/>
        <cfvo type="percentile" val="50"/>
        <cfvo type="max"/>
        <color rgb="FF63BE7B"/>
        <color rgb="FFFCFCFF"/>
        <color rgb="FFF8696B"/>
      </colorScale>
    </cfRule>
  </conditionalFormatting>
  <conditionalFormatting sqref="O14:O15 O12">
    <cfRule type="colorScale" priority="3509">
      <colorScale>
        <cfvo type="min"/>
        <cfvo type="percentile" val="50"/>
        <cfvo type="max"/>
        <color rgb="FF63BE7B"/>
        <color rgb="FFFCFCFF"/>
        <color rgb="FFF8696B"/>
      </colorScale>
    </cfRule>
  </conditionalFormatting>
  <conditionalFormatting sqref="P12 P14">
    <cfRule type="colorScale" priority="3510">
      <colorScale>
        <cfvo type="min"/>
        <cfvo type="percentile" val="50"/>
        <cfvo type="max"/>
        <color rgb="FF63BE7B"/>
        <color rgb="FFFCFCFF"/>
        <color rgb="FFF8696B"/>
      </colorScale>
    </cfRule>
    <cfRule type="colorScale" priority="3511">
      <colorScale>
        <cfvo type="min"/>
        <cfvo type="max"/>
        <color rgb="FFFCFCFF"/>
        <color rgb="FFF8696B"/>
      </colorScale>
    </cfRule>
  </conditionalFormatting>
  <conditionalFormatting sqref="P12 P14">
    <cfRule type="colorScale" priority="3512">
      <colorScale>
        <cfvo type="min"/>
        <cfvo type="percentile" val="50"/>
        <cfvo type="max"/>
        <color rgb="FF63BE7B"/>
        <color rgb="FFFCFCFF"/>
        <color rgb="FFF8696B"/>
      </colorScale>
    </cfRule>
  </conditionalFormatting>
  <conditionalFormatting sqref="P14:P15 P12">
    <cfRule type="colorScale" priority="3513">
      <colorScale>
        <cfvo type="min"/>
        <cfvo type="percentile" val="50"/>
        <cfvo type="max"/>
        <color rgb="FF63BE7B"/>
        <color rgb="FFFCFCFF"/>
        <color rgb="FFF8696B"/>
      </colorScale>
    </cfRule>
  </conditionalFormatting>
  <conditionalFormatting sqref="Q12 Q14">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onditionalFormatting>
  <conditionalFormatting sqref="Q12 Q14">
    <cfRule type="colorScale" priority="3516">
      <colorScale>
        <cfvo type="min"/>
        <cfvo type="percentile" val="50"/>
        <cfvo type="max"/>
        <color rgb="FFF8696B"/>
        <color rgb="FFFCFCFF"/>
        <color rgb="FF63BE7B"/>
      </colorScale>
    </cfRule>
  </conditionalFormatting>
  <conditionalFormatting sqref="Q14:Q15 Q12">
    <cfRule type="colorScale" priority="3517">
      <colorScale>
        <cfvo type="min"/>
        <cfvo type="percentile" val="50"/>
        <cfvo type="max"/>
        <color rgb="FFF8696B"/>
        <color rgb="FFFCFCFF"/>
        <color rgb="FF63BE7B"/>
      </colorScale>
    </cfRule>
  </conditionalFormatting>
  <conditionalFormatting sqref="R12 R14">
    <cfRule type="colorScale" priority="3518">
      <colorScale>
        <cfvo type="min"/>
        <cfvo type="max"/>
        <color rgb="FFFCFCFF"/>
        <color rgb="FF63BE7B"/>
      </colorScale>
    </cfRule>
  </conditionalFormatting>
  <conditionalFormatting sqref="R14:R15 R12">
    <cfRule type="colorScale" priority="3519">
      <colorScale>
        <cfvo type="min"/>
        <cfvo type="max"/>
        <color rgb="FFFCFCFF"/>
        <color rgb="FF63BE7B"/>
      </colorScale>
    </cfRule>
    <cfRule type="colorScale" priority="3520">
      <colorScale>
        <cfvo type="min"/>
        <cfvo type="percentile" val="50"/>
        <cfvo type="max"/>
        <color rgb="FFF8696B"/>
        <color rgb="FFFCFCFF"/>
        <color rgb="FF63BE7B"/>
      </colorScale>
    </cfRule>
  </conditionalFormatting>
  <conditionalFormatting sqref="R12:S12 R14:S14">
    <cfRule type="colorScale" priority="3521">
      <colorScale>
        <cfvo type="min"/>
        <cfvo type="max"/>
        <color rgb="FFFCFCFF"/>
        <color rgb="FF63BE7B"/>
      </colorScale>
    </cfRule>
  </conditionalFormatting>
  <conditionalFormatting sqref="R12:S12 R14:S14">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onditionalFormatting>
  <conditionalFormatting sqref="S12 S14">
    <cfRule type="colorScale" priority="3524">
      <colorScale>
        <cfvo type="min"/>
        <cfvo type="max"/>
        <color rgb="FFFCFCFF"/>
        <color rgb="FF63BE7B"/>
      </colorScale>
    </cfRule>
  </conditionalFormatting>
  <conditionalFormatting sqref="S14:S15 S12">
    <cfRule type="colorScale" priority="3525">
      <colorScale>
        <cfvo type="min"/>
        <cfvo type="percentile" val="50"/>
        <cfvo type="max"/>
        <color rgb="FFF8696B"/>
        <color rgb="FFFCFCFF"/>
        <color rgb="FF63BE7B"/>
      </colorScale>
    </cfRule>
    <cfRule type="colorScale" priority="3526">
      <colorScale>
        <cfvo type="min"/>
        <cfvo type="max"/>
        <color rgb="FFFCFCFF"/>
        <color rgb="FF63BE7B"/>
      </colorScale>
    </cfRule>
  </conditionalFormatting>
  <conditionalFormatting sqref="T12 T14">
    <cfRule type="colorScale" priority="3527">
      <colorScale>
        <cfvo type="min"/>
        <cfvo type="percentile" val="50"/>
        <cfvo type="max"/>
        <color rgb="FFF8696B"/>
        <color rgb="FFFCFCFF"/>
        <color rgb="FF63BE7B"/>
      </colorScale>
    </cfRule>
    <cfRule type="colorScale" priority="3528">
      <colorScale>
        <cfvo type="min"/>
        <cfvo type="max"/>
        <color rgb="FFFCFCFF"/>
        <color rgb="FF63BE7B"/>
      </colorScale>
    </cfRule>
  </conditionalFormatting>
  <conditionalFormatting sqref="T12 T14">
    <cfRule type="colorScale" priority="3529">
      <colorScale>
        <cfvo type="min"/>
        <cfvo type="max"/>
        <color rgb="FFFCFCFF"/>
        <color rgb="FF63BE7B"/>
      </colorScale>
    </cfRule>
    <cfRule type="colorScale" priority="3530">
      <colorScale>
        <cfvo type="min"/>
        <cfvo type="percentile" val="50"/>
        <cfvo type="max"/>
        <color rgb="FFF8696B"/>
        <color rgb="FFFCFCFF"/>
        <color rgb="FF63BE7B"/>
      </colorScale>
    </cfRule>
  </conditionalFormatting>
  <conditionalFormatting sqref="T14:T15 T12">
    <cfRule type="colorScale" priority="3531">
      <colorScale>
        <cfvo type="min"/>
        <cfvo type="percentile" val="50"/>
        <cfvo type="max"/>
        <color rgb="FFF8696B"/>
        <color rgb="FFFCFCFF"/>
        <color rgb="FF63BE7B"/>
      </colorScale>
    </cfRule>
    <cfRule type="colorScale" priority="3532">
      <colorScale>
        <cfvo type="min"/>
        <cfvo type="max"/>
        <color rgb="FFFCFCFF"/>
        <color rgb="FF63BE7B"/>
      </colorScale>
    </cfRule>
  </conditionalFormatting>
  <conditionalFormatting sqref="U12 U14">
    <cfRule type="colorScale" priority="3533">
      <colorScale>
        <cfvo type="min"/>
        <cfvo type="percentile" val="50"/>
        <cfvo type="max"/>
        <color rgb="FFF8696B"/>
        <color rgb="FFFCFCFF"/>
        <color rgb="FF63BE7B"/>
      </colorScale>
    </cfRule>
  </conditionalFormatting>
  <conditionalFormatting sqref="U12 U14">
    <cfRule type="colorScale" priority="3534">
      <colorScale>
        <cfvo type="min"/>
        <cfvo type="max"/>
        <color rgb="FFFCFCFF"/>
        <color rgb="FF63BE7B"/>
      </colorScale>
    </cfRule>
    <cfRule type="colorScale" priority="3535">
      <colorScale>
        <cfvo type="min"/>
        <cfvo type="percentile" val="50"/>
        <cfvo type="max"/>
        <color rgb="FFF8696B"/>
        <color rgb="FFFCFCFF"/>
        <color rgb="FF63BE7B"/>
      </colorScale>
    </cfRule>
  </conditionalFormatting>
  <conditionalFormatting sqref="U14:U15 U12">
    <cfRule type="colorScale" priority="3536">
      <colorScale>
        <cfvo type="min"/>
        <cfvo type="percentile" val="50"/>
        <cfvo type="max"/>
        <color rgb="FFF8696B"/>
        <color rgb="FFFCFCFF"/>
        <color rgb="FF63BE7B"/>
      </colorScale>
    </cfRule>
  </conditionalFormatting>
  <conditionalFormatting sqref="V12 V14">
    <cfRule type="colorScale" priority="3537">
      <colorScale>
        <cfvo type="min"/>
        <cfvo type="max"/>
        <color rgb="FFFFEF9C"/>
        <color rgb="FF63BE7B"/>
      </colorScale>
    </cfRule>
    <cfRule type="colorScale" priority="3538">
      <colorScale>
        <cfvo type="min"/>
        <cfvo type="percentile" val="50"/>
        <cfvo type="max"/>
        <color rgb="FF63BE7B"/>
        <color rgb="FFFCFCFF"/>
        <color rgb="FFF8696B"/>
      </colorScale>
    </cfRule>
    <cfRule type="colorScale" priority="3539">
      <colorScale>
        <cfvo type="min"/>
        <cfvo type="percentile" val="50"/>
        <cfvo type="max"/>
        <color rgb="FF63BE7B"/>
        <color rgb="FFFCFCFF"/>
        <color rgb="FFF8696B"/>
      </colorScale>
    </cfRule>
    <cfRule type="colorScale" priority="3540">
      <colorScale>
        <cfvo type="min"/>
        <cfvo type="max"/>
        <color rgb="FF63BE7B"/>
        <color rgb="FFFCFCFF"/>
      </colorScale>
    </cfRule>
    <cfRule type="colorScale" priority="3541">
      <colorScale>
        <cfvo type="min"/>
        <cfvo type="percentile" val="50"/>
        <cfvo type="max"/>
        <color rgb="FF63BE7B"/>
        <color rgb="FFFCFCFF"/>
        <color rgb="FFF8696B"/>
      </colorScale>
    </cfRule>
    <cfRule type="colorScale" priority="3542">
      <colorScale>
        <cfvo type="min"/>
        <cfvo type="max"/>
        <color rgb="FFFFEF9C"/>
        <color rgb="FF63BE7B"/>
      </colorScale>
    </cfRule>
    <cfRule type="colorScale" priority="3543">
      <colorScale>
        <cfvo type="min"/>
        <cfvo type="max"/>
        <color rgb="FFFFEF9C"/>
        <color rgb="FF63BE7B"/>
      </colorScale>
    </cfRule>
    <cfRule type="colorScale" priority="3544">
      <colorScale>
        <cfvo type="min"/>
        <cfvo type="max"/>
        <color rgb="FFFFEF9C"/>
        <color rgb="FF63BE7B"/>
      </colorScale>
    </cfRule>
  </conditionalFormatting>
  <conditionalFormatting sqref="V14:V15 V12">
    <cfRule type="colorScale" priority="3545">
      <colorScale>
        <cfvo type="min"/>
        <cfvo type="percentile" val="50"/>
        <cfvo type="max"/>
        <color rgb="FF63BE7B"/>
        <color rgb="FFFCFCFF"/>
        <color rgb="FFF8696B"/>
      </colorScale>
    </cfRule>
  </conditionalFormatting>
  <conditionalFormatting sqref="W12 W14">
    <cfRule type="colorScale" priority="3546">
      <colorScale>
        <cfvo type="min"/>
        <cfvo type="percentile" val="50"/>
        <cfvo type="max"/>
        <color rgb="FF63BE7B"/>
        <color rgb="FFFCFCFF"/>
        <color rgb="FFF8696B"/>
      </colorScale>
    </cfRule>
  </conditionalFormatting>
  <conditionalFormatting sqref="W12 W14">
    <cfRule type="colorScale" priority="3547">
      <colorScale>
        <cfvo type="min"/>
        <cfvo type="percentile" val="50"/>
        <cfvo type="max"/>
        <color rgb="FF63BE7B"/>
        <color rgb="FFFCFCFF"/>
        <color rgb="FFF8696B"/>
      </colorScale>
    </cfRule>
  </conditionalFormatting>
  <conditionalFormatting sqref="W14:W15 W12">
    <cfRule type="colorScale" priority="3548">
      <colorScale>
        <cfvo type="min"/>
        <cfvo type="percentile" val="50"/>
        <cfvo type="max"/>
        <color rgb="FF63BE7B"/>
        <color rgb="FFFCFCFF"/>
        <color rgb="FFF8696B"/>
      </colorScale>
    </cfRule>
  </conditionalFormatting>
  <conditionalFormatting sqref="S14:S21 S12 S32:S40">
    <cfRule type="colorScale" priority="3549">
      <colorScale>
        <cfvo type="min"/>
        <cfvo type="percentile" val="50"/>
        <cfvo type="max"/>
        <color rgb="FFF8696B"/>
        <color rgb="FFFCFCFF"/>
        <color rgb="FF63BE7B"/>
      </colorScale>
    </cfRule>
  </conditionalFormatting>
  <conditionalFormatting sqref="D14:D21 D12 D32:D40">
    <cfRule type="colorScale" priority="3568">
      <colorScale>
        <cfvo type="min"/>
        <cfvo type="percentile" val="50"/>
        <cfvo type="max"/>
        <color rgb="FFF8696B"/>
        <color rgb="FFFCFCFF"/>
        <color rgb="FF63BE7B"/>
      </colorScale>
    </cfRule>
  </conditionalFormatting>
  <conditionalFormatting sqref="E14:N21 E12:N12 E32:N40">
    <cfRule type="colorScale" priority="3569">
      <colorScale>
        <cfvo type="min"/>
        <cfvo type="max"/>
        <color rgb="FFFCFCFF"/>
        <color rgb="FF63BE7B"/>
      </colorScale>
    </cfRule>
  </conditionalFormatting>
  <conditionalFormatting sqref="O14:O21 O12 O32:O40">
    <cfRule type="colorScale" priority="3578">
      <colorScale>
        <cfvo type="min"/>
        <cfvo type="percentile" val="50"/>
        <cfvo type="max"/>
        <color rgb="FF63BE7B"/>
        <color rgb="FFFCFCFF"/>
        <color rgb="FFF8696B"/>
      </colorScale>
    </cfRule>
  </conditionalFormatting>
  <conditionalFormatting sqref="P14:P21 P12 P32:P40">
    <cfRule type="colorScale" priority="3579">
      <colorScale>
        <cfvo type="min"/>
        <cfvo type="percentile" val="50"/>
        <cfvo type="max"/>
        <color rgb="FF63BE7B"/>
        <color rgb="FFFCFCFF"/>
        <color rgb="FFF8696B"/>
      </colorScale>
    </cfRule>
  </conditionalFormatting>
  <conditionalFormatting sqref="Q14:Q21 Q12 Q32:Q40">
    <cfRule type="colorScale" priority="3580">
      <colorScale>
        <cfvo type="min"/>
        <cfvo type="percentile" val="50"/>
        <cfvo type="max"/>
        <color rgb="FFF8696B"/>
        <color rgb="FFFCFCFF"/>
        <color rgb="FF63BE7B"/>
      </colorScale>
    </cfRule>
  </conditionalFormatting>
  <conditionalFormatting sqref="R14:R21 R12 R32:R40">
    <cfRule type="colorScale" priority="3581">
      <colorScale>
        <cfvo type="min"/>
        <cfvo type="percentile" val="50"/>
        <cfvo type="max"/>
        <color rgb="FFF8696B"/>
        <color rgb="FFFCFCFF"/>
        <color rgb="FF63BE7B"/>
      </colorScale>
    </cfRule>
    <cfRule type="colorScale" priority="3582">
      <colorScale>
        <cfvo type="min"/>
        <cfvo type="max"/>
        <color rgb="FFFCFCFF"/>
        <color rgb="FF63BE7B"/>
      </colorScale>
    </cfRule>
  </conditionalFormatting>
  <conditionalFormatting sqref="S14:S20 S12 S32:S40">
    <cfRule type="colorScale" priority="3583">
      <colorScale>
        <cfvo type="min"/>
        <cfvo type="percentile" val="50"/>
        <cfvo type="max"/>
        <color rgb="FFF8696B"/>
        <color rgb="FFFCFCFF"/>
        <color rgb="FF63BE7B"/>
      </colorScale>
    </cfRule>
  </conditionalFormatting>
  <conditionalFormatting sqref="T14:T21 T12 T32:T40">
    <cfRule type="colorScale" priority="3584">
      <colorScale>
        <cfvo type="min"/>
        <cfvo type="percentile" val="50"/>
        <cfvo type="max"/>
        <color rgb="FFF8696B"/>
        <color rgb="FFFCFCFF"/>
        <color rgb="FF63BE7B"/>
      </colorScale>
    </cfRule>
  </conditionalFormatting>
  <conditionalFormatting sqref="U14:U21 U12 U32:U40">
    <cfRule type="colorScale" priority="3585">
      <colorScale>
        <cfvo type="min"/>
        <cfvo type="percentile" val="50"/>
        <cfvo type="max"/>
        <color rgb="FFF8696B"/>
        <color rgb="FFFCFCFF"/>
        <color rgb="FF63BE7B"/>
      </colorScale>
    </cfRule>
  </conditionalFormatting>
  <conditionalFormatting sqref="V14:V21 V12 V32:V40">
    <cfRule type="colorScale" priority="3586">
      <colorScale>
        <cfvo type="min"/>
        <cfvo type="percentile" val="50"/>
        <cfvo type="max"/>
        <color rgb="FF63BE7B"/>
        <color rgb="FFFCFCFF"/>
        <color rgb="FFF8696B"/>
      </colorScale>
    </cfRule>
  </conditionalFormatting>
  <conditionalFormatting sqref="W14:W21 W12 W32:W40">
    <cfRule type="colorScale" priority="3587">
      <colorScale>
        <cfvo type="min"/>
        <cfvo type="percentile" val="50"/>
        <cfvo type="max"/>
        <color rgb="FF63BE7B"/>
        <color rgb="FFFCFCFF"/>
        <color rgb="FFF8696B"/>
      </colorScale>
    </cfRule>
  </conditionalFormatting>
  <conditionalFormatting sqref="D14:D24 D12 D32:D40">
    <cfRule type="colorScale" priority="3594">
      <colorScale>
        <cfvo type="min"/>
        <cfvo type="percentile" val="50"/>
        <cfvo type="max"/>
        <color rgb="FFF8696B"/>
        <color rgb="FFFCFCFF"/>
        <color rgb="FF63BE7B"/>
      </colorScale>
    </cfRule>
  </conditionalFormatting>
  <conditionalFormatting sqref="O14:O24 O12 O32:O40">
    <cfRule type="colorScale" priority="3603">
      <colorScale>
        <cfvo type="min"/>
        <cfvo type="percentile" val="50"/>
        <cfvo type="max"/>
        <color rgb="FF63BE7B"/>
        <color rgb="FFFCFCFF"/>
        <color rgb="FFF8696B"/>
      </colorScale>
    </cfRule>
  </conditionalFormatting>
  <conditionalFormatting sqref="P14:P24 P12 P32:P40">
    <cfRule type="colorScale" priority="3604">
      <colorScale>
        <cfvo type="min"/>
        <cfvo type="percentile" val="50"/>
        <cfvo type="max"/>
        <color rgb="FF63BE7B"/>
        <color rgb="FFFCFCFF"/>
        <color rgb="FFF8696B"/>
      </colorScale>
    </cfRule>
  </conditionalFormatting>
  <conditionalFormatting sqref="Q14:Q24 Q12 Q32:Q40">
    <cfRule type="colorScale" priority="3605">
      <colorScale>
        <cfvo type="min"/>
        <cfvo type="percentile" val="50"/>
        <cfvo type="max"/>
        <color rgb="FFF8696B"/>
        <color rgb="FFFCFCFF"/>
        <color rgb="FF63BE7B"/>
      </colorScale>
    </cfRule>
  </conditionalFormatting>
  <conditionalFormatting sqref="R14:R24 R12 R32:R40">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onditionalFormatting>
  <conditionalFormatting sqref="S14:S24 S12 S32:S40">
    <cfRule type="colorScale" priority="3608">
      <colorScale>
        <cfvo type="min"/>
        <cfvo type="percentile" val="50"/>
        <cfvo type="max"/>
        <color rgb="FFF8696B"/>
        <color rgb="FFFCFCFF"/>
        <color rgb="FF63BE7B"/>
      </colorScale>
    </cfRule>
  </conditionalFormatting>
  <conditionalFormatting sqref="T14:T24 T12 T32:T40">
    <cfRule type="colorScale" priority="3609">
      <colorScale>
        <cfvo type="min"/>
        <cfvo type="percentile" val="50"/>
        <cfvo type="max"/>
        <color rgb="FFF8696B"/>
        <color rgb="FFFCFCFF"/>
        <color rgb="FF63BE7B"/>
      </colorScale>
    </cfRule>
  </conditionalFormatting>
  <conditionalFormatting sqref="U14:U24 U12 U32:U40">
    <cfRule type="colorScale" priority="3610">
      <colorScale>
        <cfvo type="min"/>
        <cfvo type="percentile" val="50"/>
        <cfvo type="max"/>
        <color rgb="FFF8696B"/>
        <color rgb="FFFCFCFF"/>
        <color rgb="FF63BE7B"/>
      </colorScale>
    </cfRule>
  </conditionalFormatting>
  <conditionalFormatting sqref="V14:V24 V12 V32:V40">
    <cfRule type="colorScale" priority="3611">
      <colorScale>
        <cfvo type="min"/>
        <cfvo type="percentile" val="50"/>
        <cfvo type="max"/>
        <color rgb="FF63BE7B"/>
        <color rgb="FFFCFCFF"/>
        <color rgb="FFF8696B"/>
      </colorScale>
    </cfRule>
  </conditionalFormatting>
  <conditionalFormatting sqref="E14:N24 E12:N12 E32:N40">
    <cfRule type="colorScale" priority="3612">
      <colorScale>
        <cfvo type="min"/>
        <cfvo type="max"/>
        <color rgb="FFFCFCFF"/>
        <color rgb="FF63BE7B"/>
      </colorScale>
    </cfRule>
  </conditionalFormatting>
  <conditionalFormatting sqref="W14:W24 W12 W32:W40">
    <cfRule type="colorScale" priority="3618">
      <colorScale>
        <cfvo type="min"/>
        <cfvo type="percentile" val="50"/>
        <cfvo type="max"/>
        <color rgb="FF63BE7B"/>
        <color rgb="FFFCFCFF"/>
        <color rgb="FFF8696B"/>
      </colorScale>
    </cfRule>
  </conditionalFormatting>
  <conditionalFormatting sqref="D14">
    <cfRule type="colorScale" priority="3385">
      <colorScale>
        <cfvo type="min"/>
        <cfvo type="percentile" val="50"/>
        <cfvo type="max"/>
        <color rgb="FFF8696B"/>
        <color rgb="FFFCFCFF"/>
        <color rgb="FF63BE7B"/>
      </colorScale>
    </cfRule>
  </conditionalFormatting>
  <conditionalFormatting sqref="D14">
    <cfRule type="colorScale" priority="3386">
      <colorScale>
        <cfvo type="min"/>
        <cfvo type="percentile" val="50"/>
        <cfvo type="max"/>
        <color rgb="FFF8696B"/>
        <color rgb="FFFCFCFF"/>
        <color rgb="FF63BE7B"/>
      </colorScale>
    </cfRule>
  </conditionalFormatting>
  <conditionalFormatting sqref="E14:N14">
    <cfRule type="colorScale" priority="3387">
      <colorScale>
        <cfvo type="min"/>
        <cfvo type="max"/>
        <color rgb="FFFCFCFF"/>
        <color rgb="FF63BE7B"/>
      </colorScale>
    </cfRule>
  </conditionalFormatting>
  <conditionalFormatting sqref="E14:N14">
    <cfRule type="colorScale" priority="3388">
      <colorScale>
        <cfvo type="min"/>
        <cfvo type="max"/>
        <color rgb="FFFCFCFF"/>
        <color rgb="FF63BE7B"/>
      </colorScale>
    </cfRule>
  </conditionalFormatting>
  <conditionalFormatting sqref="O14">
    <cfRule type="colorScale" priority="3403">
      <colorScale>
        <cfvo type="min"/>
        <cfvo type="percentile" val="50"/>
        <cfvo type="max"/>
        <color rgb="FF63BE7B"/>
        <color rgb="FFFCFCFF"/>
        <color rgb="FFF8696B"/>
      </colorScale>
    </cfRule>
  </conditionalFormatting>
  <conditionalFormatting sqref="O14">
    <cfRule type="colorScale" priority="3404">
      <colorScale>
        <cfvo type="min"/>
        <cfvo type="percentile" val="50"/>
        <cfvo type="max"/>
        <color rgb="FF63BE7B"/>
        <color rgb="FFFCFCFF"/>
        <color rgb="FFF8696B"/>
      </colorScale>
    </cfRule>
  </conditionalFormatting>
  <conditionalFormatting sqref="P14">
    <cfRule type="colorScale" priority="3405">
      <colorScale>
        <cfvo type="min"/>
        <cfvo type="percentile" val="50"/>
        <cfvo type="max"/>
        <color rgb="FF63BE7B"/>
        <color rgb="FFFCFCFF"/>
        <color rgb="FFF8696B"/>
      </colorScale>
    </cfRule>
  </conditionalFormatting>
  <conditionalFormatting sqref="Q14">
    <cfRule type="colorScale" priority="3406">
      <colorScale>
        <cfvo type="min"/>
        <cfvo type="max"/>
        <color rgb="FFFCFCFF"/>
        <color rgb="FF63BE7B"/>
      </colorScale>
    </cfRule>
    <cfRule type="colorScale" priority="3407">
      <colorScale>
        <cfvo type="min"/>
        <cfvo type="max"/>
        <color rgb="FFFFEF9C"/>
        <color rgb="FF63BE7B"/>
      </colorScale>
    </cfRule>
  </conditionalFormatting>
  <conditionalFormatting sqref="Q14">
    <cfRule type="colorScale" priority="3408">
      <colorScale>
        <cfvo type="min"/>
        <cfvo type="max"/>
        <color rgb="FFFFEF9C"/>
        <color rgb="FF63BE7B"/>
      </colorScale>
    </cfRule>
  </conditionalFormatting>
  <conditionalFormatting sqref="R14:S14">
    <cfRule type="colorScale" priority="3409">
      <colorScale>
        <cfvo type="min"/>
        <cfvo type="max"/>
        <color rgb="FFFCFCFF"/>
        <color rgb="FF63BE7B"/>
      </colorScale>
    </cfRule>
    <cfRule type="colorScale" priority="3410">
      <colorScale>
        <cfvo type="min"/>
        <cfvo type="max"/>
        <color rgb="FFFFEF9C"/>
        <color rgb="FF63BE7B"/>
      </colorScale>
    </cfRule>
  </conditionalFormatting>
  <conditionalFormatting sqref="R14:S14">
    <cfRule type="colorScale" priority="3411">
      <colorScale>
        <cfvo type="min"/>
        <cfvo type="max"/>
        <color rgb="FFFFEF9C"/>
        <color rgb="FF63BE7B"/>
      </colorScale>
    </cfRule>
  </conditionalFormatting>
  <conditionalFormatting sqref="T14">
    <cfRule type="colorScale" priority="3412">
      <colorScale>
        <cfvo type="min"/>
        <cfvo type="max"/>
        <color rgb="FFFCFCFF"/>
        <color rgb="FF63BE7B"/>
      </colorScale>
    </cfRule>
    <cfRule type="colorScale" priority="3413">
      <colorScale>
        <cfvo type="min"/>
        <cfvo type="max"/>
        <color rgb="FFFFEF9C"/>
        <color rgb="FF63BE7B"/>
      </colorScale>
    </cfRule>
  </conditionalFormatting>
  <conditionalFormatting sqref="T14">
    <cfRule type="colorScale" priority="3414">
      <colorScale>
        <cfvo type="min"/>
        <cfvo type="max"/>
        <color rgb="FFFFEF9C"/>
        <color rgb="FF63BE7B"/>
      </colorScale>
    </cfRule>
  </conditionalFormatting>
  <conditionalFormatting sqref="U14">
    <cfRule type="colorScale" priority="3415">
      <colorScale>
        <cfvo type="min"/>
        <cfvo type="max"/>
        <color rgb="FFFCFCFF"/>
        <color rgb="FF63BE7B"/>
      </colorScale>
    </cfRule>
  </conditionalFormatting>
  <conditionalFormatting sqref="W14">
    <cfRule type="colorScale" priority="3416">
      <colorScale>
        <cfvo type="min"/>
        <cfvo type="percentile" val="50"/>
        <cfvo type="max"/>
        <color rgb="FF63BE7B"/>
        <color rgb="FFFCFCFF"/>
        <color rgb="FFF8696B"/>
      </colorScale>
    </cfRule>
    <cfRule type="colorScale" priority="3417">
      <colorScale>
        <cfvo type="min"/>
        <cfvo type="max"/>
        <color rgb="FF63BE7B"/>
        <color rgb="FFFCFCFF"/>
      </colorScale>
    </cfRule>
  </conditionalFormatting>
  <conditionalFormatting sqref="V14">
    <cfRule type="colorScale" priority="3367">
      <colorScale>
        <cfvo type="min"/>
        <cfvo type="max"/>
        <color rgb="FFFFEF9C"/>
        <color rgb="FF63BE7B"/>
      </colorScale>
    </cfRule>
    <cfRule type="colorScale" priority="3368">
      <colorScale>
        <cfvo type="min"/>
        <cfvo type="max"/>
        <color rgb="FFFFEF9C"/>
        <color rgb="FF63BE7B"/>
      </colorScale>
    </cfRule>
  </conditionalFormatting>
  <conditionalFormatting sqref="E14:N14">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percentile" val="50"/>
        <cfvo type="max"/>
        <color rgb="FFF8696B"/>
        <color rgb="FFFFEB84"/>
        <color rgb="FF63BE7B"/>
      </colorScale>
    </cfRule>
    <cfRule type="colorScale" priority="3372">
      <colorScale>
        <cfvo type="min"/>
        <cfvo type="max"/>
        <color rgb="FFFFEF9C"/>
        <color rgb="FF63BE7B"/>
      </colorScale>
    </cfRule>
  </conditionalFormatting>
  <conditionalFormatting sqref="Q14:U14 W14">
    <cfRule type="colorScale" priority="3373">
      <colorScale>
        <cfvo type="min"/>
        <cfvo type="max"/>
        <color rgb="FFFFEF9C"/>
        <color rgb="FF63BE7B"/>
      </colorScale>
    </cfRule>
  </conditionalFormatting>
  <conditionalFormatting sqref="U14 W14">
    <cfRule type="colorScale" priority="3374">
      <colorScale>
        <cfvo type="min"/>
        <cfvo type="max"/>
        <color rgb="FFFFEF9C"/>
        <color rgb="FF63BE7B"/>
      </colorScale>
    </cfRule>
    <cfRule type="colorScale" priority="3375">
      <colorScale>
        <cfvo type="min"/>
        <cfvo type="max"/>
        <color rgb="FFFFEF9C"/>
        <color rgb="FF63BE7B"/>
      </colorScale>
    </cfRule>
  </conditionalFormatting>
  <conditionalFormatting sqref="D15">
    <cfRule type="colorScale" priority="3242">
      <colorScale>
        <cfvo type="min"/>
        <cfvo type="percentile" val="50"/>
        <cfvo type="max"/>
        <color rgb="FFF8696B"/>
        <color rgb="FFFCFCFF"/>
        <color rgb="FF63BE7B"/>
      </colorScale>
    </cfRule>
    <cfRule type="colorScale" priority="3246">
      <colorScale>
        <cfvo type="min"/>
        <cfvo type="percentile" val="50"/>
        <cfvo type="max"/>
        <color rgb="FFF8696B"/>
        <color rgb="FFFCFCFF"/>
        <color rgb="FF63BE7B"/>
      </colorScale>
    </cfRule>
    <cfRule type="colorScale" priority="3251">
      <colorScale>
        <cfvo type="min"/>
        <cfvo type="percentile" val="50"/>
        <cfvo type="max"/>
        <color rgb="FFF8696B"/>
        <color rgb="FFFCFCFF"/>
        <color rgb="FF63BE7B"/>
      </colorScale>
    </cfRule>
    <cfRule type="colorScale" priority="3274">
      <colorScale>
        <cfvo type="min"/>
        <cfvo type="percentile" val="50"/>
        <cfvo type="max"/>
        <color rgb="FFF8696B"/>
        <color rgb="FFFCFCFF"/>
        <color rgb="FF63BE7B"/>
      </colorScale>
    </cfRule>
  </conditionalFormatting>
  <conditionalFormatting sqref="E15:N15">
    <cfRule type="colorScale" priority="3252">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percentile" val="50"/>
        <cfvo type="max"/>
        <color rgb="FFF8696B"/>
        <color rgb="FFFCFCFF"/>
        <color rgb="FF63BE7B"/>
      </colorScale>
    </cfRule>
    <cfRule type="colorScale" priority="3277">
      <colorScale>
        <cfvo type="min"/>
        <cfvo type="max"/>
        <color rgb="FFFCFCFF"/>
        <color rgb="FF63BE7B"/>
      </colorScale>
    </cfRule>
    <cfRule type="colorScale" priority="3278">
      <colorScale>
        <cfvo type="min"/>
        <cfvo type="percentile" val="50"/>
        <cfvo type="max"/>
        <color rgb="FFF8696B"/>
        <color rgb="FFFCFCFF"/>
        <color rgb="FF63BE7B"/>
      </colorScale>
    </cfRule>
    <cfRule type="colorScale" priority="3279">
      <colorScale>
        <cfvo type="min"/>
        <cfvo type="max"/>
        <color rgb="FFFCFCFF"/>
        <color rgb="FF63BE7B"/>
      </colorScale>
    </cfRule>
  </conditionalFormatting>
  <conditionalFormatting sqref="E15:N15">
    <cfRule type="colorScale" priority="3253">
      <colorScale>
        <cfvo type="min"/>
        <cfvo type="max"/>
        <color rgb="FFFCFCFF"/>
        <color rgb="FF63BE7B"/>
      </colorScale>
    </cfRule>
    <cfRule type="colorScale" priority="3254">
      <colorScale>
        <cfvo type="min"/>
        <cfvo type="max"/>
        <color rgb="FFFCFCFF"/>
        <color rgb="FF63BE7B"/>
      </colorScale>
    </cfRule>
    <cfRule type="colorScale" priority="3255">
      <colorScale>
        <cfvo type="min"/>
        <cfvo type="percentile" val="50"/>
        <cfvo type="max"/>
        <color rgb="FFF8696B"/>
        <color rgb="FFFFEB84"/>
        <color rgb="FF63BE7B"/>
      </colorScale>
    </cfRule>
    <cfRule type="colorScale" priority="3256">
      <colorScale>
        <cfvo type="min"/>
        <cfvo type="max"/>
        <color rgb="FFFFEF9C"/>
        <color rgb="FF63BE7B"/>
      </colorScale>
    </cfRule>
  </conditionalFormatting>
  <conditionalFormatting sqref="O15">
    <cfRule type="colorScale" priority="3243">
      <colorScale>
        <cfvo type="min"/>
        <cfvo type="percentile" val="50"/>
        <cfvo type="max"/>
        <color rgb="FF63BE7B"/>
        <color rgb="FFFCFCFF"/>
        <color rgb="FFF8696B"/>
      </colorScale>
    </cfRule>
    <cfRule type="colorScale" priority="3244">
      <colorScale>
        <cfvo type="min"/>
        <cfvo type="percentile" val="50"/>
        <cfvo type="max"/>
        <color rgb="FF63BE7B"/>
        <color rgb="FFFCFCFF"/>
        <color rgb="FFF8696B"/>
      </colorScale>
    </cfRule>
    <cfRule type="colorScale" priority="3269">
      <colorScale>
        <cfvo type="min"/>
        <cfvo type="percentile" val="50"/>
        <cfvo type="max"/>
        <color rgb="FF63BE7B"/>
        <color rgb="FFFCFCFF"/>
        <color rgb="FFF8696B"/>
      </colorScale>
    </cfRule>
    <cfRule type="colorScale" priority="3270">
      <colorScale>
        <cfvo type="min"/>
        <cfvo type="percentile" val="50"/>
        <cfvo type="max"/>
        <color rgb="FF63BE7B"/>
        <color rgb="FFFCFCFF"/>
        <color rgb="FFF8696B"/>
      </colorScale>
    </cfRule>
    <cfRule type="colorScale" priority="3316">
      <colorScale>
        <cfvo type="min"/>
        <cfvo type="percentile" val="50"/>
        <cfvo type="max"/>
        <color rgb="FF63BE7B"/>
        <color rgb="FFFCFCFF"/>
        <color rgb="FFF8696B"/>
      </colorScale>
    </cfRule>
    <cfRule type="colorScale" priority="3317">
      <colorScale>
        <cfvo type="min"/>
        <cfvo type="percentile" val="50"/>
        <cfvo type="max"/>
        <color rgb="FF63BE7B"/>
        <color rgb="FFFCFCFF"/>
        <color rgb="FFF8696B"/>
      </colorScale>
    </cfRule>
  </conditionalFormatting>
  <conditionalFormatting sqref="P15">
    <cfRule type="colorScale" priority="3318">
      <colorScale>
        <cfvo type="min"/>
        <cfvo type="percentile" val="50"/>
        <cfvo type="max"/>
        <color rgb="FF63BE7B"/>
        <color rgb="FFFCFCFF"/>
        <color rgb="FFF8696B"/>
      </colorScale>
    </cfRule>
    <cfRule type="colorScale" priority="3319">
      <colorScale>
        <cfvo type="min"/>
        <cfvo type="percentile" val="50"/>
        <cfvo type="max"/>
        <color rgb="FF63BE7B"/>
        <color rgb="FFFCFCFF"/>
        <color rgb="FFF8696B"/>
      </colorScale>
    </cfRule>
    <cfRule type="colorScale" priority="3320">
      <colorScale>
        <cfvo type="min"/>
        <cfvo type="max"/>
        <color rgb="FFFCFCFF"/>
        <color rgb="FFF8696B"/>
      </colorScale>
    </cfRule>
    <cfRule type="colorScale" priority="3321">
      <colorScale>
        <cfvo type="min"/>
        <cfvo type="percentile" val="50"/>
        <cfvo type="max"/>
        <color rgb="FF63BE7B"/>
        <color rgb="FFFCFCFF"/>
        <color rgb="FFF8696B"/>
      </colorScale>
    </cfRule>
    <cfRule type="colorScale" priority="3322">
      <colorScale>
        <cfvo type="min"/>
        <cfvo type="percentile" val="50"/>
        <cfvo type="max"/>
        <color rgb="FF63BE7B"/>
        <color rgb="FFFCFCFF"/>
        <color rgb="FFF8696B"/>
      </colorScale>
    </cfRule>
  </conditionalFormatting>
  <conditionalFormatting sqref="Q15">
    <cfRule type="colorScale" priority="3271">
      <colorScale>
        <cfvo type="min"/>
        <cfvo type="max"/>
        <color rgb="FFFFEF9C"/>
        <color rgb="FF63BE7B"/>
      </colorScale>
    </cfRule>
    <cfRule type="colorScale" priority="3323">
      <colorScale>
        <cfvo type="min"/>
        <cfvo type="percentile" val="50"/>
        <cfvo type="max"/>
        <color rgb="FFF8696B"/>
        <color rgb="FFFCFCFF"/>
        <color rgb="FF63BE7B"/>
      </colorScale>
    </cfRule>
    <cfRule type="colorScale" priority="3324">
      <colorScale>
        <cfvo type="min"/>
        <cfvo type="max"/>
        <color rgb="FFFFEF9C"/>
        <color rgb="FF63BE7B"/>
      </colorScale>
    </cfRule>
    <cfRule type="colorScale" priority="3325">
      <colorScale>
        <cfvo type="min"/>
        <cfvo type="max"/>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fRule type="colorScale" priority="3330">
      <colorScale>
        <cfvo type="min"/>
        <cfvo type="percentile" val="50"/>
        <cfvo type="max"/>
        <color rgb="FFF8696B"/>
        <color rgb="FFFCFCFF"/>
        <color rgb="FF63BE7B"/>
      </colorScale>
    </cfRule>
  </conditionalFormatting>
  <conditionalFormatting sqref="Q15:W15">
    <cfRule type="colorScale" priority="3247">
      <colorScale>
        <cfvo type="min"/>
        <cfvo type="max"/>
        <color rgb="FFFFEF9C"/>
        <color rgb="FF63BE7B"/>
      </colorScale>
    </cfRule>
    <cfRule type="colorScale" priority="3248">
      <colorScale>
        <cfvo type="min"/>
        <cfvo type="max"/>
        <color rgb="FFFFEF9C"/>
        <color rgb="FF63BE7B"/>
      </colorScale>
    </cfRule>
    <cfRule type="colorScale" priority="3249">
      <colorScale>
        <cfvo type="min"/>
        <cfvo type="max"/>
        <color rgb="FFFFEF9C"/>
        <color rgb="FF63BE7B"/>
      </colorScale>
    </cfRule>
  </conditionalFormatting>
  <conditionalFormatting sqref="R15">
    <cfRule type="colorScale" priority="3331">
      <colorScale>
        <cfvo type="min"/>
        <cfvo type="max"/>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onditionalFormatting>
  <conditionalFormatting sqref="R15:S15">
    <cfRule type="colorScale" priority="3272">
      <colorScale>
        <cfvo type="min"/>
        <cfvo type="max"/>
        <color rgb="FFFFEF9C"/>
        <color rgb="FF63BE7B"/>
      </colorScale>
    </cfRule>
    <cfRule type="colorScale" priority="3334">
      <colorScale>
        <cfvo type="min"/>
        <cfvo type="percentile" val="50"/>
        <cfvo type="max"/>
        <color rgb="FFF8696B"/>
        <color rgb="FFFCFCFF"/>
        <color rgb="FF63BE7B"/>
      </colorScale>
    </cfRule>
    <cfRule type="colorScale" priority="3335">
      <colorScale>
        <cfvo type="min"/>
        <cfvo type="max"/>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onditionalFormatting>
  <conditionalFormatting sqref="S15">
    <cfRule type="colorScale" priority="3339">
      <colorScale>
        <cfvo type="min"/>
        <cfvo type="max"/>
        <color rgb="FFFCFCFF"/>
        <color rgb="FF63BE7B"/>
      </colorScale>
    </cfRule>
    <cfRule type="colorScale" priority="3340">
      <colorScale>
        <cfvo type="min"/>
        <cfvo type="percentile" val="50"/>
        <cfvo type="max"/>
        <color rgb="FFF8696B"/>
        <color rgb="FFFCFCFF"/>
        <color rgb="FF63BE7B"/>
      </colorScale>
    </cfRule>
    <cfRule type="colorScale" priority="3341">
      <colorScale>
        <cfvo type="min"/>
        <cfvo type="max"/>
        <color rgb="FFFCFCFF"/>
        <color rgb="FF63BE7B"/>
      </colorScale>
    </cfRule>
  </conditionalFormatting>
  <conditionalFormatting sqref="T15">
    <cfRule type="colorScale" priority="3273">
      <colorScale>
        <cfvo type="min"/>
        <cfvo type="max"/>
        <color rgb="FFFFEF9C"/>
        <color rgb="FF63BE7B"/>
      </colorScale>
    </cfRule>
    <cfRule type="colorScale" priority="3342">
      <colorScale>
        <cfvo type="min"/>
        <cfvo type="percentile" val="50"/>
        <cfvo type="max"/>
        <color rgb="FFF8696B"/>
        <color rgb="FFFCFCFF"/>
        <color rgb="FF63BE7B"/>
      </colorScale>
    </cfRule>
    <cfRule type="colorScale" priority="3343">
      <colorScale>
        <cfvo type="min"/>
        <cfvo type="max"/>
        <color rgb="FFFCFCFF"/>
        <color rgb="FF63BE7B"/>
      </colorScale>
    </cfRule>
    <cfRule type="colorScale" priority="3344">
      <colorScale>
        <cfvo type="min"/>
        <cfvo type="max"/>
        <color rgb="FFFCFCFF"/>
        <color rgb="FF63BE7B"/>
      </colorScale>
    </cfRule>
    <cfRule type="colorScale" priority="3345">
      <colorScale>
        <cfvo type="min"/>
        <cfvo type="max"/>
        <color rgb="FFFCFCFF"/>
        <color rgb="FF63BE7B"/>
      </colorScale>
    </cfRule>
    <cfRule type="colorScale" priority="3346">
      <colorScale>
        <cfvo type="min"/>
        <cfvo type="max"/>
        <color rgb="FFFCFCFF"/>
        <color rgb="FF63BE7B"/>
      </colorScale>
    </cfRule>
    <cfRule type="colorScale" priority="3347">
      <colorScale>
        <cfvo type="min"/>
        <cfvo type="percentile" val="50"/>
        <cfvo type="max"/>
        <color rgb="FFF8696B"/>
        <color rgb="FFFCFCFF"/>
        <color rgb="FF63BE7B"/>
      </colorScale>
    </cfRule>
    <cfRule type="colorScale" priority="3348">
      <colorScale>
        <cfvo type="min"/>
        <cfvo type="max"/>
        <color rgb="FFFCFCFF"/>
        <color rgb="FF63BE7B"/>
      </colorScale>
    </cfRule>
  </conditionalFormatting>
  <conditionalFormatting sqref="U15">
    <cfRule type="colorScale" priority="3349">
      <colorScale>
        <cfvo type="min"/>
        <cfvo type="percentile" val="50"/>
        <cfvo type="max"/>
        <color rgb="FFF8696B"/>
        <color rgb="FFFCFCFF"/>
        <color rgb="FF63BE7B"/>
      </colorScale>
    </cfRule>
    <cfRule type="colorScale" priority="3350">
      <colorScale>
        <cfvo type="min"/>
        <cfvo type="max"/>
        <color rgb="FFFCFCFF"/>
        <color rgb="FF63BE7B"/>
      </colorScale>
    </cfRule>
    <cfRule type="colorScale" priority="3351">
      <colorScale>
        <cfvo type="min"/>
        <cfvo type="max"/>
        <color rgb="FFFCFCFF"/>
        <color rgb="FF63BE7B"/>
      </colorScale>
    </cfRule>
    <cfRule type="colorScale" priority="3352">
      <colorScale>
        <cfvo type="min"/>
        <cfvo type="percentile" val="50"/>
        <cfvo type="max"/>
        <color rgb="FFF8696B"/>
        <color rgb="FFFCFCFF"/>
        <color rgb="FF63BE7B"/>
      </colorScale>
    </cfRule>
    <cfRule type="colorScale" priority="3353">
      <colorScale>
        <cfvo type="min"/>
        <cfvo type="max"/>
        <color rgb="FFFCFCFF"/>
        <color rgb="FF63BE7B"/>
      </colorScale>
    </cfRule>
  </conditionalFormatting>
  <conditionalFormatting sqref="U15:W15">
    <cfRule type="colorScale" priority="3250">
      <colorScale>
        <cfvo type="min"/>
        <cfvo type="max"/>
        <color rgb="FFFFEF9C"/>
        <color rgb="FF63BE7B"/>
      </colorScale>
    </cfRule>
    <cfRule type="colorScale" priority="3356">
      <colorScale>
        <cfvo type="min"/>
        <cfvo type="max"/>
        <color rgb="FFFFEF9C"/>
        <color rgb="FF63BE7B"/>
      </colorScale>
    </cfRule>
  </conditionalFormatting>
  <conditionalFormatting sqref="V15">
    <cfRule type="colorScale" priority="3354">
      <colorScale>
        <cfvo type="min"/>
        <cfvo type="max"/>
        <color rgb="FFFFEF9C"/>
        <color rgb="FF63BE7B"/>
      </colorScale>
    </cfRule>
    <cfRule type="colorScale" priority="3355">
      <colorScale>
        <cfvo type="min"/>
        <cfvo type="max"/>
        <color rgb="FFFFEF9C"/>
        <color rgb="FF63BE7B"/>
      </colorScale>
    </cfRule>
    <cfRule type="colorScale" priority="3357">
      <colorScale>
        <cfvo type="min"/>
        <cfvo type="percentile" val="50"/>
        <cfvo type="max"/>
        <color rgb="FF63BE7B"/>
        <color rgb="FFFCFCFF"/>
        <color rgb="FFF8696B"/>
      </colorScale>
    </cfRule>
    <cfRule type="colorScale" priority="3358">
      <colorScale>
        <cfvo type="min"/>
        <cfvo type="percentile" val="50"/>
        <cfvo type="max"/>
        <color rgb="FF63BE7B"/>
        <color rgb="FFFCFCFF"/>
        <color rgb="FFF8696B"/>
      </colorScale>
    </cfRule>
    <cfRule type="colorScale" priority="3359">
      <colorScale>
        <cfvo type="min"/>
        <cfvo type="max"/>
        <color rgb="FF63BE7B"/>
        <color rgb="FFFCFCFF"/>
      </colorScale>
    </cfRule>
    <cfRule type="colorScale" priority="3360">
      <colorScale>
        <cfvo type="min"/>
        <cfvo type="percentile" val="50"/>
        <cfvo type="max"/>
        <color rgb="FF63BE7B"/>
        <color rgb="FFFCFCFF"/>
        <color rgb="FFF8696B"/>
      </colorScale>
    </cfRule>
    <cfRule type="colorScale" priority="3361">
      <colorScale>
        <cfvo type="min"/>
        <cfvo type="percentile" val="50"/>
        <cfvo type="max"/>
        <color rgb="FF63BE7B"/>
        <color rgb="FFFCFCFF"/>
        <color rgb="FFF8696B"/>
      </colorScale>
    </cfRule>
    <cfRule type="colorScale" priority="3362">
      <colorScale>
        <cfvo type="min"/>
        <cfvo type="max"/>
        <color rgb="FFFFEF9C"/>
        <color rgb="FF63BE7B"/>
      </colorScale>
    </cfRule>
  </conditionalFormatting>
  <conditionalFormatting sqref="W15">
    <cfRule type="colorScale" priority="3363">
      <colorScale>
        <cfvo type="min"/>
        <cfvo type="percentile" val="50"/>
        <cfvo type="max"/>
        <color rgb="FF63BE7B"/>
        <color rgb="FFFCFCFF"/>
        <color rgb="FFF8696B"/>
      </colorScale>
    </cfRule>
    <cfRule type="colorScale" priority="3364">
      <colorScale>
        <cfvo type="min"/>
        <cfvo type="max"/>
        <color rgb="FF63BE7B"/>
        <color rgb="FFFCFCFF"/>
      </colorScale>
    </cfRule>
    <cfRule type="colorScale" priority="3365">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onditionalFormatting>
  <conditionalFormatting sqref="E16:N16">
    <cfRule type="colorScale" priority="3062">
      <colorScale>
        <cfvo type="min"/>
        <cfvo type="max"/>
        <color rgb="FFFCFCFF"/>
        <color rgb="FF63BE7B"/>
      </colorScale>
    </cfRule>
  </conditionalFormatting>
  <conditionalFormatting sqref="E16:N16">
    <cfRule type="colorScale" priority="3056">
      <colorScale>
        <cfvo type="min"/>
        <cfvo type="max"/>
        <color rgb="FFFCFCFF"/>
        <color rgb="FF63BE7B"/>
      </colorScale>
    </cfRule>
    <cfRule type="colorScale" priority="3057">
      <colorScale>
        <cfvo type="min"/>
        <cfvo type="max"/>
        <color rgb="FFFCFCFF"/>
        <color rgb="FF63BE7B"/>
      </colorScale>
    </cfRule>
    <cfRule type="colorScale" priority="3058">
      <colorScale>
        <cfvo type="min"/>
        <cfvo type="max"/>
        <color rgb="FFFCFCFF"/>
        <color rgb="FF63BE7B"/>
      </colorScale>
    </cfRule>
    <cfRule type="colorScale" priority="3059">
      <colorScale>
        <cfvo type="min"/>
        <cfvo type="percentile" val="50"/>
        <cfvo type="max"/>
        <color rgb="FFF8696B"/>
        <color rgb="FFFFEB84"/>
        <color rgb="FF63BE7B"/>
      </colorScale>
    </cfRule>
    <cfRule type="colorScale" priority="3060">
      <colorScale>
        <cfvo type="min"/>
        <cfvo type="max"/>
        <color rgb="FFFCFCFF"/>
        <color rgb="FF63BE7B"/>
      </colorScale>
    </cfRule>
    <cfRule type="colorScale" priority="3061">
      <colorScale>
        <cfvo type="min"/>
        <cfvo type="max"/>
        <color rgb="FFFFEF9C"/>
        <color rgb="FF63BE7B"/>
      </colorScale>
    </cfRule>
  </conditionalFormatting>
  <conditionalFormatting sqref="O16">
    <cfRule type="colorScale" priority="3067">
      <colorScale>
        <cfvo type="min"/>
        <cfvo type="percentile" val="50"/>
        <cfvo type="max"/>
        <color rgb="FF63BE7B"/>
        <color rgb="FFFCFCFF"/>
        <color rgb="FFF8696B"/>
      </colorScale>
    </cfRule>
  </conditionalFormatting>
  <conditionalFormatting sqref="O16">
    <cfRule type="colorScale" priority="3054">
      <colorScale>
        <cfvo type="min"/>
        <cfvo type="percentile" val="50"/>
        <cfvo type="max"/>
        <color rgb="FF63BE7B"/>
        <color rgb="FFFCFCFF"/>
        <color rgb="FFF8696B"/>
      </colorScale>
    </cfRule>
    <cfRule type="colorScale" priority="3055">
      <colorScale>
        <cfvo type="min"/>
        <cfvo type="percentile" val="50"/>
        <cfvo type="max"/>
        <color rgb="FF63BE7B"/>
        <color rgb="FFFCFCFF"/>
        <color rgb="FFF8696B"/>
      </colorScale>
    </cfRule>
  </conditionalFormatting>
  <conditionalFormatting sqref="Q16">
    <cfRule type="colorScale" priority="3068">
      <colorScale>
        <cfvo type="min"/>
        <cfvo type="max"/>
        <color rgb="FFFFEF9C"/>
        <color rgb="FF63BE7B"/>
      </colorScale>
    </cfRule>
  </conditionalFormatting>
  <conditionalFormatting sqref="Q16:W16">
    <cfRule type="colorScale" priority="3072">
      <colorScale>
        <cfvo type="min"/>
        <cfvo type="max"/>
        <color rgb="FFFFEF9C"/>
        <color rgb="FF63BE7B"/>
      </colorScale>
    </cfRule>
    <cfRule type="colorScale" priority="3073">
      <colorScale>
        <cfvo type="min"/>
        <cfvo type="max"/>
        <color rgb="FFFFEF9C"/>
        <color rgb="FF63BE7B"/>
      </colorScale>
    </cfRule>
  </conditionalFormatting>
  <conditionalFormatting sqref="R16:S16">
    <cfRule type="colorScale" priority="3069">
      <colorScale>
        <cfvo type="min"/>
        <cfvo type="max"/>
        <color rgb="FFFFEF9C"/>
        <color rgb="FF63BE7B"/>
      </colorScale>
    </cfRule>
  </conditionalFormatting>
  <conditionalFormatting sqref="T16">
    <cfRule type="colorScale" priority="3070">
      <colorScale>
        <cfvo type="min"/>
        <cfvo type="max"/>
        <color rgb="FFFFEF9C"/>
        <color rgb="FF63BE7B"/>
      </colorScale>
    </cfRule>
  </conditionalFormatting>
  <conditionalFormatting sqref="D16:D19">
    <cfRule type="colorScale" priority="3074">
      <colorScale>
        <cfvo type="min"/>
        <cfvo type="percentile" val="50"/>
        <cfvo type="max"/>
        <color rgb="FFF8696B"/>
        <color rgb="FFFCFCFF"/>
        <color rgb="FF63BE7B"/>
      </colorScale>
    </cfRule>
  </conditionalFormatting>
  <conditionalFormatting sqref="D16:D18">
    <cfRule type="colorScale" priority="3075">
      <colorScale>
        <cfvo type="min"/>
        <cfvo type="percentile" val="50"/>
        <cfvo type="max"/>
        <color rgb="FFF8696B"/>
        <color rgb="FFFCFCFF"/>
        <color rgb="FF63BE7B"/>
      </colorScale>
    </cfRule>
  </conditionalFormatting>
  <conditionalFormatting sqref="O16:O18">
    <cfRule type="colorScale" priority="3082">
      <colorScale>
        <cfvo type="min"/>
        <cfvo type="percentile" val="50"/>
        <cfvo type="max"/>
        <color rgb="FF63BE7B"/>
        <color rgb="FFFCFCFF"/>
        <color rgb="FFF8696B"/>
      </colorScale>
    </cfRule>
  </conditionalFormatting>
  <conditionalFormatting sqref="U16:W16 V17:V19">
    <cfRule type="colorScale" priority="3083">
      <colorScale>
        <cfvo type="min"/>
        <cfvo type="max"/>
        <color rgb="FFFFEF9C"/>
        <color rgb="FF63BE7B"/>
      </colorScale>
    </cfRule>
  </conditionalFormatting>
  <conditionalFormatting sqref="U16:W18 V19">
    <cfRule type="colorScale" priority="3084">
      <colorScale>
        <cfvo type="min"/>
        <cfvo type="max"/>
        <color rgb="FFFFEF9C"/>
        <color rgb="FF63BE7B"/>
      </colorScale>
    </cfRule>
  </conditionalFormatting>
  <conditionalFormatting sqref="E16:N16">
    <cfRule type="colorScale" priority="3085">
      <colorScale>
        <cfvo type="min"/>
        <cfvo type="max"/>
        <color rgb="FFFCFCFF"/>
        <color rgb="FF63BE7B"/>
      </colorScale>
    </cfRule>
  </conditionalFormatting>
  <conditionalFormatting sqref="O16">
    <cfRule type="colorScale" priority="3091">
      <colorScale>
        <cfvo type="min"/>
        <cfvo type="percentile" val="50"/>
        <cfvo type="max"/>
        <color rgb="FF63BE7B"/>
        <color rgb="FFFCFCFF"/>
        <color rgb="FFF8696B"/>
      </colorScale>
    </cfRule>
  </conditionalFormatting>
  <conditionalFormatting sqref="Q16">
    <cfRule type="colorScale" priority="3092">
      <colorScale>
        <cfvo type="min"/>
        <cfvo type="max"/>
        <color rgb="FFFFEF9C"/>
        <color rgb="FF63BE7B"/>
      </colorScale>
    </cfRule>
  </conditionalFormatting>
  <conditionalFormatting sqref="R16:S16">
    <cfRule type="colorScale" priority="3093">
      <colorScale>
        <cfvo type="min"/>
        <cfvo type="max"/>
        <color rgb="FFFFEF9C"/>
        <color rgb="FF63BE7B"/>
      </colorScale>
    </cfRule>
  </conditionalFormatting>
  <conditionalFormatting sqref="T16">
    <cfRule type="colorScale" priority="3094">
      <colorScale>
        <cfvo type="min"/>
        <cfvo type="max"/>
        <color rgb="FFFFEF9C"/>
        <color rgb="FF63BE7B"/>
      </colorScale>
    </cfRule>
  </conditionalFormatting>
  <conditionalFormatting sqref="D16:D18">
    <cfRule type="colorScale" priority="3095">
      <colorScale>
        <cfvo type="min"/>
        <cfvo type="percentile" val="50"/>
        <cfvo type="max"/>
        <color rgb="FFF8696B"/>
        <color rgb="FFFCFCFF"/>
        <color rgb="FF63BE7B"/>
      </colorScale>
    </cfRule>
  </conditionalFormatting>
  <conditionalFormatting sqref="E16:E18">
    <cfRule type="colorScale" priority="3096">
      <colorScale>
        <cfvo type="min"/>
        <cfvo type="max"/>
        <color rgb="FFFCFCFF"/>
        <color rgb="FF63BE7B"/>
      </colorScale>
    </cfRule>
  </conditionalFormatting>
  <conditionalFormatting sqref="E16:E18">
    <cfRule type="colorScale" priority="3097">
      <colorScale>
        <cfvo type="min"/>
        <cfvo type="percentile" val="50"/>
        <cfvo type="max"/>
        <color rgb="FFF8696B"/>
        <color rgb="FFFCFCFF"/>
        <color rgb="FF63BE7B"/>
      </colorScale>
    </cfRule>
    <cfRule type="colorScale" priority="3098">
      <colorScale>
        <cfvo type="min"/>
        <cfvo type="max"/>
        <color rgb="FFFCFCFF"/>
        <color rgb="FF63BE7B"/>
      </colorScale>
    </cfRule>
    <cfRule type="colorScale" priority="3099">
      <colorScale>
        <cfvo type="min"/>
        <cfvo type="percentile" val="50"/>
        <cfvo type="max"/>
        <color rgb="FFF8696B"/>
        <color rgb="FFFCFCFF"/>
        <color rgb="FF63BE7B"/>
      </colorScale>
    </cfRule>
  </conditionalFormatting>
  <conditionalFormatting sqref="O16:O18">
    <cfRule type="colorScale" priority="3138">
      <colorScale>
        <cfvo type="min"/>
        <cfvo type="percentile" val="50"/>
        <cfvo type="max"/>
        <color rgb="FF63BE7B"/>
        <color rgb="FFFCFCFF"/>
        <color rgb="FFF8696B"/>
      </colorScale>
    </cfRule>
  </conditionalFormatting>
  <conditionalFormatting sqref="P16:P18">
    <cfRule type="colorScale" priority="3140">
      <colorScale>
        <cfvo type="min"/>
        <cfvo type="percentile" val="50"/>
        <cfvo type="max"/>
        <color rgb="FF63BE7B"/>
        <color rgb="FFFCFCFF"/>
        <color rgb="FFF8696B"/>
      </colorScale>
    </cfRule>
    <cfRule type="colorScale" priority="3141">
      <colorScale>
        <cfvo type="min"/>
        <cfvo type="percentile" val="50"/>
        <cfvo type="max"/>
        <color rgb="FF63BE7B"/>
        <color rgb="FFFCFCFF"/>
        <color rgb="FFF8696B"/>
      </colorScale>
    </cfRule>
    <cfRule type="colorScale" priority="3142">
      <colorScale>
        <cfvo type="min"/>
        <cfvo type="max"/>
        <color rgb="FFFCFCFF"/>
        <color rgb="FFF8696B"/>
      </colorScale>
    </cfRule>
  </conditionalFormatting>
  <conditionalFormatting sqref="P16:P18">
    <cfRule type="colorScale" priority="3143">
      <colorScale>
        <cfvo type="min"/>
        <cfvo type="percentile" val="50"/>
        <cfvo type="max"/>
        <color rgb="FF63BE7B"/>
        <color rgb="FFFCFCFF"/>
        <color rgb="FFF8696B"/>
      </colorScale>
    </cfRule>
  </conditionalFormatting>
  <conditionalFormatting sqref="Q16:Q18">
    <cfRule type="colorScale" priority="3145">
      <colorScale>
        <cfvo type="min"/>
        <cfvo type="percentile" val="50"/>
        <cfvo type="max"/>
        <color rgb="FFF8696B"/>
        <color rgb="FFFCFCFF"/>
        <color rgb="FF63BE7B"/>
      </colorScale>
    </cfRule>
    <cfRule type="colorScale" priority="3146">
      <colorScale>
        <cfvo type="min"/>
        <cfvo type="max"/>
        <color rgb="FFFFEF9C"/>
        <color rgb="FF63BE7B"/>
      </colorScale>
    </cfRule>
    <cfRule type="colorScale" priority="3147">
      <colorScale>
        <cfvo type="min"/>
        <cfvo type="max"/>
        <color rgb="FFFCFCFF"/>
        <color rgb="FF63BE7B"/>
      </colorScale>
    </cfRule>
    <cfRule type="colorScale" priority="3148">
      <colorScale>
        <cfvo type="min"/>
        <cfvo type="max"/>
        <color rgb="FFFCFCFF"/>
        <color rgb="FF63BE7B"/>
      </colorScale>
    </cfRule>
    <cfRule type="colorScale" priority="3149">
      <colorScale>
        <cfvo type="min"/>
        <cfvo type="percentile" val="50"/>
        <cfvo type="max"/>
        <color rgb="FFF8696B"/>
        <color rgb="FFFCFCFF"/>
        <color rgb="FF63BE7B"/>
      </colorScale>
    </cfRule>
  </conditionalFormatting>
  <conditionalFormatting sqref="Q16:Q18">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onditionalFormatting>
  <conditionalFormatting sqref="R16:R18">
    <cfRule type="colorScale" priority="3153">
      <colorScale>
        <cfvo type="min"/>
        <cfvo type="max"/>
        <color rgb="FFFCFCFF"/>
        <color rgb="FF63BE7B"/>
      </colorScale>
    </cfRule>
    <cfRule type="colorScale" priority="3154">
      <colorScale>
        <cfvo type="min"/>
        <cfvo type="percentile" val="50"/>
        <cfvo type="max"/>
        <color rgb="FFF8696B"/>
        <color rgb="FFFCFCFF"/>
        <color rgb="FF63BE7B"/>
      </colorScale>
    </cfRule>
  </conditionalFormatting>
  <conditionalFormatting sqref="R16:S18">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fRule type="colorScale" priority="3158">
      <colorScale>
        <cfvo type="min"/>
        <cfvo type="max"/>
        <color rgb="FFFCFCFF"/>
        <color rgb="FF63BE7B"/>
      </colorScale>
    </cfRule>
  </conditionalFormatting>
  <conditionalFormatting sqref="R16:S18">
    <cfRule type="colorScale" priority="3159">
      <colorScale>
        <cfvo type="min"/>
        <cfvo type="percentile" val="50"/>
        <cfvo type="max"/>
        <color rgb="FFF8696B"/>
        <color rgb="FFFCFCFF"/>
        <color rgb="FF63BE7B"/>
      </colorScale>
    </cfRule>
    <cfRule type="colorScale" priority="3160">
      <colorScale>
        <cfvo type="min"/>
        <cfvo type="max"/>
        <color rgb="FFFCFCFF"/>
        <color rgb="FF63BE7B"/>
      </colorScale>
    </cfRule>
  </conditionalFormatting>
  <conditionalFormatting sqref="S16:S18">
    <cfRule type="colorScale" priority="3161">
      <colorScale>
        <cfvo type="min"/>
        <cfvo type="max"/>
        <color rgb="FFFCFCFF"/>
        <color rgb="FF63BE7B"/>
      </colorScale>
    </cfRule>
    <cfRule type="colorScale" priority="3162">
      <colorScale>
        <cfvo type="min"/>
        <cfvo type="percentile" val="50"/>
        <cfvo type="max"/>
        <color rgb="FFF8696B"/>
        <color rgb="FFFCFCFF"/>
        <color rgb="FF63BE7B"/>
      </colorScale>
    </cfRule>
  </conditionalFormatting>
  <conditionalFormatting sqref="T16:T18">
    <cfRule type="colorScale" priority="3164">
      <colorScale>
        <cfvo type="min"/>
        <cfvo type="percentile" val="50"/>
        <cfvo type="max"/>
        <color rgb="FFF8696B"/>
        <color rgb="FFFCFCFF"/>
        <color rgb="FF63BE7B"/>
      </colorScale>
    </cfRule>
    <cfRule type="colorScale" priority="3165">
      <colorScale>
        <cfvo type="min"/>
        <cfvo type="max"/>
        <color rgb="FFFCFCFF"/>
        <color rgb="FF63BE7B"/>
      </colorScale>
    </cfRule>
    <cfRule type="colorScale" priority="3166">
      <colorScale>
        <cfvo type="min"/>
        <cfvo type="max"/>
        <color rgb="FFFCFCFF"/>
        <color rgb="FF63BE7B"/>
      </colorScale>
    </cfRule>
    <cfRule type="colorScale" priority="3167">
      <colorScale>
        <cfvo type="min"/>
        <cfvo type="max"/>
        <color rgb="FFFCFCFF"/>
        <color rgb="FF63BE7B"/>
      </colorScale>
    </cfRule>
  </conditionalFormatting>
  <conditionalFormatting sqref="T16:T18">
    <cfRule type="colorScale" priority="3168">
      <colorScale>
        <cfvo type="min"/>
        <cfvo type="max"/>
        <color rgb="FFFCFCFF"/>
        <color rgb="FF63BE7B"/>
      </colorScale>
    </cfRule>
    <cfRule type="colorScale" priority="3169">
      <colorScale>
        <cfvo type="min"/>
        <cfvo type="percentile" val="50"/>
        <cfvo type="max"/>
        <color rgb="FFF8696B"/>
        <color rgb="FFFCFCFF"/>
        <color rgb="FF63BE7B"/>
      </colorScale>
    </cfRule>
  </conditionalFormatting>
  <conditionalFormatting sqref="U16:U18">
    <cfRule type="colorScale" priority="3171">
      <colorScale>
        <cfvo type="min"/>
        <cfvo type="percentile" val="50"/>
        <cfvo type="max"/>
        <color rgb="FFF8696B"/>
        <color rgb="FFFCFCFF"/>
        <color rgb="FF63BE7B"/>
      </colorScale>
    </cfRule>
    <cfRule type="colorScale" priority="3172">
      <colorScale>
        <cfvo type="min"/>
        <cfvo type="max"/>
        <color rgb="FFFCFCFF"/>
        <color rgb="FF63BE7B"/>
      </colorScale>
    </cfRule>
  </conditionalFormatting>
  <conditionalFormatting sqref="U16:U18">
    <cfRule type="colorScale" priority="3173">
      <colorScale>
        <cfvo type="min"/>
        <cfvo type="max"/>
        <color rgb="FFFCFCFF"/>
        <color rgb="FF63BE7B"/>
      </colorScale>
    </cfRule>
    <cfRule type="colorScale" priority="3174">
      <colorScale>
        <cfvo type="min"/>
        <cfvo type="percentile" val="50"/>
        <cfvo type="max"/>
        <color rgb="FFF8696B"/>
        <color rgb="FFFCFCFF"/>
        <color rgb="FF63BE7B"/>
      </colorScale>
    </cfRule>
  </conditionalFormatting>
  <conditionalFormatting sqref="U16:W16 V17:V19">
    <cfRule type="colorScale" priority="3176">
      <colorScale>
        <cfvo type="min"/>
        <cfvo type="max"/>
        <color rgb="FFFFEF9C"/>
        <color rgb="FF63BE7B"/>
      </colorScale>
    </cfRule>
  </conditionalFormatting>
  <conditionalFormatting sqref="V16:V19">
    <cfRule type="colorScale" priority="3177">
      <colorScale>
        <cfvo type="min"/>
        <cfvo type="percentile" val="50"/>
        <cfvo type="max"/>
        <color rgb="FF63BE7B"/>
        <color rgb="FFFCFCFF"/>
        <color rgb="FFF8696B"/>
      </colorScale>
    </cfRule>
    <cfRule type="colorScale" priority="3178">
      <colorScale>
        <cfvo type="min"/>
        <cfvo type="percentile" val="50"/>
        <cfvo type="max"/>
        <color rgb="FF63BE7B"/>
        <color rgb="FFFCFCFF"/>
        <color rgb="FFF8696B"/>
      </colorScale>
    </cfRule>
    <cfRule type="colorScale" priority="3179">
      <colorScale>
        <cfvo type="min"/>
        <cfvo type="max"/>
        <color rgb="FF63BE7B"/>
        <color rgb="FFFCFCFF"/>
      </colorScale>
    </cfRule>
    <cfRule type="colorScale" priority="3180">
      <colorScale>
        <cfvo type="min"/>
        <cfvo type="percentile" val="50"/>
        <cfvo type="max"/>
        <color rgb="FF63BE7B"/>
        <color rgb="FFFCFCFF"/>
        <color rgb="FFF8696B"/>
      </colorScale>
    </cfRule>
  </conditionalFormatting>
  <conditionalFormatting sqref="V16:V19">
    <cfRule type="colorScale" priority="3182">
      <colorScale>
        <cfvo type="min"/>
        <cfvo type="max"/>
        <color rgb="FFFFEF9C"/>
        <color rgb="FF63BE7B"/>
      </colorScale>
    </cfRule>
  </conditionalFormatting>
  <conditionalFormatting sqref="W16:W18">
    <cfRule type="colorScale" priority="3183">
      <colorScale>
        <cfvo type="min"/>
        <cfvo type="percentile" val="50"/>
        <cfvo type="max"/>
        <color rgb="FF63BE7B"/>
        <color rgb="FFFCFCFF"/>
        <color rgb="FFF8696B"/>
      </colorScale>
    </cfRule>
    <cfRule type="colorScale" priority="3184">
      <colorScale>
        <cfvo type="min"/>
        <cfvo type="max"/>
        <color rgb="FF63BE7B"/>
        <color rgb="FFFCFCFF"/>
      </colorScale>
    </cfRule>
    <cfRule type="colorScale" priority="3185">
      <colorScale>
        <cfvo type="min"/>
        <cfvo type="percentile" val="50"/>
        <cfvo type="max"/>
        <color rgb="FF63BE7B"/>
        <color rgb="FFFCFCFF"/>
        <color rgb="FFF8696B"/>
      </colorScale>
    </cfRule>
  </conditionalFormatting>
  <conditionalFormatting sqref="W16:W18">
    <cfRule type="colorScale" priority="3186">
      <colorScale>
        <cfvo type="min"/>
        <cfvo type="percentile" val="50"/>
        <cfvo type="max"/>
        <color rgb="FF63BE7B"/>
        <color rgb="FFFCFCFF"/>
        <color rgb="FFF8696B"/>
      </colorScale>
    </cfRule>
  </conditionalFormatting>
  <conditionalFormatting sqref="D16:D21 D32:D40">
    <cfRule type="colorScale" priority="3187">
      <colorScale>
        <cfvo type="min"/>
        <cfvo type="percentile" val="50"/>
        <cfvo type="max"/>
        <color rgb="FFF8696B"/>
        <color rgb="FFFCFCFF"/>
        <color rgb="FF63BE7B"/>
      </colorScale>
    </cfRule>
  </conditionalFormatting>
  <conditionalFormatting sqref="E16:E21 E32:E40">
    <cfRule type="colorScale" priority="3188">
      <colorScale>
        <cfvo type="min"/>
        <cfvo type="max"/>
        <color rgb="FFFCFCFF"/>
        <color rgb="FF63BE7B"/>
      </colorScale>
    </cfRule>
  </conditionalFormatting>
  <conditionalFormatting sqref="O16:O21 O32:O40">
    <cfRule type="colorScale" priority="3197">
      <colorScale>
        <cfvo type="min"/>
        <cfvo type="percentile" val="50"/>
        <cfvo type="max"/>
        <color rgb="FF63BE7B"/>
        <color rgb="FFFCFCFF"/>
        <color rgb="FFF8696B"/>
      </colorScale>
    </cfRule>
  </conditionalFormatting>
  <conditionalFormatting sqref="P16:P21 P32:P40">
    <cfRule type="colorScale" priority="3198">
      <colorScale>
        <cfvo type="min"/>
        <cfvo type="percentile" val="50"/>
        <cfvo type="max"/>
        <color rgb="FF63BE7B"/>
        <color rgb="FFFCFCFF"/>
        <color rgb="FFF8696B"/>
      </colorScale>
    </cfRule>
  </conditionalFormatting>
  <conditionalFormatting sqref="Q16:Q21 Q32:Q40">
    <cfRule type="colorScale" priority="3199">
      <colorScale>
        <cfvo type="min"/>
        <cfvo type="percentile" val="50"/>
        <cfvo type="max"/>
        <color rgb="FFF8696B"/>
        <color rgb="FFFCFCFF"/>
        <color rgb="FF63BE7B"/>
      </colorScale>
    </cfRule>
  </conditionalFormatting>
  <conditionalFormatting sqref="R16:R21 R32:R40">
    <cfRule type="colorScale" priority="3200">
      <colorScale>
        <cfvo type="min"/>
        <cfvo type="max"/>
        <color rgb="FFFCFCFF"/>
        <color rgb="FF63BE7B"/>
      </colorScale>
    </cfRule>
  </conditionalFormatting>
  <conditionalFormatting sqref="S16:S20 S32:S40">
    <cfRule type="colorScale" priority="3201">
      <colorScale>
        <cfvo type="min"/>
        <cfvo type="max"/>
        <color rgb="FFFCFCFF"/>
        <color rgb="FF63BE7B"/>
      </colorScale>
    </cfRule>
    <cfRule type="colorScale" priority="3202">
      <colorScale>
        <cfvo type="min"/>
        <cfvo type="percentile" val="50"/>
        <cfvo type="max"/>
        <color rgb="FFF8696B"/>
        <color rgb="FFFCFCFF"/>
        <color rgb="FF63BE7B"/>
      </colorScale>
    </cfRule>
  </conditionalFormatting>
  <conditionalFormatting sqref="T16:T21 T32:T40">
    <cfRule type="colorScale" priority="3203">
      <colorScale>
        <cfvo type="min"/>
        <cfvo type="max"/>
        <color rgb="FFFCFCFF"/>
        <color rgb="FF63BE7B"/>
      </colorScale>
    </cfRule>
  </conditionalFormatting>
  <conditionalFormatting sqref="U16:U21 U32:U40">
    <cfRule type="colorScale" priority="3204">
      <colorScale>
        <cfvo type="min"/>
        <cfvo type="percentile" val="50"/>
        <cfvo type="max"/>
        <color rgb="FFF8696B"/>
        <color rgb="FFFCFCFF"/>
        <color rgb="FF63BE7B"/>
      </colorScale>
    </cfRule>
  </conditionalFormatting>
  <conditionalFormatting sqref="V16:V21 V32:V40">
    <cfRule type="colorScale" priority="3205">
      <colorScale>
        <cfvo type="min"/>
        <cfvo type="percentile" val="50"/>
        <cfvo type="max"/>
        <color rgb="FF63BE7B"/>
        <color rgb="FFFCFCFF"/>
        <color rgb="FFF8696B"/>
      </colorScale>
    </cfRule>
  </conditionalFormatting>
  <conditionalFormatting sqref="W16:W21 W32:W40">
    <cfRule type="colorScale" priority="3206">
      <colorScale>
        <cfvo type="min"/>
        <cfvo type="percentile" val="50"/>
        <cfvo type="max"/>
        <color rgb="FF63BE7B"/>
        <color rgb="FFFCFCFF"/>
        <color rgb="FFF8696B"/>
      </colorScale>
    </cfRule>
  </conditionalFormatting>
  <conditionalFormatting sqref="E17:E18">
    <cfRule type="colorScale" priority="3020">
      <colorScale>
        <cfvo type="min"/>
        <cfvo type="max"/>
        <color rgb="FFFCFCFF"/>
        <color rgb="FF63BE7B"/>
      </colorScale>
    </cfRule>
  </conditionalFormatting>
  <conditionalFormatting sqref="E17:N17">
    <cfRule type="colorScale" priority="3014">
      <colorScale>
        <cfvo type="min"/>
        <cfvo type="max"/>
        <color rgb="FFFCFCFF"/>
        <color rgb="FF63BE7B"/>
      </colorScale>
    </cfRule>
    <cfRule type="colorScale" priority="3015">
      <colorScale>
        <cfvo type="min"/>
        <cfvo type="max"/>
        <color rgb="FFFCFCFF"/>
        <color rgb="FF63BE7B"/>
      </colorScale>
    </cfRule>
    <cfRule type="colorScale" priority="3016">
      <colorScale>
        <cfvo type="min"/>
        <cfvo type="max"/>
        <color rgb="FFFCFCFF"/>
        <color rgb="FF63BE7B"/>
      </colorScale>
    </cfRule>
    <cfRule type="colorScale" priority="3017">
      <colorScale>
        <cfvo type="min"/>
        <cfvo type="max"/>
        <color rgb="FFFCFCFF"/>
        <color rgb="FF63BE7B"/>
      </colorScale>
    </cfRule>
    <cfRule type="colorScale" priority="3018">
      <colorScale>
        <cfvo type="min"/>
        <cfvo type="percentile" val="50"/>
        <cfvo type="max"/>
        <color rgb="FFF8696B"/>
        <color rgb="FFFFEB84"/>
        <color rgb="FF63BE7B"/>
      </colorScale>
    </cfRule>
    <cfRule type="colorScale" priority="3019">
      <colorScale>
        <cfvo type="min"/>
        <cfvo type="max"/>
        <color rgb="FFFFEF9C"/>
        <color rgb="FF63BE7B"/>
      </colorScale>
    </cfRule>
  </conditionalFormatting>
  <conditionalFormatting sqref="O17:O18">
    <cfRule type="colorScale" priority="3022">
      <colorScale>
        <cfvo type="min"/>
        <cfvo type="percentile" val="50"/>
        <cfvo type="max"/>
        <color rgb="FF63BE7B"/>
        <color rgb="FFFCFCFF"/>
        <color rgb="FFF8696B"/>
      </colorScale>
    </cfRule>
  </conditionalFormatting>
  <conditionalFormatting sqref="O17">
    <cfRule type="colorScale" priority="3008">
      <colorScale>
        <cfvo type="min"/>
        <cfvo type="percentile" val="50"/>
        <cfvo type="max"/>
        <color rgb="FF63BE7B"/>
        <color rgb="FFFCFCFF"/>
        <color rgb="FFF8696B"/>
      </colorScale>
    </cfRule>
    <cfRule type="colorScale" priority="3010">
      <colorScale>
        <cfvo type="min"/>
        <cfvo type="percentile" val="50"/>
        <cfvo type="max"/>
        <color rgb="FF63BE7B"/>
        <color rgb="FFFCFCFF"/>
        <color rgb="FFF8696B"/>
      </colorScale>
    </cfRule>
    <cfRule type="colorScale" priority="3011">
      <colorScale>
        <cfvo type="min"/>
        <cfvo type="percentile" val="50"/>
        <cfvo type="max"/>
        <color rgb="FF63BE7B"/>
        <color rgb="FFFCFCFF"/>
        <color rgb="FFF8696B"/>
      </colorScale>
    </cfRule>
  </conditionalFormatting>
  <conditionalFormatting sqref="Q17:S17">
    <cfRule type="colorScale" priority="3005">
      <colorScale>
        <cfvo type="min"/>
        <cfvo type="max"/>
        <color rgb="FFFFEF9C"/>
        <color rgb="FF63BE7B"/>
      </colorScale>
    </cfRule>
    <cfRule type="colorScale" priority="3007">
      <colorScale>
        <cfvo type="min"/>
        <cfvo type="max"/>
        <color rgb="FFFFEF9C"/>
        <color rgb="FF63BE7B"/>
      </colorScale>
    </cfRule>
    <cfRule type="colorScale" priority="3009">
      <colorScale>
        <cfvo type="min"/>
        <cfvo type="max"/>
        <color rgb="FFFFEF9C"/>
        <color rgb="FF63BE7B"/>
      </colorScale>
    </cfRule>
    <cfRule type="colorScale" priority="3012">
      <colorScale>
        <cfvo type="min"/>
        <cfvo type="max"/>
        <color rgb="FFFFEF9C"/>
        <color rgb="FF63BE7B"/>
      </colorScale>
    </cfRule>
  </conditionalFormatting>
  <conditionalFormatting sqref="T17">
    <cfRule type="colorScale" priority="3004">
      <colorScale>
        <cfvo type="min"/>
        <cfvo type="max"/>
        <color rgb="FFFFEF9C"/>
        <color rgb="FF63BE7B"/>
      </colorScale>
    </cfRule>
    <cfRule type="colorScale" priority="3006">
      <colorScale>
        <cfvo type="min"/>
        <cfvo type="max"/>
        <color rgb="FFFFEF9C"/>
        <color rgb="FF63BE7B"/>
      </colorScale>
    </cfRule>
    <cfRule type="colorScale" priority="3013">
      <colorScale>
        <cfvo type="min"/>
        <cfvo type="max"/>
        <color rgb="FFFFEF9C"/>
        <color rgb="FF63BE7B"/>
      </colorScale>
    </cfRule>
  </conditionalFormatting>
  <conditionalFormatting sqref="U17:W17">
    <cfRule type="colorScale" priority="3023">
      <colorScale>
        <cfvo type="min"/>
        <cfvo type="max"/>
        <color rgb="FFFFEF9C"/>
        <color rgb="FF63BE7B"/>
      </colorScale>
    </cfRule>
    <cfRule type="colorScale" priority="3024">
      <colorScale>
        <cfvo type="min"/>
        <cfvo type="percentile" val="50"/>
        <cfvo type="max"/>
        <color rgb="FFF8696B"/>
        <color rgb="FFFFEB84"/>
        <color rgb="FF63BE7B"/>
      </colorScale>
    </cfRule>
    <cfRule type="colorScale" priority="3025">
      <colorScale>
        <cfvo type="min"/>
        <cfvo type="percentile" val="50"/>
        <cfvo type="max"/>
        <color rgb="FFF8696B"/>
        <color rgb="FFFFEB84"/>
        <color rgb="FF63BE7B"/>
      </colorScale>
    </cfRule>
  </conditionalFormatting>
  <conditionalFormatting sqref="E17:E18">
    <cfRule type="colorScale" priority="3026">
      <colorScale>
        <cfvo type="min"/>
        <cfvo type="max"/>
        <color rgb="FFFCFCFF"/>
        <color rgb="FF63BE7B"/>
      </colorScale>
    </cfRule>
  </conditionalFormatting>
  <conditionalFormatting sqref="O17:O18">
    <cfRule type="colorScale" priority="3036">
      <colorScale>
        <cfvo type="min"/>
        <cfvo type="percentile" val="50"/>
        <cfvo type="max"/>
        <color rgb="FF63BE7B"/>
        <color rgb="FFFCFCFF"/>
        <color rgb="FFF8696B"/>
      </colorScale>
    </cfRule>
  </conditionalFormatting>
  <conditionalFormatting sqref="Q17:Q18">
    <cfRule type="colorScale" priority="3037">
      <colorScale>
        <cfvo type="min"/>
        <cfvo type="max"/>
        <color rgb="FFFFEF9C"/>
        <color rgb="FF63BE7B"/>
      </colorScale>
    </cfRule>
  </conditionalFormatting>
  <conditionalFormatting sqref="Q17:Q18">
    <cfRule type="colorScale" priority="3038">
      <colorScale>
        <cfvo type="min"/>
        <cfvo type="max"/>
        <color rgb="FFFFEF9C"/>
        <color rgb="FF63BE7B"/>
      </colorScale>
    </cfRule>
    <cfRule type="colorScale" priority="3039">
      <colorScale>
        <cfvo type="min"/>
        <cfvo type="percentile" val="50"/>
        <cfvo type="max"/>
        <color rgb="FFF8696B"/>
        <color rgb="FFFFEB84"/>
        <color rgb="FF63BE7B"/>
      </colorScale>
    </cfRule>
  </conditionalFormatting>
  <conditionalFormatting sqref="R17:S18">
    <cfRule type="colorScale" priority="3040">
      <colorScale>
        <cfvo type="min"/>
        <cfvo type="max"/>
        <color rgb="FFFFEF9C"/>
        <color rgb="FF63BE7B"/>
      </colorScale>
    </cfRule>
  </conditionalFormatting>
  <conditionalFormatting sqref="R17:S18">
    <cfRule type="colorScale" priority="3041">
      <colorScale>
        <cfvo type="min"/>
        <cfvo type="max"/>
        <color rgb="FFFFEF9C"/>
        <color rgb="FF63BE7B"/>
      </colorScale>
    </cfRule>
    <cfRule type="colorScale" priority="3042">
      <colorScale>
        <cfvo type="min"/>
        <cfvo type="percentile" val="50"/>
        <cfvo type="max"/>
        <color rgb="FFF8696B"/>
        <color rgb="FFFFEB84"/>
        <color rgb="FF63BE7B"/>
      </colorScale>
    </cfRule>
  </conditionalFormatting>
  <conditionalFormatting sqref="T17:T18">
    <cfRule type="colorScale" priority="3043">
      <colorScale>
        <cfvo type="min"/>
        <cfvo type="max"/>
        <color rgb="FFFFEF9C"/>
        <color rgb="FF63BE7B"/>
      </colorScale>
    </cfRule>
  </conditionalFormatting>
  <conditionalFormatting sqref="T17:T18">
    <cfRule type="colorScale" priority="3044">
      <colorScale>
        <cfvo type="min"/>
        <cfvo type="max"/>
        <color rgb="FFFFEF9C"/>
        <color rgb="FF63BE7B"/>
      </colorScale>
    </cfRule>
    <cfRule type="colorScale" priority="3045">
      <colorScale>
        <cfvo type="min"/>
        <cfvo type="percentile" val="50"/>
        <cfvo type="max"/>
        <color rgb="FFF8696B"/>
        <color rgb="FFFCFCFF"/>
        <color rgb="FF63BE7B"/>
      </colorScale>
    </cfRule>
  </conditionalFormatting>
  <conditionalFormatting sqref="U17:W18">
    <cfRule type="colorScale" priority="3046">
      <colorScale>
        <cfvo type="min"/>
        <cfvo type="max"/>
        <color rgb="FFFFEF9C"/>
        <color rgb="FF63BE7B"/>
      </colorScale>
    </cfRule>
  </conditionalFormatting>
  <conditionalFormatting sqref="U17:W18">
    <cfRule type="colorScale" priority="3047">
      <colorScale>
        <cfvo type="min"/>
        <cfvo type="max"/>
        <color rgb="FFFFEF9C"/>
        <color rgb="FF63BE7B"/>
      </colorScale>
    </cfRule>
    <cfRule type="colorScale" priority="3048">
      <colorScale>
        <cfvo type="min"/>
        <cfvo type="max"/>
        <color rgb="FFFFEF9C"/>
        <color rgb="FF63BE7B"/>
      </colorScale>
    </cfRule>
  </conditionalFormatting>
  <conditionalFormatting sqref="O18">
    <cfRule type="colorScale" priority="2978">
      <colorScale>
        <cfvo type="min"/>
        <cfvo type="percentile" val="50"/>
        <cfvo type="max"/>
        <color rgb="FF63BE7B"/>
        <color rgb="FFFCFCFF"/>
        <color rgb="FFF8696B"/>
      </colorScale>
    </cfRule>
    <cfRule type="colorScale" priority="2980">
      <colorScale>
        <cfvo type="min"/>
        <cfvo type="percentile" val="50"/>
        <cfvo type="max"/>
        <color rgb="FF63BE7B"/>
        <color rgb="FFFCFCFF"/>
        <color rgb="FFF8696B"/>
      </colorScale>
    </cfRule>
    <cfRule type="colorScale" priority="2982">
      <colorScale>
        <cfvo type="min"/>
        <cfvo type="percentile" val="50"/>
        <cfvo type="max"/>
        <color rgb="FF63BE7B"/>
        <color rgb="FFFCFCFF"/>
        <color rgb="FFF8696B"/>
      </colorScale>
    </cfRule>
    <cfRule type="colorScale" priority="2983">
      <colorScale>
        <cfvo type="min"/>
        <cfvo type="percentile" val="50"/>
        <cfvo type="max"/>
        <color rgb="FF63BE7B"/>
        <color rgb="FFFCFCFF"/>
        <color rgb="FFF8696B"/>
      </colorScale>
    </cfRule>
  </conditionalFormatting>
  <conditionalFormatting sqref="Q18:S18">
    <cfRule type="colorScale" priority="2977">
      <colorScale>
        <cfvo type="min"/>
        <cfvo type="max"/>
        <color rgb="FFFFEF9C"/>
        <color rgb="FF63BE7B"/>
      </colorScale>
    </cfRule>
    <cfRule type="colorScale" priority="2979">
      <colorScale>
        <cfvo type="min"/>
        <cfvo type="max"/>
        <color rgb="FFFFEF9C"/>
        <color rgb="FF63BE7B"/>
      </colorScale>
    </cfRule>
    <cfRule type="colorScale" priority="2981">
      <colorScale>
        <cfvo type="min"/>
        <cfvo type="max"/>
        <color rgb="FFFFEF9C"/>
        <color rgb="FF63BE7B"/>
      </colorScale>
    </cfRule>
    <cfRule type="colorScale" priority="2984">
      <colorScale>
        <cfvo type="min"/>
        <cfvo type="max"/>
        <color rgb="FFFFEF9C"/>
        <color rgb="FF63BE7B"/>
      </colorScale>
    </cfRule>
  </conditionalFormatting>
  <conditionalFormatting sqref="T18">
    <cfRule type="colorScale" priority="2973">
      <colorScale>
        <cfvo type="min"/>
        <cfvo type="max"/>
        <color rgb="FFFFEF9C"/>
        <color rgb="FF63BE7B"/>
      </colorScale>
    </cfRule>
    <cfRule type="colorScale" priority="2974">
      <colorScale>
        <cfvo type="min"/>
        <cfvo type="max"/>
        <color rgb="FFFFEF9C"/>
        <color rgb="FF63BE7B"/>
      </colorScale>
    </cfRule>
    <cfRule type="colorScale" priority="2975">
      <colorScale>
        <cfvo type="min"/>
        <cfvo type="max"/>
        <color rgb="FFFFEF9C"/>
        <color rgb="FF63BE7B"/>
      </colorScale>
    </cfRule>
    <cfRule type="colorScale" priority="2976">
      <colorScale>
        <cfvo type="min"/>
        <cfvo type="max"/>
        <color rgb="FFFFEF9C"/>
        <color rgb="FF63BE7B"/>
      </colorScale>
    </cfRule>
  </conditionalFormatting>
  <conditionalFormatting sqref="U18:W18">
    <cfRule type="colorScale" priority="2992">
      <colorScale>
        <cfvo type="min"/>
        <cfvo type="max"/>
        <color rgb="FFFFEF9C"/>
        <color rgb="FF63BE7B"/>
      </colorScale>
    </cfRule>
    <cfRule type="colorScale" priority="2993">
      <colorScale>
        <cfvo type="min"/>
        <cfvo type="max"/>
        <color rgb="FFFFEF9C"/>
        <color rgb="FF63BE7B"/>
      </colorScale>
    </cfRule>
    <cfRule type="colorScale" priority="2994">
      <colorScale>
        <cfvo type="min"/>
        <cfvo type="max"/>
        <color rgb="FFFFEF9C"/>
        <color rgb="FF63BE7B"/>
      </colorScale>
    </cfRule>
    <cfRule type="colorScale" priority="2995">
      <colorScale>
        <cfvo type="min"/>
        <cfvo type="max"/>
        <color rgb="FFFFEF9C"/>
        <color rgb="FF63BE7B"/>
      </colorScale>
    </cfRule>
  </conditionalFormatting>
  <conditionalFormatting sqref="D19">
    <cfRule type="colorScale" priority="2902">
      <colorScale>
        <cfvo type="min"/>
        <cfvo type="percentile" val="50"/>
        <cfvo type="max"/>
        <color rgb="FFF8696B"/>
        <color rgb="FFFCFCFF"/>
        <color rgb="FF63BE7B"/>
      </colorScale>
    </cfRule>
    <cfRule type="colorScale" priority="2907">
      <colorScale>
        <cfvo type="min"/>
        <cfvo type="percentile" val="50"/>
        <cfvo type="max"/>
        <color rgb="FFF8696B"/>
        <color rgb="FFFCFCFF"/>
        <color rgb="FF63BE7B"/>
      </colorScale>
    </cfRule>
  </conditionalFormatting>
  <conditionalFormatting sqref="E19:N19">
    <cfRule type="colorScale" priority="2887">
      <colorScale>
        <cfvo type="min"/>
        <cfvo type="max"/>
        <color rgb="FFFCFCFF"/>
        <color rgb="FF63BE7B"/>
      </colorScale>
    </cfRule>
    <cfRule type="colorScale" priority="2892">
      <colorScale>
        <cfvo type="min"/>
        <cfvo type="max"/>
        <color rgb="FFFCFCFF"/>
        <color rgb="FF63BE7B"/>
      </colorScale>
    </cfRule>
    <cfRule type="colorScale" priority="2931">
      <colorScale>
        <cfvo type="min"/>
        <cfvo type="percentile" val="50"/>
        <cfvo type="max"/>
        <color rgb="FFF8696B"/>
        <color rgb="FFFCFCFF"/>
        <color rgb="FF63BE7B"/>
      </colorScale>
    </cfRule>
    <cfRule type="colorScale" priority="2932">
      <colorScale>
        <cfvo type="min"/>
        <cfvo type="max"/>
        <color rgb="FFFCFCFF"/>
        <color rgb="FF63BE7B"/>
      </colorScale>
    </cfRule>
    <cfRule type="colorScale" priority="2933">
      <colorScale>
        <cfvo type="min"/>
        <cfvo type="percentile" val="50"/>
        <cfvo type="max"/>
        <color rgb="FFF8696B"/>
        <color rgb="FFFCFCFF"/>
        <color rgb="FF63BE7B"/>
      </colorScale>
    </cfRule>
  </conditionalFormatting>
  <conditionalFormatting sqref="E19:N19">
    <cfRule type="colorScale" priority="2934">
      <colorScale>
        <cfvo type="min"/>
        <cfvo type="max"/>
        <color rgb="FFFCFCFF"/>
        <color rgb="FF63BE7B"/>
      </colorScale>
    </cfRule>
    <cfRule type="colorScale" priority="2935">
      <colorScale>
        <cfvo type="min"/>
        <cfvo type="max"/>
        <color rgb="FFFCFCFF"/>
        <color rgb="FF63BE7B"/>
      </colorScale>
    </cfRule>
    <cfRule type="colorScale" priority="2936">
      <colorScale>
        <cfvo type="min"/>
        <cfvo type="percentile" val="50"/>
        <cfvo type="max"/>
        <color rgb="FFF8696B"/>
        <color rgb="FFFFEB84"/>
        <color rgb="FF63BE7B"/>
      </colorScale>
    </cfRule>
    <cfRule type="colorScale" priority="2937">
      <colorScale>
        <cfvo type="min"/>
        <cfvo type="max"/>
        <color rgb="FFFFEF9C"/>
        <color rgb="FF63BE7B"/>
      </colorScale>
    </cfRule>
  </conditionalFormatting>
  <conditionalFormatting sqref="O19">
    <cfRule type="colorScale" priority="2885">
      <colorScale>
        <cfvo type="min"/>
        <cfvo type="percentile" val="50"/>
        <cfvo type="max"/>
        <color rgb="FF63BE7B"/>
        <color rgb="FFFCFCFF"/>
        <color rgb="FFF8696B"/>
      </colorScale>
    </cfRule>
    <cfRule type="colorScale" priority="2891">
      <colorScale>
        <cfvo type="min"/>
        <cfvo type="percentile" val="50"/>
        <cfvo type="max"/>
        <color rgb="FF63BE7B"/>
        <color rgb="FFFCFCFF"/>
        <color rgb="FFF8696B"/>
      </colorScale>
    </cfRule>
    <cfRule type="colorScale" priority="2897">
      <colorScale>
        <cfvo type="min"/>
        <cfvo type="percentile" val="50"/>
        <cfvo type="max"/>
        <color rgb="FF63BE7B"/>
        <color rgb="FFFCFCFF"/>
        <color rgb="FFF8696B"/>
      </colorScale>
    </cfRule>
    <cfRule type="colorScale" priority="2904">
      <colorScale>
        <cfvo type="min"/>
        <cfvo type="percentile" val="50"/>
        <cfvo type="max"/>
        <color rgb="FF63BE7B"/>
        <color rgb="FFFCFCFF"/>
        <color rgb="FFF8696B"/>
      </colorScale>
    </cfRule>
  </conditionalFormatting>
  <conditionalFormatting sqref="P19">
    <cfRule type="colorScale" priority="2911">
      <colorScale>
        <cfvo type="min"/>
        <cfvo type="percentile" val="50"/>
        <cfvo type="max"/>
        <color rgb="FF63BE7B"/>
        <color rgb="FFFCFCFF"/>
        <color rgb="FFF8696B"/>
      </colorScale>
    </cfRule>
    <cfRule type="colorScale" priority="2912">
      <colorScale>
        <cfvo type="min"/>
        <cfvo type="percentile" val="50"/>
        <cfvo type="max"/>
        <color rgb="FF63BE7B"/>
        <color rgb="FFFCFCFF"/>
        <color rgb="FFF8696B"/>
      </colorScale>
    </cfRule>
    <cfRule type="colorScale" priority="2913">
      <colorScale>
        <cfvo type="min"/>
        <cfvo type="max"/>
        <color rgb="FFFCFCFF"/>
        <color rgb="FFF8696B"/>
      </colorScale>
    </cfRule>
    <cfRule type="colorScale" priority="2964">
      <colorScale>
        <cfvo type="min"/>
        <cfvo type="percentile" val="50"/>
        <cfvo type="max"/>
        <color rgb="FF63BE7B"/>
        <color rgb="FFFCFCFF"/>
        <color rgb="FFF8696B"/>
      </colorScale>
    </cfRule>
  </conditionalFormatting>
  <conditionalFormatting sqref="Q19">
    <cfRule type="colorScale" priority="2898">
      <colorScale>
        <cfvo type="min"/>
        <cfvo type="max"/>
        <color rgb="FFFFEF9C"/>
        <color rgb="FF63BE7B"/>
      </colorScale>
    </cfRule>
    <cfRule type="colorScale" priority="2914">
      <colorScale>
        <cfvo type="min"/>
        <cfvo type="percentile" val="50"/>
        <cfvo type="max"/>
        <color rgb="FFF8696B"/>
        <color rgb="FFFCFCFF"/>
        <color rgb="FF63BE7B"/>
      </colorScale>
    </cfRule>
    <cfRule type="colorScale" priority="2915">
      <colorScale>
        <cfvo type="min"/>
        <cfvo type="max"/>
        <color rgb="FFFFEF9C"/>
        <color rgb="FF63BE7B"/>
      </colorScale>
    </cfRule>
    <cfRule type="colorScale" priority="2916">
      <colorScale>
        <cfvo type="min"/>
        <cfvo type="max"/>
        <color rgb="FFFCFCFF"/>
        <color rgb="FF63BE7B"/>
      </colorScale>
    </cfRule>
    <cfRule type="colorScale" priority="2917">
      <colorScale>
        <cfvo type="min"/>
        <cfvo type="max"/>
        <color rgb="FFFCFCFF"/>
        <color rgb="FF63BE7B"/>
      </colorScale>
    </cfRule>
    <cfRule type="colorScale" priority="2918">
      <colorScale>
        <cfvo type="min"/>
        <cfvo type="percentile" val="50"/>
        <cfvo type="max"/>
        <color rgb="FFF8696B"/>
        <color rgb="FFFCFCFF"/>
        <color rgb="FF63BE7B"/>
      </colorScale>
    </cfRule>
    <cfRule type="colorScale" priority="2965">
      <colorScale>
        <cfvo type="min"/>
        <cfvo type="percentile" val="50"/>
        <cfvo type="max"/>
        <color rgb="FFF8696B"/>
        <color rgb="FFFCFCFF"/>
        <color rgb="FF63BE7B"/>
      </colorScale>
    </cfRule>
  </conditionalFormatting>
  <conditionalFormatting sqref="Q19:U19 W19">
    <cfRule type="colorScale" priority="2971">
      <colorScale>
        <cfvo type="min"/>
        <cfvo type="max"/>
        <color rgb="FFFFEF9C"/>
        <color rgb="FF63BE7B"/>
      </colorScale>
    </cfRule>
  </conditionalFormatting>
  <conditionalFormatting sqref="R19:S19">
    <cfRule type="colorScale" priority="2899">
      <colorScale>
        <cfvo type="min"/>
        <cfvo type="max"/>
        <color rgb="FFFFEF9C"/>
        <color rgb="FF63BE7B"/>
      </colorScale>
    </cfRule>
    <cfRule type="colorScale" priority="2919">
      <colorScale>
        <cfvo type="min"/>
        <cfvo type="percentile" val="50"/>
        <cfvo type="max"/>
        <color rgb="FFF8696B"/>
        <color rgb="FFFCFCFF"/>
        <color rgb="FF63BE7B"/>
      </colorScale>
    </cfRule>
    <cfRule type="colorScale" priority="2920">
      <colorScale>
        <cfvo type="min"/>
        <cfvo type="max"/>
        <color rgb="FFFCFCFF"/>
        <color rgb="FF63BE7B"/>
      </colorScale>
    </cfRule>
    <cfRule type="colorScale" priority="2921">
      <colorScale>
        <cfvo type="min"/>
        <cfvo type="max"/>
        <color rgb="FFFCFCFF"/>
        <color rgb="FF63BE7B"/>
      </colorScale>
    </cfRule>
    <cfRule type="colorScale" priority="2966">
      <colorScale>
        <cfvo type="min"/>
        <cfvo type="percentile" val="50"/>
        <cfvo type="max"/>
        <color rgb="FFF8696B"/>
        <color rgb="FFFCFCFF"/>
        <color rgb="FF63BE7B"/>
      </colorScale>
    </cfRule>
    <cfRule type="colorScale" priority="2967">
      <colorScale>
        <cfvo type="min"/>
        <cfvo type="max"/>
        <color rgb="FFFCFCFF"/>
        <color rgb="FF63BE7B"/>
      </colorScale>
    </cfRule>
  </conditionalFormatting>
  <conditionalFormatting sqref="T19">
    <cfRule type="colorScale" priority="2900">
      <colorScale>
        <cfvo type="min"/>
        <cfvo type="max"/>
        <color rgb="FFFFEF9C"/>
        <color rgb="FF63BE7B"/>
      </colorScale>
    </cfRule>
    <cfRule type="colorScale" priority="2922">
      <colorScale>
        <cfvo type="min"/>
        <cfvo type="percentile" val="50"/>
        <cfvo type="max"/>
        <color rgb="FFF8696B"/>
        <color rgb="FFFCFCFF"/>
        <color rgb="FF63BE7B"/>
      </colorScale>
    </cfRule>
    <cfRule type="colorScale" priority="2923">
      <colorScale>
        <cfvo type="min"/>
        <cfvo type="max"/>
        <color rgb="FFFCFCFF"/>
        <color rgb="FF63BE7B"/>
      </colorScale>
    </cfRule>
    <cfRule type="colorScale" priority="2924">
      <colorScale>
        <cfvo type="min"/>
        <cfvo type="max"/>
        <color rgb="FFFCFCFF"/>
        <color rgb="FF63BE7B"/>
      </colorScale>
    </cfRule>
    <cfRule type="colorScale" priority="2925">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onditionalFormatting>
  <conditionalFormatting sqref="U19">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fRule type="colorScale" priority="2926">
      <colorScale>
        <cfvo type="min"/>
        <cfvo type="percentile" val="50"/>
        <cfvo type="max"/>
        <color rgb="FFF8696B"/>
        <color rgb="FFFCFCFF"/>
        <color rgb="FF63BE7B"/>
      </colorScale>
    </cfRule>
    <cfRule type="colorScale" priority="2927">
      <colorScale>
        <cfvo type="min"/>
        <cfvo type="max"/>
        <color rgb="FFFCFCFF"/>
        <color rgb="FF63BE7B"/>
      </colorScale>
    </cfRule>
  </conditionalFormatting>
  <conditionalFormatting sqref="V19">
    <cfRule type="colorScale" priority="2877">
      <colorScale>
        <cfvo type="min"/>
        <cfvo type="max"/>
        <color rgb="FFFFEF9C"/>
        <color rgb="FF63BE7B"/>
      </colorScale>
    </cfRule>
    <cfRule type="colorScale" priority="2878">
      <colorScale>
        <cfvo type="min"/>
        <cfvo type="max"/>
        <color rgb="FFFFEF9C"/>
        <color rgb="FF63BE7B"/>
      </colorScale>
    </cfRule>
    <cfRule type="colorScale" priority="2879">
      <colorScale>
        <cfvo type="min"/>
        <cfvo type="max"/>
        <color rgb="FFFFEF9C"/>
        <color rgb="FF63BE7B"/>
      </colorScale>
    </cfRule>
    <cfRule type="colorScale" priority="2880">
      <colorScale>
        <cfvo type="min"/>
        <cfvo type="percentile" val="50"/>
        <cfvo type="max"/>
        <color rgb="FF63BE7B"/>
        <color rgb="FFFCFCFF"/>
        <color rgb="FFF8696B"/>
      </colorScale>
    </cfRule>
    <cfRule type="colorScale" priority="2881">
      <colorScale>
        <cfvo type="min"/>
        <cfvo type="max"/>
        <color rgb="FF63BE7B"/>
        <color rgb="FFFCFCFF"/>
      </colorScale>
    </cfRule>
    <cfRule type="colorScale" priority="2882">
      <colorScale>
        <cfvo type="min"/>
        <cfvo type="percentile" val="50"/>
        <cfvo type="max"/>
        <color rgb="FF63BE7B"/>
        <color rgb="FFFCFCFF"/>
        <color rgb="FFF8696B"/>
      </colorScale>
    </cfRule>
    <cfRule type="colorScale" priority="2883">
      <colorScale>
        <cfvo type="min"/>
        <cfvo type="max"/>
        <color rgb="FF63BE7B"/>
        <color rgb="FFFCFCFF"/>
      </colorScale>
    </cfRule>
    <cfRule type="colorScale" priority="2884">
      <colorScale>
        <cfvo type="min"/>
        <cfvo type="percentile" val="50"/>
        <cfvo type="max"/>
        <color rgb="FF63BE7B"/>
        <color rgb="FFFCFCFF"/>
        <color rgb="FFF8696B"/>
      </colorScale>
    </cfRule>
  </conditionalFormatting>
  <conditionalFormatting sqref="W19 U19">
    <cfRule type="colorScale" priority="2972">
      <colorScale>
        <cfvo type="min"/>
        <cfvo type="max"/>
        <color rgb="FFFFEF9C"/>
        <color rgb="FF63BE7B"/>
      </colorScale>
    </cfRule>
  </conditionalFormatting>
  <conditionalFormatting sqref="W19">
    <cfRule type="colorScale" priority="2928">
      <colorScale>
        <cfvo type="min"/>
        <cfvo type="percentile" val="50"/>
        <cfvo type="max"/>
        <color rgb="FF63BE7B"/>
        <color rgb="FFFCFCFF"/>
        <color rgb="FFF8696B"/>
      </colorScale>
    </cfRule>
    <cfRule type="colorScale" priority="2929">
      <colorScale>
        <cfvo type="min"/>
        <cfvo type="max"/>
        <color rgb="FF63BE7B"/>
        <color rgb="FFFCFCFF"/>
      </colorScale>
    </cfRule>
    <cfRule type="colorScale" priority="2930">
      <colorScale>
        <cfvo type="min"/>
        <cfvo type="percentile" val="50"/>
        <cfvo type="max"/>
        <color rgb="FF63BE7B"/>
        <color rgb="FFFCFCFF"/>
        <color rgb="FFF8696B"/>
      </colorScale>
    </cfRule>
    <cfRule type="colorScale" priority="2970">
      <colorScale>
        <cfvo type="min"/>
        <cfvo type="percentile" val="50"/>
        <cfvo type="max"/>
        <color rgb="FF63BE7B"/>
        <color rgb="FFFCFCFF"/>
        <color rgb="FFF8696B"/>
      </colorScale>
    </cfRule>
  </conditionalFormatting>
  <conditionalFormatting sqref="D32:D40">
    <cfRule type="colorScale" priority="2759">
      <colorScale>
        <cfvo type="min"/>
        <cfvo type="percentile" val="50"/>
        <cfvo type="max"/>
        <color rgb="FFF8696B"/>
        <color rgb="FFFCFCFF"/>
        <color rgb="FF63BE7B"/>
      </colorScale>
    </cfRule>
    <cfRule type="colorScale" priority="2779">
      <colorScale>
        <cfvo type="min"/>
        <cfvo type="percentile" val="50"/>
        <cfvo type="max"/>
        <color rgb="FFF8696B"/>
        <color rgb="FFFCFCFF"/>
        <color rgb="FF63BE7B"/>
      </colorScale>
    </cfRule>
    <cfRule type="colorScale" priority="2800">
      <colorScale>
        <cfvo type="min"/>
        <cfvo type="percentile" val="50"/>
        <cfvo type="max"/>
        <color rgb="FFF8696B"/>
        <color rgb="FFFCFCFF"/>
        <color rgb="FF63BE7B"/>
      </colorScale>
    </cfRule>
  </conditionalFormatting>
  <conditionalFormatting sqref="E32:E40">
    <cfRule type="colorScale" priority="2782">
      <colorScale>
        <cfvo type="min"/>
        <cfvo type="max"/>
        <color rgb="FFFCFCFF"/>
        <color rgb="FF63BE7B"/>
      </colorScale>
    </cfRule>
    <cfRule type="colorScale" priority="2783">
      <colorScale>
        <cfvo type="min"/>
        <cfvo type="max"/>
        <color rgb="FFFCFCFF"/>
        <color rgb="FF63BE7B"/>
      </colorScale>
    </cfRule>
    <cfRule type="colorScale" priority="2801">
      <colorScale>
        <cfvo type="min"/>
        <cfvo type="max"/>
        <color rgb="FFFCFCFF"/>
        <color rgb="FF63BE7B"/>
      </colorScale>
    </cfRule>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fRule type="colorScale" priority="2858">
      <colorScale>
        <cfvo type="min"/>
        <cfvo type="percentile" val="50"/>
        <cfvo type="max"/>
        <color rgb="FFF8696B"/>
        <color rgb="FFFCFCFF"/>
        <color rgb="FF63BE7B"/>
      </colorScale>
    </cfRule>
  </conditionalFormatting>
  <conditionalFormatting sqref="E32:N32">
    <cfRule type="colorScale" priority="2832">
      <colorScale>
        <cfvo type="min"/>
        <cfvo type="max"/>
        <color rgb="FFFCFCFF"/>
        <color rgb="FF63BE7B"/>
      </colorScale>
    </cfRule>
    <cfRule type="colorScale" priority="2833">
      <colorScale>
        <cfvo type="min"/>
        <cfvo type="max"/>
        <color rgb="FFFCFCFF"/>
        <color rgb="FF63BE7B"/>
      </colorScale>
    </cfRule>
    <cfRule type="colorScale" priority="2834">
      <colorScale>
        <cfvo type="min"/>
        <cfvo type="percentile" val="50"/>
        <cfvo type="max"/>
        <color rgb="FFF8696B"/>
        <color rgb="FFFFEB84"/>
        <color rgb="FF63BE7B"/>
      </colorScale>
    </cfRule>
    <cfRule type="colorScale" priority="2835">
      <colorScale>
        <cfvo type="min"/>
        <cfvo type="max"/>
        <color rgb="FFFFEF9C"/>
        <color rgb="FF63BE7B"/>
      </colorScale>
    </cfRule>
  </conditionalFormatting>
  <conditionalFormatting sqref="O32:O40">
    <cfRule type="colorScale" priority="2777">
      <colorScale>
        <cfvo type="min"/>
        <cfvo type="percentile" val="50"/>
        <cfvo type="max"/>
        <color rgb="FF63BE7B"/>
        <color rgb="FFFCFCFF"/>
        <color rgb="FFF8696B"/>
      </colorScale>
    </cfRule>
    <cfRule type="colorScale" priority="2780">
      <colorScale>
        <cfvo type="min"/>
        <cfvo type="percentile" val="50"/>
        <cfvo type="max"/>
        <color rgb="FF63BE7B"/>
        <color rgb="FFFCFCFF"/>
        <color rgb="FFF8696B"/>
      </colorScale>
    </cfRule>
    <cfRule type="colorScale" priority="2792">
      <colorScale>
        <cfvo type="min"/>
        <cfvo type="percentile" val="50"/>
        <cfvo type="max"/>
        <color rgb="FF63BE7B"/>
        <color rgb="FFFCFCFF"/>
        <color rgb="FFF8696B"/>
      </colorScale>
    </cfRule>
    <cfRule type="colorScale" priority="2793">
      <colorScale>
        <cfvo type="min"/>
        <cfvo type="percentile" val="50"/>
        <cfvo type="max"/>
        <color rgb="FF63BE7B"/>
        <color rgb="FFFCFCFF"/>
        <color rgb="FFF8696B"/>
      </colorScale>
    </cfRule>
    <cfRule type="colorScale" priority="2808">
      <colorScale>
        <cfvo type="min"/>
        <cfvo type="percentile" val="50"/>
        <cfvo type="max"/>
        <color rgb="FF63BE7B"/>
        <color rgb="FFFCFCFF"/>
        <color rgb="FFF8696B"/>
      </colorScale>
    </cfRule>
  </conditionalFormatting>
  <conditionalFormatting sqref="P32:P40">
    <cfRule type="colorScale" priority="2776">
      <colorScale>
        <cfvo type="min"/>
        <cfvo type="percentile" val="50"/>
        <cfvo type="max"/>
        <color rgb="FF63BE7B"/>
        <color rgb="FFFCFCFF"/>
        <color rgb="FFF8696B"/>
      </colorScale>
    </cfRule>
    <cfRule type="colorScale" priority="2809">
      <colorScale>
        <cfvo type="min"/>
        <cfvo type="percentile" val="50"/>
        <cfvo type="max"/>
        <color rgb="FF63BE7B"/>
        <color rgb="FFFCFCFF"/>
        <color rgb="FFF8696B"/>
      </colorScale>
    </cfRule>
    <cfRule type="colorScale" priority="2810">
      <colorScale>
        <cfvo type="min"/>
        <cfvo type="percentile" val="50"/>
        <cfvo type="max"/>
        <color rgb="FF63BE7B"/>
        <color rgb="FFFCFCFF"/>
        <color rgb="FFF8696B"/>
      </colorScale>
    </cfRule>
    <cfRule type="colorScale" priority="2811">
      <colorScale>
        <cfvo type="min"/>
        <cfvo type="max"/>
        <color rgb="FFFCFCFF"/>
        <color rgb="FFF8696B"/>
      </colorScale>
    </cfRule>
  </conditionalFormatting>
  <conditionalFormatting sqref="Q32:Q40">
    <cfRule type="colorScale" priority="2764">
      <colorScale>
        <cfvo type="min"/>
        <cfvo type="percentile" val="50"/>
        <cfvo type="max"/>
        <color rgb="FFF8696B"/>
        <color rgb="FFFCFCFF"/>
        <color rgb="FF63BE7B"/>
      </colorScale>
    </cfRule>
    <cfRule type="colorScale" priority="2770">
      <colorScale>
        <cfvo type="min"/>
        <cfvo type="max"/>
        <color rgb="FFFCFCFF"/>
        <color rgb="FF63BE7B"/>
      </colorScale>
    </cfRule>
    <cfRule type="colorScale" priority="2794">
      <colorScale>
        <cfvo type="min"/>
        <cfvo type="max"/>
        <color rgb="FFFFEF9C"/>
        <color rgb="FF63BE7B"/>
      </colorScale>
    </cfRule>
    <cfRule type="colorScale" priority="2795">
      <colorScale>
        <cfvo type="min"/>
        <cfvo type="max"/>
        <color rgb="FFFFEF9C"/>
        <color rgb="FF63BE7B"/>
      </colorScale>
    </cfRule>
    <cfRule type="colorScale" priority="2812">
      <colorScale>
        <cfvo type="min"/>
        <cfvo type="percentile" val="50"/>
        <cfvo type="max"/>
        <color rgb="FFF8696B"/>
        <color rgb="FFFCFCFF"/>
        <color rgb="FF63BE7B"/>
      </colorScale>
    </cfRule>
    <cfRule type="colorScale" priority="2813">
      <colorScale>
        <cfvo type="min"/>
        <cfvo type="max"/>
        <color rgb="FFFFEF9C"/>
        <color rgb="FF63BE7B"/>
      </colorScale>
    </cfRule>
    <cfRule type="colorScale" priority="2814">
      <colorScale>
        <cfvo type="min"/>
        <cfvo type="max"/>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onditionalFormatting>
  <conditionalFormatting sqref="Q32:W32">
    <cfRule type="colorScale" priority="2863">
      <colorScale>
        <cfvo type="min"/>
        <cfvo type="max"/>
        <color rgb="FFFFEF9C"/>
        <color rgb="FF63BE7B"/>
      </colorScale>
    </cfRule>
  </conditionalFormatting>
  <conditionalFormatting sqref="R32:R40">
    <cfRule type="colorScale" priority="2769">
      <colorScale>
        <cfvo type="min"/>
        <cfvo type="max"/>
        <color rgb="FFFCFCFF"/>
        <color rgb="FF63BE7B"/>
      </colorScale>
    </cfRule>
    <cfRule type="colorScale" priority="2775">
      <colorScale>
        <cfvo type="min"/>
        <cfvo type="percentile" val="50"/>
        <cfvo type="max"/>
        <color rgb="FFF8696B"/>
        <color rgb="FFFCFCFF"/>
        <color rgb="FF63BE7B"/>
      </colorScale>
    </cfRule>
  </conditionalFormatting>
  <conditionalFormatting sqref="R32:S32">
    <cfRule type="colorScale" priority="2796">
      <colorScale>
        <cfvo type="min"/>
        <cfvo type="max"/>
        <color rgb="FFFFEF9C"/>
        <color rgb="FF63BE7B"/>
      </colorScale>
    </cfRule>
    <cfRule type="colorScale" priority="2797">
      <colorScale>
        <cfvo type="min"/>
        <cfvo type="max"/>
        <color rgb="FFFFEF9C"/>
        <color rgb="FF63BE7B"/>
      </colorScale>
    </cfRule>
    <cfRule type="colorScale" priority="2817">
      <colorScale>
        <cfvo type="min"/>
        <cfvo type="percentile" val="50"/>
        <cfvo type="max"/>
        <color rgb="FFF8696B"/>
        <color rgb="FFFCFCFF"/>
        <color rgb="FF63BE7B"/>
      </colorScale>
    </cfRule>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onditionalFormatting>
  <conditionalFormatting sqref="S32:S40">
    <cfRule type="colorScale" priority="2768">
      <colorScale>
        <cfvo type="min"/>
        <cfvo type="max"/>
        <color rgb="FFFCFCFF"/>
        <color rgb="FF63BE7B"/>
      </colorScale>
    </cfRule>
    <cfRule type="colorScale" priority="2774">
      <colorScale>
        <cfvo type="min"/>
        <cfvo type="percentile" val="50"/>
        <cfvo type="max"/>
        <color rgb="FFF8696B"/>
        <color rgb="FFFCFCFF"/>
        <color rgb="FF63BE7B"/>
      </colorScale>
    </cfRule>
  </conditionalFormatting>
  <conditionalFormatting sqref="T32:T40">
    <cfRule type="colorScale" priority="2767">
      <colorScale>
        <cfvo type="min"/>
        <cfvo type="max"/>
        <color rgb="FFFCFCFF"/>
        <color rgb="FF63BE7B"/>
      </colorScale>
    </cfRule>
    <cfRule type="colorScale" priority="2773">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max"/>
        <color rgb="FFFCFCFF"/>
        <color rgb="FF63BE7B"/>
      </colorScale>
    </cfRule>
    <cfRule type="colorScale" priority="2823">
      <colorScale>
        <cfvo type="min"/>
        <cfvo type="max"/>
        <color rgb="FFFCFCFF"/>
        <color rgb="FF63BE7B"/>
      </colorScale>
    </cfRule>
  </conditionalFormatting>
  <conditionalFormatting sqref="U32:U40">
    <cfRule type="colorScale" priority="2766">
      <colorScale>
        <cfvo type="min"/>
        <cfvo type="max"/>
        <color rgb="FFFCFCFF"/>
        <color rgb="FF63BE7B"/>
      </colorScale>
    </cfRule>
    <cfRule type="colorScale" priority="2772">
      <colorScale>
        <cfvo type="min"/>
        <cfvo type="percentile" val="50"/>
        <cfvo type="max"/>
        <color rgb="FFF8696B"/>
        <color rgb="FFFCFCFF"/>
        <color rgb="FF63BE7B"/>
      </colorScale>
    </cfRule>
    <cfRule type="colorScale" priority="2824">
      <colorScale>
        <cfvo type="min"/>
        <cfvo type="percentile" val="50"/>
        <cfvo type="max"/>
        <color rgb="FFF8696B"/>
        <color rgb="FFFCFCFF"/>
        <color rgb="FF63BE7B"/>
      </colorScale>
    </cfRule>
    <cfRule type="colorScale" priority="2825">
      <colorScale>
        <cfvo type="min"/>
        <cfvo type="max"/>
        <color rgb="FFFCFCFF"/>
        <color rgb="FF63BE7B"/>
      </colorScale>
    </cfRule>
  </conditionalFormatting>
  <conditionalFormatting sqref="U32:W32">
    <cfRule type="colorScale" priority="2864">
      <colorScale>
        <cfvo type="min"/>
        <cfvo type="max"/>
        <color rgb="FFFFEF9C"/>
        <color rgb="FF63BE7B"/>
      </colorScale>
    </cfRule>
    <cfRule type="colorScale" priority="2865">
      <colorScale>
        <cfvo type="min"/>
        <cfvo type="max"/>
        <color rgb="FFFFEF9C"/>
        <color rgb="FF63BE7B"/>
      </colorScale>
    </cfRule>
    <cfRule type="colorScale" priority="2866">
      <colorScale>
        <cfvo type="min"/>
        <cfvo type="max"/>
        <color rgb="FFFFEF9C"/>
        <color rgb="FF63BE7B"/>
      </colorScale>
    </cfRule>
  </conditionalFormatting>
  <conditionalFormatting sqref="V32:V40">
    <cfRule type="colorScale" priority="2760">
      <colorScale>
        <cfvo type="min"/>
        <cfvo type="percentile" val="50"/>
        <cfvo type="max"/>
        <color rgb="FF63BE7B"/>
        <color rgb="FFFCFCFF"/>
        <color rgb="FFF8696B"/>
      </colorScale>
    </cfRule>
    <cfRule type="colorScale" priority="2761">
      <colorScale>
        <cfvo type="min"/>
        <cfvo type="percentile" val="50"/>
        <cfvo type="max"/>
        <color rgb="FF63BE7B"/>
        <color rgb="FFFCFCFF"/>
        <color rgb="FFF8696B"/>
      </colorScale>
    </cfRule>
    <cfRule type="colorScale" priority="2762">
      <colorScale>
        <cfvo type="min"/>
        <cfvo type="max"/>
        <color rgb="FF63BE7B"/>
        <color rgb="FFFCFCFF"/>
      </colorScale>
    </cfRule>
    <cfRule type="colorScale" priority="2763">
      <colorScale>
        <cfvo type="min"/>
        <cfvo type="percentile" val="50"/>
        <cfvo type="max"/>
        <color rgb="FF63BE7B"/>
        <color rgb="FFFCFCFF"/>
        <color rgb="FFF8696B"/>
      </colorScale>
    </cfRule>
  </conditionalFormatting>
  <conditionalFormatting sqref="W32:W40">
    <cfRule type="colorScale" priority="2765">
      <colorScale>
        <cfvo type="min"/>
        <cfvo type="percentile" val="50"/>
        <cfvo type="max"/>
        <color rgb="FF63BE7B"/>
        <color rgb="FFFCFCFF"/>
        <color rgb="FFF8696B"/>
      </colorScale>
    </cfRule>
    <cfRule type="colorScale" priority="2826">
      <colorScale>
        <cfvo type="min"/>
        <cfvo type="percentile" val="50"/>
        <cfvo type="max"/>
        <color rgb="FF63BE7B"/>
        <color rgb="FFFCFCFF"/>
        <color rgb="FFF8696B"/>
      </colorScale>
    </cfRule>
    <cfRule type="colorScale" priority="2827">
      <colorScale>
        <cfvo type="min"/>
        <cfvo type="max"/>
        <color rgb="FF63BE7B"/>
        <color rgb="FFFCFCFF"/>
      </colorScale>
    </cfRule>
    <cfRule type="colorScale" priority="2828">
      <colorScale>
        <cfvo type="min"/>
        <cfvo type="percentile" val="50"/>
        <cfvo type="max"/>
        <color rgb="FF63BE7B"/>
        <color rgb="FFFCFCFF"/>
        <color rgb="FFF8696B"/>
      </colorScale>
    </cfRule>
  </conditionalFormatting>
  <conditionalFormatting sqref="D20:D21">
    <cfRule type="colorScale" priority="2679">
      <colorScale>
        <cfvo type="min"/>
        <cfvo type="percentile" val="50"/>
        <cfvo type="max"/>
        <color rgb="FFF8696B"/>
        <color rgb="FFFCFCFF"/>
        <color rgb="FF63BE7B"/>
      </colorScale>
    </cfRule>
  </conditionalFormatting>
  <conditionalFormatting sqref="D20:D21">
    <cfRule type="colorScale" priority="2674">
      <colorScale>
        <cfvo type="min"/>
        <cfvo type="percentile" val="50"/>
        <cfvo type="max"/>
        <color rgb="FFF8696B"/>
        <color rgb="FFFCFCFF"/>
        <color rgb="FF63BE7B"/>
      </colorScale>
    </cfRule>
  </conditionalFormatting>
  <conditionalFormatting sqref="E20:E21">
    <cfRule type="colorScale" priority="2663">
      <colorScale>
        <cfvo type="min"/>
        <cfvo type="max"/>
        <color rgb="FFFCFCFF"/>
        <color rgb="FF63BE7B"/>
      </colorScale>
    </cfRule>
  </conditionalFormatting>
  <conditionalFormatting sqref="E20:E21">
    <cfRule type="colorScale" priority="2657">
      <colorScale>
        <cfvo type="min"/>
        <cfvo type="max"/>
        <color rgb="FFFCFCFF"/>
        <color rgb="FF63BE7B"/>
      </colorScale>
    </cfRule>
  </conditionalFormatting>
  <conditionalFormatting sqref="E20:E21">
    <cfRule type="colorScale" priority="2703">
      <colorScale>
        <cfvo type="min"/>
        <cfvo type="percentile" val="50"/>
        <cfvo type="max"/>
        <color rgb="FFF8696B"/>
        <color rgb="FFFCFCFF"/>
        <color rgb="FF63BE7B"/>
      </colorScale>
    </cfRule>
    <cfRule type="colorScale" priority="2704">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E20:N20">
    <cfRule type="colorScale" priority="2706">
      <colorScale>
        <cfvo type="min"/>
        <cfvo type="max"/>
        <color rgb="FFFCFCFF"/>
        <color rgb="FF63BE7B"/>
      </colorScale>
    </cfRule>
    <cfRule type="colorScale" priority="2707">
      <colorScale>
        <cfvo type="min"/>
        <cfvo type="max"/>
        <color rgb="FFFCFCFF"/>
        <color rgb="FF63BE7B"/>
      </colorScale>
    </cfRule>
    <cfRule type="colorScale" priority="2708">
      <colorScale>
        <cfvo type="min"/>
        <cfvo type="percentile" val="50"/>
        <cfvo type="max"/>
        <color rgb="FFF8696B"/>
        <color rgb="FFFFEB84"/>
        <color rgb="FF63BE7B"/>
      </colorScale>
    </cfRule>
    <cfRule type="colorScale" priority="2709">
      <colorScale>
        <cfvo type="min"/>
        <cfvo type="max"/>
        <color rgb="FFFFEF9C"/>
        <color rgb="FF63BE7B"/>
      </colorScale>
    </cfRule>
  </conditionalFormatting>
  <conditionalFormatting sqref="O20:O21">
    <cfRule type="colorScale" priority="2654">
      <colorScale>
        <cfvo type="min"/>
        <cfvo type="percentile" val="50"/>
        <cfvo type="max"/>
        <color rgb="FF63BE7B"/>
        <color rgb="FFFCFCFF"/>
        <color rgb="FFF8696B"/>
      </colorScale>
    </cfRule>
  </conditionalFormatting>
  <conditionalFormatting sqref="O20:O21">
    <cfRule type="colorScale" priority="2668">
      <colorScale>
        <cfvo type="min"/>
        <cfvo type="percentile" val="50"/>
        <cfvo type="max"/>
        <color rgb="FF63BE7B"/>
        <color rgb="FFFCFCFF"/>
        <color rgb="FFF8696B"/>
      </colorScale>
    </cfRule>
  </conditionalFormatting>
  <conditionalFormatting sqref="O20:O21">
    <cfRule type="colorScale" priority="2661">
      <colorScale>
        <cfvo type="min"/>
        <cfvo type="percentile" val="50"/>
        <cfvo type="max"/>
        <color rgb="FF63BE7B"/>
        <color rgb="FFFCFCFF"/>
        <color rgb="FFF8696B"/>
      </colorScale>
    </cfRule>
  </conditionalFormatting>
  <conditionalFormatting sqref="O20:O21">
    <cfRule type="colorScale" priority="2676">
      <colorScale>
        <cfvo type="min"/>
        <cfvo type="percentile" val="50"/>
        <cfvo type="max"/>
        <color rgb="FF63BE7B"/>
        <color rgb="FFFCFCFF"/>
        <color rgb="FFF8696B"/>
      </colorScale>
    </cfRule>
  </conditionalFormatting>
  <conditionalFormatting sqref="P20:P21">
    <cfRule type="colorScale" priority="2683">
      <colorScale>
        <cfvo type="min"/>
        <cfvo type="percentile" val="50"/>
        <cfvo type="max"/>
        <color rgb="FF63BE7B"/>
        <color rgb="FFFCFCFF"/>
        <color rgb="FFF8696B"/>
      </colorScale>
    </cfRule>
    <cfRule type="colorScale" priority="2684">
      <colorScale>
        <cfvo type="min"/>
        <cfvo type="percentile" val="50"/>
        <cfvo type="max"/>
        <color rgb="FF63BE7B"/>
        <color rgb="FFFCFCFF"/>
        <color rgb="FFF8696B"/>
      </colorScale>
    </cfRule>
    <cfRule type="colorScale" priority="2685">
      <colorScale>
        <cfvo type="min"/>
        <cfvo type="max"/>
        <color rgb="FFFCFCFF"/>
        <color rgb="FFF8696B"/>
      </colorScale>
    </cfRule>
  </conditionalFormatting>
  <conditionalFormatting sqref="P20:P21">
    <cfRule type="colorScale" priority="2736">
      <colorScale>
        <cfvo type="min"/>
        <cfvo type="percentile" val="50"/>
        <cfvo type="max"/>
        <color rgb="FF63BE7B"/>
        <color rgb="FFFCFCFF"/>
        <color rgb="FFF8696B"/>
      </colorScale>
    </cfRule>
  </conditionalFormatting>
  <conditionalFormatting sqref="Q20:Q21">
    <cfRule type="colorScale" priority="2669">
      <colorScale>
        <cfvo type="min"/>
        <cfvo type="max"/>
        <color rgb="FFFFEF9C"/>
        <color rgb="FF63BE7B"/>
      </colorScale>
    </cfRule>
  </conditionalFormatting>
  <conditionalFormatting sqref="Q20:Q21">
    <cfRule type="colorScale" priority="2686">
      <colorScale>
        <cfvo type="min"/>
        <cfvo type="percentile" val="50"/>
        <cfvo type="max"/>
        <color rgb="FFF8696B"/>
        <color rgb="FFFCFCFF"/>
        <color rgb="FF63BE7B"/>
      </colorScale>
    </cfRule>
    <cfRule type="colorScale" priority="2687">
      <colorScale>
        <cfvo type="min"/>
        <cfvo type="max"/>
        <color rgb="FFFFEF9C"/>
        <color rgb="FF63BE7B"/>
      </colorScale>
    </cfRule>
    <cfRule type="colorScale" priority="2688">
      <colorScale>
        <cfvo type="min"/>
        <cfvo type="max"/>
        <color rgb="FFFCFCFF"/>
        <color rgb="FF63BE7B"/>
      </colorScale>
    </cfRule>
    <cfRule type="colorScale" priority="2689">
      <colorScale>
        <cfvo type="min"/>
        <cfvo type="max"/>
        <color rgb="FFFCFCFF"/>
        <color rgb="FF63BE7B"/>
      </colorScale>
    </cfRule>
    <cfRule type="colorScale" priority="2690">
      <colorScale>
        <cfvo type="min"/>
        <cfvo type="percentile" val="50"/>
        <cfvo type="max"/>
        <color rgb="FFF8696B"/>
        <color rgb="FFFCFCFF"/>
        <color rgb="FF63BE7B"/>
      </colorScale>
    </cfRule>
  </conditionalFormatting>
  <conditionalFormatting sqref="Q20:Q21">
    <cfRule type="colorScale" priority="2737">
      <colorScale>
        <cfvo type="min"/>
        <cfvo type="percentile" val="50"/>
        <cfvo type="max"/>
        <color rgb="FFF8696B"/>
        <color rgb="FFFCFCFF"/>
        <color rgb="FF63BE7B"/>
      </colorScale>
    </cfRule>
  </conditionalFormatting>
  <conditionalFormatting sqref="Q21:R21 T21:U21 Q20:U20 W20:W21">
    <cfRule type="colorScale" priority="2655">
      <colorScale>
        <cfvo type="min"/>
        <cfvo type="max"/>
        <color rgb="FFFFEF9C"/>
        <color rgb="FF63BE7B"/>
      </colorScale>
    </cfRule>
  </conditionalFormatting>
  <conditionalFormatting sqref="R20:S20">
    <cfRule type="colorScale" priority="2670">
      <colorScale>
        <cfvo type="min"/>
        <cfvo type="max"/>
        <color rgb="FFFFEF9C"/>
        <color rgb="FF63BE7B"/>
      </colorScale>
    </cfRule>
  </conditionalFormatting>
  <conditionalFormatting sqref="R20:S20">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fRule type="colorScale" priority="2693">
      <colorScale>
        <cfvo type="min"/>
        <cfvo type="max"/>
        <color rgb="FFFCFCFF"/>
        <color rgb="FF63BE7B"/>
      </colorScale>
    </cfRule>
  </conditionalFormatting>
  <conditionalFormatting sqref="R20:S20">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onditionalFormatting>
  <conditionalFormatting sqref="T20:T21">
    <cfRule type="colorScale" priority="2671">
      <colorScale>
        <cfvo type="min"/>
        <cfvo type="max"/>
        <color rgb="FFFFEF9C"/>
        <color rgb="FF63BE7B"/>
      </colorScale>
    </cfRule>
  </conditionalFormatting>
  <conditionalFormatting sqref="T20:T21">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696">
      <colorScale>
        <cfvo type="min"/>
        <cfvo type="max"/>
        <color rgb="FFFCFCFF"/>
        <color rgb="FF63BE7B"/>
      </colorScale>
    </cfRule>
    <cfRule type="colorScale" priority="2697">
      <colorScale>
        <cfvo type="min"/>
        <cfvo type="max"/>
        <color rgb="FFFCFCFF"/>
        <color rgb="FF63BE7B"/>
      </colorScale>
    </cfRule>
  </conditionalFormatting>
  <conditionalFormatting sqref="T20:T21">
    <cfRule type="colorScale" priority="2740">
      <colorScale>
        <cfvo type="min"/>
        <cfvo type="percentile" val="50"/>
        <cfvo type="max"/>
        <color rgb="FFF8696B"/>
        <color rgb="FFFCFCFF"/>
        <color rgb="FF63BE7B"/>
      </colorScale>
    </cfRule>
    <cfRule type="colorScale" priority="2741">
      <colorScale>
        <cfvo type="min"/>
        <cfvo type="max"/>
        <color rgb="FFFCFCFF"/>
        <color rgb="FF63BE7B"/>
      </colorScale>
    </cfRule>
  </conditionalFormatting>
  <conditionalFormatting sqref="U20:U21 W20:W21">
    <cfRule type="colorScale" priority="2672">
      <colorScale>
        <cfvo type="min"/>
        <cfvo type="max"/>
        <color rgb="FFFFEF9C"/>
        <color rgb="FF63BE7B"/>
      </colorScale>
    </cfRule>
  </conditionalFormatting>
  <conditionalFormatting sqref="U20:U21">
    <cfRule type="colorScale" priority="2662">
      <colorScale>
        <cfvo type="min"/>
        <cfvo type="max"/>
        <color rgb="FFFFEF9C"/>
        <color rgb="FF63BE7B"/>
      </colorScale>
    </cfRule>
  </conditionalFormatting>
  <conditionalFormatting sqref="U20:U21">
    <cfRule type="colorScale" priority="2698">
      <colorScale>
        <cfvo type="min"/>
        <cfvo type="percentile" val="50"/>
        <cfvo type="max"/>
        <color rgb="FFF8696B"/>
        <color rgb="FFFCFCFF"/>
        <color rgb="FF63BE7B"/>
      </colorScale>
    </cfRule>
    <cfRule type="colorScale" priority="2699">
      <colorScale>
        <cfvo type="min"/>
        <cfvo type="max"/>
        <color rgb="FFFCFCFF"/>
        <color rgb="FF63BE7B"/>
      </colorScale>
    </cfRule>
  </conditionalFormatting>
  <conditionalFormatting sqref="U20:U21">
    <cfRule type="colorScale" priority="2677">
      <colorScale>
        <cfvo type="min"/>
        <cfvo type="percentile" val="50"/>
        <cfvo type="max"/>
        <color rgb="FFF8696B"/>
        <color rgb="FFFCFCFF"/>
        <color rgb="FF63BE7B"/>
      </colorScale>
    </cfRule>
    <cfRule type="colorScale" priority="2678">
      <colorScale>
        <cfvo type="min"/>
        <cfvo type="max"/>
        <color rgb="FFFCFCFF"/>
        <color rgb="FF63BE7B"/>
      </colorScale>
    </cfRule>
  </conditionalFormatting>
  <conditionalFormatting sqref="V20:V21">
    <cfRule type="colorScale" priority="2650">
      <colorScale>
        <cfvo type="min"/>
        <cfvo type="max"/>
        <color rgb="FFFFEF9C"/>
        <color rgb="FF63BE7B"/>
      </colorScale>
    </cfRule>
  </conditionalFormatting>
  <conditionalFormatting sqref="V20:V21">
    <cfRule type="colorScale" priority="2646">
      <colorScale>
        <cfvo type="min"/>
        <cfvo type="percentile" val="50"/>
        <cfvo type="max"/>
        <color rgb="FF63BE7B"/>
        <color rgb="FFFCFCFF"/>
        <color rgb="FFF8696B"/>
      </colorScale>
    </cfRule>
    <cfRule type="colorScale" priority="2647">
      <colorScale>
        <cfvo type="min"/>
        <cfvo type="percentile" val="50"/>
        <cfvo type="max"/>
        <color rgb="FF63BE7B"/>
        <color rgb="FFFCFCFF"/>
        <color rgb="FFF8696B"/>
      </colorScale>
    </cfRule>
    <cfRule type="colorScale" priority="2648">
      <colorScale>
        <cfvo type="min"/>
        <cfvo type="max"/>
        <color rgb="FF63BE7B"/>
        <color rgb="FFFCFCFF"/>
      </colorScale>
    </cfRule>
    <cfRule type="colorScale" priority="2649">
      <colorScale>
        <cfvo type="min"/>
        <cfvo type="percentile" val="50"/>
        <cfvo type="max"/>
        <color rgb="FF63BE7B"/>
        <color rgb="FFFCFCFF"/>
        <color rgb="FFF8696B"/>
      </colorScale>
    </cfRule>
    <cfRule type="colorScale" priority="2651">
      <colorScale>
        <cfvo type="min"/>
        <cfvo type="max"/>
        <color rgb="FFFFEF9C"/>
        <color rgb="FF63BE7B"/>
      </colorScale>
    </cfRule>
    <cfRule type="colorScale" priority="2652">
      <colorScale>
        <cfvo type="min"/>
        <cfvo type="max"/>
        <color rgb="FFFFEF9C"/>
        <color rgb="FF63BE7B"/>
      </colorScale>
    </cfRule>
    <cfRule type="colorScale" priority="2653">
      <colorScale>
        <cfvo type="min"/>
        <cfvo type="max"/>
        <color rgb="FFFFEF9C"/>
        <color rgb="FF63BE7B"/>
      </colorScale>
    </cfRule>
  </conditionalFormatting>
  <conditionalFormatting sqref="W20:W21">
    <cfRule type="colorScale" priority="2700">
      <colorScale>
        <cfvo type="min"/>
        <cfvo type="percentile" val="50"/>
        <cfvo type="max"/>
        <color rgb="FF63BE7B"/>
        <color rgb="FFFCFCFF"/>
        <color rgb="FFF8696B"/>
      </colorScale>
    </cfRule>
    <cfRule type="colorScale" priority="2701">
      <colorScale>
        <cfvo type="min"/>
        <cfvo type="max"/>
        <color rgb="FF63BE7B"/>
        <color rgb="FFFCFCFF"/>
      </colorScale>
    </cfRule>
    <cfRule type="colorScale" priority="2702">
      <colorScale>
        <cfvo type="min"/>
        <cfvo type="percentile" val="50"/>
        <cfvo type="max"/>
        <color rgb="FF63BE7B"/>
        <color rgb="FFFCFCFF"/>
        <color rgb="FFF8696B"/>
      </colorScale>
    </cfRule>
  </conditionalFormatting>
  <conditionalFormatting sqref="W20:W21">
    <cfRule type="colorScale" priority="2742">
      <colorScale>
        <cfvo type="min"/>
        <cfvo type="percentile" val="50"/>
        <cfvo type="max"/>
        <color rgb="FF63BE7B"/>
        <color rgb="FFFCFCFF"/>
        <color rgb="FFF8696B"/>
      </colorScale>
    </cfRule>
  </conditionalFormatting>
  <conditionalFormatting sqref="E21:N21">
    <cfRule type="colorScale" priority="2613">
      <colorScale>
        <cfvo type="min"/>
        <cfvo type="max"/>
        <color rgb="FFFCFCFF"/>
        <color rgb="FF63BE7B"/>
      </colorScale>
    </cfRule>
    <cfRule type="colorScale" priority="2614">
      <colorScale>
        <cfvo type="min"/>
        <cfvo type="max"/>
        <color rgb="FFFCFCFF"/>
        <color rgb="FF63BE7B"/>
      </colorScale>
    </cfRule>
    <cfRule type="colorScale" priority="2615">
      <colorScale>
        <cfvo type="min"/>
        <cfvo type="percentile" val="50"/>
        <cfvo type="max"/>
        <color rgb="FFF8696B"/>
        <color rgb="FFFFEB84"/>
        <color rgb="FF63BE7B"/>
      </colorScale>
    </cfRule>
    <cfRule type="colorScale" priority="2616">
      <colorScale>
        <cfvo type="min"/>
        <cfvo type="max"/>
        <color rgb="FFFFEF9C"/>
        <color rgb="FF63BE7B"/>
      </colorScale>
    </cfRule>
  </conditionalFormatting>
  <conditionalFormatting sqref="R21">
    <cfRule type="colorScale" priority="2609">
      <colorScale>
        <cfvo type="min"/>
        <cfvo type="max"/>
        <color rgb="FFFFEF9C"/>
        <color rgb="FF63BE7B"/>
      </colorScale>
    </cfRule>
  </conditionalFormatting>
  <conditionalFormatting sqref="R21">
    <cfRule type="colorScale" priority="2610">
      <colorScale>
        <cfvo type="min"/>
        <cfvo type="percentile" val="50"/>
        <cfvo type="max"/>
        <color rgb="FFF8696B"/>
        <color rgb="FFFCFCFF"/>
        <color rgb="FF63BE7B"/>
      </colorScale>
    </cfRule>
    <cfRule type="colorScale" priority="2611">
      <colorScale>
        <cfvo type="min"/>
        <cfvo type="max"/>
        <color rgb="FFFCFCFF"/>
        <color rgb="FF63BE7B"/>
      </colorScale>
    </cfRule>
    <cfRule type="colorScale" priority="2612">
      <colorScale>
        <cfvo type="min"/>
        <cfvo type="max"/>
        <color rgb="FFFCFCFF"/>
        <color rgb="FF63BE7B"/>
      </colorScale>
    </cfRule>
  </conditionalFormatting>
  <conditionalFormatting sqref="R21">
    <cfRule type="colorScale" priority="2629">
      <colorScale>
        <cfvo type="min"/>
        <cfvo type="percentile" val="50"/>
        <cfvo type="max"/>
        <color rgb="FFF8696B"/>
        <color rgb="FFFCFCFF"/>
        <color rgb="FF63BE7B"/>
      </colorScale>
    </cfRule>
    <cfRule type="colorScale" priority="2630">
      <colorScale>
        <cfvo type="min"/>
        <cfvo type="max"/>
        <color rgb="FFFCFCFF"/>
        <color rgb="FF63BE7B"/>
      </colorScale>
    </cfRule>
  </conditionalFormatting>
  <conditionalFormatting sqref="S21">
    <cfRule type="colorScale" priority="2600">
      <colorScale>
        <cfvo type="min"/>
        <cfvo type="max"/>
        <color rgb="FFFFEF9C"/>
        <color rgb="FF63BE7B"/>
      </colorScale>
    </cfRule>
  </conditionalFormatting>
  <conditionalFormatting sqref="S21">
    <cfRule type="colorScale" priority="2599">
      <colorScale>
        <cfvo type="min"/>
        <cfvo type="max"/>
        <color rgb="FFFCFCFF"/>
        <color rgb="FF63BE7B"/>
      </colorScale>
    </cfRule>
  </conditionalFormatting>
  <conditionalFormatting sqref="S21">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S21">
    <cfRule type="colorScale" priority="2603">
      <colorScale>
        <cfvo type="min"/>
        <cfvo type="max"/>
        <color rgb="FFFCFCFF"/>
        <color rgb="FF63BE7B"/>
      </colorScale>
    </cfRule>
  </conditionalFormatting>
  <conditionalFormatting sqref="S21">
    <cfRule type="colorScale" priority="2604">
      <colorScale>
        <cfvo type="min"/>
        <cfvo type="max"/>
        <color rgb="FFFCFCFF"/>
        <color rgb="FF63BE7B"/>
      </colorScale>
    </cfRule>
  </conditionalFormatting>
  <conditionalFormatting sqref="S21">
    <cfRule type="colorScale" priority="2605">
      <colorScale>
        <cfvo type="min"/>
        <cfvo type="percentile" val="50"/>
        <cfvo type="max"/>
        <color rgb="FFF8696B"/>
        <color rgb="FFFCFCFF"/>
        <color rgb="FF63BE7B"/>
      </colorScale>
    </cfRule>
    <cfRule type="colorScale" priority="2606">
      <colorScale>
        <cfvo type="min"/>
        <cfvo type="max"/>
        <color rgb="FFFCFCFF"/>
        <color rgb="FF63BE7B"/>
      </colorScale>
    </cfRule>
  </conditionalFormatting>
  <conditionalFormatting sqref="S21">
    <cfRule type="colorScale" priority="2601">
      <colorScale>
        <cfvo type="min"/>
        <cfvo type="max"/>
        <color rgb="FFFCFCFF"/>
        <color rgb="FF63BE7B"/>
      </colorScale>
    </cfRule>
    <cfRule type="colorScale" priority="2602">
      <colorScale>
        <cfvo type="min"/>
        <cfvo type="max"/>
        <color rgb="FFFFEF9C"/>
        <color rgb="FF63BE7B"/>
      </colorScale>
    </cfRule>
  </conditionalFormatting>
  <conditionalFormatting sqref="S21">
    <cfRule type="colorScale" priority="2595">
      <colorScale>
        <cfvo type="min"/>
        <cfvo type="percentile" val="50"/>
        <cfvo type="max"/>
        <color rgb="FFF8696B"/>
        <color rgb="FFFCFCFF"/>
        <color rgb="FF63BE7B"/>
      </colorScale>
    </cfRule>
    <cfRule type="colorScale" priority="2596">
      <colorScale>
        <cfvo type="min"/>
        <cfvo type="max"/>
        <color rgb="FFFCFCFF"/>
        <color rgb="FF63BE7B"/>
      </colorScale>
    </cfRule>
  </conditionalFormatting>
  <conditionalFormatting sqref="D22:D24">
    <cfRule type="colorScale" priority="2532">
      <colorScale>
        <cfvo type="min"/>
        <cfvo type="percentile" val="50"/>
        <cfvo type="max"/>
        <color rgb="FFF8696B"/>
        <color rgb="FFFCFCFF"/>
        <color rgb="FF63BE7B"/>
      </colorScale>
    </cfRule>
  </conditionalFormatting>
  <conditionalFormatting sqref="D22:D24">
    <cfRule type="colorScale" priority="2544">
      <colorScale>
        <cfvo type="min"/>
        <cfvo type="percentile" val="50"/>
        <cfvo type="max"/>
        <color rgb="FFF8696B"/>
        <color rgb="FFFCFCFF"/>
        <color rgb="FF63BE7B"/>
      </colorScale>
    </cfRule>
  </conditionalFormatting>
  <conditionalFormatting sqref="D22:D24">
    <cfRule type="colorScale" priority="2470">
      <colorScale>
        <cfvo type="min"/>
        <cfvo type="percentile" val="50"/>
        <cfvo type="max"/>
        <color rgb="FFF8696B"/>
        <color rgb="FFFCFCFF"/>
        <color rgb="FF63BE7B"/>
      </colorScale>
    </cfRule>
  </conditionalFormatting>
  <conditionalFormatting sqref="D22:D24">
    <cfRule type="colorScale" priority="2448">
      <colorScale>
        <cfvo type="min"/>
        <cfvo type="percentile" val="50"/>
        <cfvo type="max"/>
        <color rgb="FFF8696B"/>
        <color rgb="FFFCFCFF"/>
        <color rgb="FF63BE7B"/>
      </colorScale>
    </cfRule>
  </conditionalFormatting>
  <conditionalFormatting sqref="D22:D24">
    <cfRule type="colorScale" priority="2434">
      <colorScale>
        <cfvo type="min"/>
        <cfvo type="percentile" val="50"/>
        <cfvo type="max"/>
        <color rgb="FFF8696B"/>
        <color rgb="FFFCFCFF"/>
        <color rgb="FF63BE7B"/>
      </colorScale>
    </cfRule>
  </conditionalFormatting>
  <conditionalFormatting sqref="D22:D24">
    <cfRule type="colorScale" priority="2490">
      <colorScale>
        <cfvo type="min"/>
        <cfvo type="percentile" val="50"/>
        <cfvo type="max"/>
        <color rgb="FFF8696B"/>
        <color rgb="FFFCFCFF"/>
        <color rgb="FF63BE7B"/>
      </colorScale>
    </cfRule>
  </conditionalFormatting>
  <conditionalFormatting sqref="D22:D24">
    <cfRule type="colorScale" priority="2491">
      <colorScale>
        <cfvo type="min"/>
        <cfvo type="percentile" val="50"/>
        <cfvo type="max"/>
        <color rgb="FFF8696B"/>
        <color rgb="FFFCFCFF"/>
        <color rgb="FF63BE7B"/>
      </colorScale>
    </cfRule>
  </conditionalFormatting>
  <conditionalFormatting sqref="E22:E24">
    <cfRule type="colorScale" priority="2483">
      <colorScale>
        <cfvo type="min"/>
        <cfvo type="max"/>
        <color rgb="FFFCFCFF"/>
        <color rgb="FF63BE7B"/>
      </colorScale>
    </cfRule>
  </conditionalFormatting>
  <conditionalFormatting sqref="E22:E24">
    <cfRule type="colorScale" priority="2545">
      <colorScale>
        <cfvo type="min"/>
        <cfvo type="percentile" val="50"/>
        <cfvo type="max"/>
        <color rgb="FFF8696B"/>
        <color rgb="FFFCFCFF"/>
        <color rgb="FF63BE7B"/>
      </colorScale>
    </cfRule>
    <cfRule type="colorScale" priority="2546">
      <colorScale>
        <cfvo type="min"/>
        <cfvo type="max"/>
        <color rgb="FFFCFCFF"/>
        <color rgb="FF63BE7B"/>
      </colorScale>
    </cfRule>
  </conditionalFormatting>
  <conditionalFormatting sqref="E22:E24">
    <cfRule type="colorScale" priority="2586">
      <colorScale>
        <cfvo type="min"/>
        <cfvo type="percentile" val="50"/>
        <cfvo type="max"/>
        <color rgb="FFF8696B"/>
        <color rgb="FFFCFCFF"/>
        <color rgb="FF63BE7B"/>
      </colorScale>
    </cfRule>
  </conditionalFormatting>
  <conditionalFormatting sqref="E22:E24">
    <cfRule type="colorScale" priority="2447">
      <colorScale>
        <cfvo type="min"/>
        <cfvo type="max"/>
        <color rgb="FFFCFCFF"/>
        <color rgb="FF63BE7B"/>
      </colorScale>
    </cfRule>
  </conditionalFormatting>
  <conditionalFormatting sqref="E22:E24">
    <cfRule type="colorScale" priority="2492">
      <colorScale>
        <cfvo type="min"/>
        <cfvo type="max"/>
        <color rgb="FFFCFCFF"/>
        <color rgb="FF63BE7B"/>
      </colorScale>
    </cfRule>
  </conditionalFormatting>
  <conditionalFormatting sqref="E22:E24">
    <cfRule type="colorScale" priority="2493">
      <colorScale>
        <cfvo type="min"/>
        <cfvo type="max"/>
        <color rgb="FFFCFCFF"/>
        <color rgb="FF63BE7B"/>
      </colorScale>
    </cfRule>
  </conditionalFormatting>
  <conditionalFormatting sqref="E22:E23">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percentile" val="50"/>
        <cfvo type="max"/>
        <color rgb="FFF8696B"/>
        <color rgb="FFFFEB84"/>
        <color rgb="FF63BE7B"/>
      </colorScale>
    </cfRule>
    <cfRule type="colorScale" priority="2497">
      <colorScale>
        <cfvo type="min"/>
        <cfvo type="max"/>
        <color rgb="FFFFEF9C"/>
        <color rgb="FF63BE7B"/>
      </colorScale>
    </cfRule>
  </conditionalFormatting>
  <conditionalFormatting sqref="O22:O24">
    <cfRule type="colorScale" priority="2489">
      <colorScale>
        <cfvo type="min"/>
        <cfvo type="percentile" val="50"/>
        <cfvo type="max"/>
        <color rgb="FF63BE7B"/>
        <color rgb="FFFCFCFF"/>
        <color rgb="FFF8696B"/>
      </colorScale>
    </cfRule>
  </conditionalFormatting>
  <conditionalFormatting sqref="O22:O24">
    <cfRule type="colorScale" priority="2465">
      <colorScale>
        <cfvo type="min"/>
        <cfvo type="percentile" val="50"/>
        <cfvo type="max"/>
        <color rgb="FF63BE7B"/>
        <color rgb="FFFCFCFF"/>
        <color rgb="FFF8696B"/>
      </colorScale>
    </cfRule>
  </conditionalFormatting>
  <conditionalFormatting sqref="O22:O24">
    <cfRule type="colorScale" priority="2428">
      <colorScale>
        <cfvo type="min"/>
        <cfvo type="percentile" val="50"/>
        <cfvo type="max"/>
        <color rgb="FF63BE7B"/>
        <color rgb="FFFCFCFF"/>
        <color rgb="FFF8696B"/>
      </colorScale>
    </cfRule>
  </conditionalFormatting>
  <conditionalFormatting sqref="O22:O24">
    <cfRule type="colorScale" priority="2514">
      <colorScale>
        <cfvo type="min"/>
        <cfvo type="percentile" val="50"/>
        <cfvo type="max"/>
        <color rgb="FF63BE7B"/>
        <color rgb="FFFCFCFF"/>
        <color rgb="FFF8696B"/>
      </colorScale>
    </cfRule>
  </conditionalFormatting>
  <conditionalFormatting sqref="O22:O24">
    <cfRule type="colorScale" priority="2515">
      <colorScale>
        <cfvo type="min"/>
        <cfvo type="percentile" val="50"/>
        <cfvo type="max"/>
        <color rgb="FF63BE7B"/>
        <color rgb="FFFCFCFF"/>
        <color rgb="FFF8696B"/>
      </colorScale>
    </cfRule>
  </conditionalFormatting>
  <conditionalFormatting sqref="P22:P24">
    <cfRule type="colorScale" priority="2534">
      <colorScale>
        <cfvo type="min"/>
        <cfvo type="percentile" val="50"/>
        <cfvo type="max"/>
        <color rgb="FF63BE7B"/>
        <color rgb="FFFCFCFF"/>
        <color rgb="FFF8696B"/>
      </colorScale>
    </cfRule>
    <cfRule type="colorScale" priority="2535">
      <colorScale>
        <cfvo type="min"/>
        <cfvo type="max"/>
        <color rgb="FFFCFCFF"/>
        <color rgb="FFF8696B"/>
      </colorScale>
    </cfRule>
  </conditionalFormatting>
  <conditionalFormatting sqref="P22:P24">
    <cfRule type="colorScale" priority="2464">
      <colorScale>
        <cfvo type="min"/>
        <cfvo type="percentile" val="50"/>
        <cfvo type="max"/>
        <color rgb="FF63BE7B"/>
        <color rgb="FFFCFCFF"/>
        <color rgb="FFF8696B"/>
      </colorScale>
    </cfRule>
  </conditionalFormatting>
  <conditionalFormatting sqref="P22:P24">
    <cfRule type="colorScale" priority="2439">
      <colorScale>
        <cfvo type="min"/>
        <cfvo type="percentile" val="50"/>
        <cfvo type="max"/>
        <color rgb="FF63BE7B"/>
        <color rgb="FFFCFCFF"/>
        <color rgb="FFF8696B"/>
      </colorScale>
    </cfRule>
  </conditionalFormatting>
  <conditionalFormatting sqref="P22:P24">
    <cfRule type="colorScale" priority="2516">
      <colorScale>
        <cfvo type="min"/>
        <cfvo type="percentile" val="50"/>
        <cfvo type="max"/>
        <color rgb="FF63BE7B"/>
        <color rgb="FFFCFCFF"/>
        <color rgb="FFF8696B"/>
      </colorScale>
    </cfRule>
  </conditionalFormatting>
  <conditionalFormatting sqref="Q22:Q24">
    <cfRule type="colorScale" priority="2536">
      <colorScale>
        <cfvo type="min"/>
        <cfvo type="percentile" val="50"/>
        <cfvo type="max"/>
        <color rgb="FFF8696B"/>
        <color rgb="FFFCFCFF"/>
        <color rgb="FF63BE7B"/>
      </colorScale>
    </cfRule>
    <cfRule type="colorScale" priority="2537">
      <colorScale>
        <cfvo type="min"/>
        <cfvo type="max"/>
        <color rgb="FFFCFCFF"/>
        <color rgb="FF63BE7B"/>
      </colorScale>
    </cfRule>
  </conditionalFormatting>
  <conditionalFormatting sqref="Q22:Q24">
    <cfRule type="colorScale" priority="2463">
      <colorScale>
        <cfvo type="min"/>
        <cfvo type="percentile" val="50"/>
        <cfvo type="max"/>
        <color rgb="FFF8696B"/>
        <color rgb="FFFCFCFF"/>
        <color rgb="FF63BE7B"/>
      </colorScale>
    </cfRule>
  </conditionalFormatting>
  <conditionalFormatting sqref="Q22:Q24">
    <cfRule type="colorScale" priority="2427">
      <colorScale>
        <cfvo type="min"/>
        <cfvo type="percentile" val="50"/>
        <cfvo type="max"/>
        <color rgb="FFF8696B"/>
        <color rgb="FFFCFCFF"/>
        <color rgb="FF63BE7B"/>
      </colorScale>
    </cfRule>
  </conditionalFormatting>
  <conditionalFormatting sqref="Q22:Q24">
    <cfRule type="colorScale" priority="2517">
      <colorScale>
        <cfvo type="min"/>
        <cfvo type="max"/>
        <color rgb="FFFCFCFF"/>
        <color rgb="FF63BE7B"/>
      </colorScale>
    </cfRule>
    <cfRule type="colorScale" priority="2518">
      <colorScale>
        <cfvo type="min"/>
        <cfvo type="max"/>
        <color rgb="FFFFEF9C"/>
        <color rgb="FF63BE7B"/>
      </colorScale>
    </cfRule>
  </conditionalFormatting>
  <conditionalFormatting sqref="Q22:Q24">
    <cfRule type="colorScale" priority="2519">
      <colorScale>
        <cfvo type="min"/>
        <cfvo type="max"/>
        <color rgb="FFFFEF9C"/>
        <color rgb="FF63BE7B"/>
      </colorScale>
    </cfRule>
  </conditionalFormatting>
  <conditionalFormatting sqref="Q22:U24 W22:W24">
    <cfRule type="colorScale" priority="2520">
      <colorScale>
        <cfvo type="min"/>
        <cfvo type="max"/>
        <color rgb="FFFFEF9C"/>
        <color rgb="FF63BE7B"/>
      </colorScale>
    </cfRule>
  </conditionalFormatting>
  <conditionalFormatting sqref="R22:R24">
    <cfRule type="colorScale" priority="2462">
      <colorScale>
        <cfvo type="min"/>
        <cfvo type="max"/>
        <color rgb="FFFCFCFF"/>
        <color rgb="FF63BE7B"/>
      </colorScale>
    </cfRule>
  </conditionalFormatting>
  <conditionalFormatting sqref="R22:R24">
    <cfRule type="colorScale" priority="2426">
      <colorScale>
        <cfvo type="min"/>
        <cfvo type="max"/>
        <color rgb="FFFCFCFF"/>
        <color rgb="FF63BE7B"/>
      </colorScale>
    </cfRule>
    <cfRule type="colorScale" priority="2436">
      <colorScale>
        <cfvo type="min"/>
        <cfvo type="percentile" val="50"/>
        <cfvo type="max"/>
        <color rgb="FFF8696B"/>
        <color rgb="FFFCFCFF"/>
        <color rgb="FF63BE7B"/>
      </colorScale>
    </cfRule>
  </conditionalFormatting>
  <conditionalFormatting sqref="R22:S23">
    <cfRule type="colorScale" priority="2538">
      <colorScale>
        <cfvo type="min"/>
        <cfvo type="max"/>
        <color rgb="FFFCFCFF"/>
        <color rgb="FF63BE7B"/>
      </colorScale>
    </cfRule>
  </conditionalFormatting>
  <conditionalFormatting sqref="R22:S23">
    <cfRule type="colorScale" priority="2572">
      <colorScale>
        <cfvo type="min"/>
        <cfvo type="percentile" val="50"/>
        <cfvo type="max"/>
        <color rgb="FFF8696B"/>
        <color rgb="FFFCFCFF"/>
        <color rgb="FF63BE7B"/>
      </colorScale>
    </cfRule>
    <cfRule type="colorScale" priority="2573">
      <colorScale>
        <cfvo type="min"/>
        <cfvo type="max"/>
        <color rgb="FFFCFCFF"/>
        <color rgb="FF63BE7B"/>
      </colorScale>
    </cfRule>
  </conditionalFormatting>
  <conditionalFormatting sqref="R22:S23">
    <cfRule type="colorScale" priority="2521">
      <colorScale>
        <cfvo type="min"/>
        <cfvo type="max"/>
        <color rgb="FFFCFCFF"/>
        <color rgb="FF63BE7B"/>
      </colorScale>
    </cfRule>
    <cfRule type="colorScale" priority="2522">
      <colorScale>
        <cfvo type="min"/>
        <cfvo type="max"/>
        <color rgb="FFFFEF9C"/>
        <color rgb="FF63BE7B"/>
      </colorScale>
    </cfRule>
  </conditionalFormatting>
  <conditionalFormatting sqref="R22:S23">
    <cfRule type="colorScale" priority="2523">
      <colorScale>
        <cfvo type="min"/>
        <cfvo type="max"/>
        <color rgb="FFFFEF9C"/>
        <color rgb="FF63BE7B"/>
      </colorScale>
    </cfRule>
  </conditionalFormatting>
  <conditionalFormatting sqref="S22:S24">
    <cfRule type="colorScale" priority="2461">
      <colorScale>
        <cfvo type="min"/>
        <cfvo type="max"/>
        <color rgb="FFFCFCFF"/>
        <color rgb="FF63BE7B"/>
      </colorScale>
    </cfRule>
  </conditionalFormatting>
  <conditionalFormatting sqref="S22:S24">
    <cfRule type="colorScale" priority="2425">
      <colorScale>
        <cfvo type="min"/>
        <cfvo type="percentile" val="50"/>
        <cfvo type="max"/>
        <color rgb="FFF8696B"/>
        <color rgb="FFFCFCFF"/>
        <color rgb="FF63BE7B"/>
      </colorScale>
    </cfRule>
    <cfRule type="colorScale" priority="2438">
      <colorScale>
        <cfvo type="min"/>
        <cfvo type="max"/>
        <color rgb="FFFCFCFF"/>
        <color rgb="FF63BE7B"/>
      </colorScale>
    </cfRule>
  </conditionalFormatting>
  <conditionalFormatting sqref="T22:T24">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onditionalFormatting>
  <conditionalFormatting sqref="T22:T24">
    <cfRule type="colorScale" priority="2460">
      <colorScale>
        <cfvo type="min"/>
        <cfvo type="max"/>
        <color rgb="FFFCFCFF"/>
        <color rgb="FF63BE7B"/>
      </colorScale>
    </cfRule>
    <cfRule type="colorScale" priority="2574">
      <colorScale>
        <cfvo type="min"/>
        <cfvo type="percentile" val="50"/>
        <cfvo type="max"/>
        <color rgb="FFF8696B"/>
        <color rgb="FFFCFCFF"/>
        <color rgb="FF63BE7B"/>
      </colorScale>
    </cfRule>
  </conditionalFormatting>
  <conditionalFormatting sqref="T22:T24">
    <cfRule type="colorScale" priority="2424">
      <colorScale>
        <cfvo type="min"/>
        <cfvo type="percentile" val="50"/>
        <cfvo type="max"/>
        <color rgb="FFF8696B"/>
        <color rgb="FFFCFCFF"/>
        <color rgb="FF63BE7B"/>
      </colorScale>
    </cfRule>
    <cfRule type="colorScale" priority="2437">
      <colorScale>
        <cfvo type="min"/>
        <cfvo type="max"/>
        <color rgb="FFFCFCFF"/>
        <color rgb="FF63BE7B"/>
      </colorScale>
    </cfRule>
  </conditionalFormatting>
  <conditionalFormatting sqref="T22:T24">
    <cfRule type="colorScale" priority="2524">
      <colorScale>
        <cfvo type="min"/>
        <cfvo type="max"/>
        <color rgb="FFFCFCFF"/>
        <color rgb="FF63BE7B"/>
      </colorScale>
    </cfRule>
    <cfRule type="colorScale" priority="2525">
      <colorScale>
        <cfvo type="min"/>
        <cfvo type="max"/>
        <color rgb="FFFFEF9C"/>
        <color rgb="FF63BE7B"/>
      </colorScale>
    </cfRule>
  </conditionalFormatting>
  <conditionalFormatting sqref="T22:T24">
    <cfRule type="colorScale" priority="2526">
      <colorScale>
        <cfvo type="min"/>
        <cfvo type="max"/>
        <color rgb="FFFFEF9C"/>
        <color rgb="FF63BE7B"/>
      </colorScale>
    </cfRule>
  </conditionalFormatting>
  <conditionalFormatting sqref="U22:U24">
    <cfRule type="colorScale" priority="2541">
      <colorScale>
        <cfvo type="min"/>
        <cfvo type="percentile" val="50"/>
        <cfvo type="max"/>
        <color rgb="FFF8696B"/>
        <color rgb="FFFCFCFF"/>
        <color rgb="FF63BE7B"/>
      </colorScale>
    </cfRule>
  </conditionalFormatting>
  <conditionalFormatting sqref="U22:U24">
    <cfRule type="colorScale" priority="2459">
      <colorScale>
        <cfvo type="min"/>
        <cfvo type="max"/>
        <color rgb="FFFCFCFF"/>
        <color rgb="FF63BE7B"/>
      </colorScale>
    </cfRule>
    <cfRule type="colorScale" priority="2575">
      <colorScale>
        <cfvo type="min"/>
        <cfvo type="percentile" val="50"/>
        <cfvo type="max"/>
        <color rgb="FFF8696B"/>
        <color rgb="FFFCFCFF"/>
        <color rgb="FF63BE7B"/>
      </colorScale>
    </cfRule>
  </conditionalFormatting>
  <conditionalFormatting sqref="U22:U24">
    <cfRule type="colorScale" priority="2423">
      <colorScale>
        <cfvo type="min"/>
        <cfvo type="percentile" val="50"/>
        <cfvo type="max"/>
        <color rgb="FFF8696B"/>
        <color rgb="FFFCFCFF"/>
        <color rgb="FF63BE7B"/>
      </colorScale>
    </cfRule>
  </conditionalFormatting>
  <conditionalFormatting sqref="U22:U24">
    <cfRule type="colorScale" priority="2527">
      <colorScale>
        <cfvo type="min"/>
        <cfvo type="max"/>
        <color rgb="FFFCFCFF"/>
        <color rgb="FF63BE7B"/>
      </colorScale>
    </cfRule>
  </conditionalFormatting>
  <conditionalFormatting sqref="U22:U24 W22:W24">
    <cfRule type="colorScale" priority="2528">
      <colorScale>
        <cfvo type="min"/>
        <cfvo type="max"/>
        <color rgb="FFFFEF9C"/>
        <color rgb="FF63BE7B"/>
      </colorScale>
    </cfRule>
    <cfRule type="colorScale" priority="2529">
      <colorScale>
        <cfvo type="min"/>
        <cfvo type="max"/>
        <color rgb="FFFFEF9C"/>
        <color rgb="FF63BE7B"/>
      </colorScale>
    </cfRule>
  </conditionalFormatting>
  <conditionalFormatting sqref="V22:V24">
    <cfRule type="colorScale" priority="2449">
      <colorScale>
        <cfvo type="min"/>
        <cfvo type="max"/>
        <color rgb="FFFFEF9C"/>
        <color rgb="FF63BE7B"/>
      </colorScale>
    </cfRule>
    <cfRule type="colorScale" priority="2450">
      <colorScale>
        <cfvo type="min"/>
        <cfvo type="percentile" val="50"/>
        <cfvo type="max"/>
        <color rgb="FF63BE7B"/>
        <color rgb="FFFCFCFF"/>
        <color rgb="FFF8696B"/>
      </colorScale>
    </cfRule>
    <cfRule type="colorScale" priority="2451">
      <colorScale>
        <cfvo type="min"/>
        <cfvo type="percentile" val="50"/>
        <cfvo type="max"/>
        <color rgb="FF63BE7B"/>
        <color rgb="FFFCFCFF"/>
        <color rgb="FFF8696B"/>
      </colorScale>
    </cfRule>
    <cfRule type="colorScale" priority="2452">
      <colorScale>
        <cfvo type="min"/>
        <cfvo type="max"/>
        <color rgb="FF63BE7B"/>
        <color rgb="FFFCFCFF"/>
      </colorScale>
    </cfRule>
    <cfRule type="colorScale" priority="2453">
      <colorScale>
        <cfvo type="min"/>
        <cfvo type="percentile" val="50"/>
        <cfvo type="max"/>
        <color rgb="FF63BE7B"/>
        <color rgb="FFFCFCFF"/>
        <color rgb="FFF8696B"/>
      </colorScale>
    </cfRule>
    <cfRule type="colorScale" priority="2455">
      <colorScale>
        <cfvo type="min"/>
        <cfvo type="max"/>
        <color rgb="FFFFEF9C"/>
        <color rgb="FF63BE7B"/>
      </colorScale>
    </cfRule>
    <cfRule type="colorScale" priority="2456">
      <colorScale>
        <cfvo type="min"/>
        <cfvo type="max"/>
        <color rgb="FFFFEF9C"/>
        <color rgb="FF63BE7B"/>
      </colorScale>
    </cfRule>
    <cfRule type="colorScale" priority="2457">
      <colorScale>
        <cfvo type="min"/>
        <cfvo type="max"/>
        <color rgb="FFFFEF9C"/>
        <color rgb="FF63BE7B"/>
      </colorScale>
    </cfRule>
  </conditionalFormatting>
  <conditionalFormatting sqref="V22:V24">
    <cfRule type="colorScale" priority="2435">
      <colorScale>
        <cfvo type="min"/>
        <cfvo type="percentile" val="50"/>
        <cfvo type="max"/>
        <color rgb="FF63BE7B"/>
        <color rgb="FFFCFCFF"/>
        <color rgb="FFF8696B"/>
      </colorScale>
    </cfRule>
  </conditionalFormatting>
  <conditionalFormatting sqref="V22">
    <cfRule type="colorScale" priority="2454">
      <colorScale>
        <cfvo type="min"/>
        <cfvo type="max"/>
        <color rgb="FFFFEF9C"/>
        <color rgb="FF63BE7B"/>
      </colorScale>
    </cfRule>
  </conditionalFormatting>
  <conditionalFormatting sqref="W22:W24">
    <cfRule type="colorScale" priority="2542">
      <colorScale>
        <cfvo type="min"/>
        <cfvo type="percentile" val="50"/>
        <cfvo type="max"/>
        <color rgb="FF63BE7B"/>
        <color rgb="FFFCFCFF"/>
        <color rgb="FFF8696B"/>
      </colorScale>
    </cfRule>
  </conditionalFormatting>
  <conditionalFormatting sqref="W22:W24">
    <cfRule type="colorScale" priority="2458">
      <colorScale>
        <cfvo type="min"/>
        <cfvo type="percentile" val="50"/>
        <cfvo type="max"/>
        <color rgb="FF63BE7B"/>
        <color rgb="FFFCFCFF"/>
        <color rgb="FFF8696B"/>
      </colorScale>
    </cfRule>
  </conditionalFormatting>
  <conditionalFormatting sqref="W22:W24">
    <cfRule type="colorScale" priority="2422">
      <colorScale>
        <cfvo type="min"/>
        <cfvo type="percentile" val="50"/>
        <cfvo type="max"/>
        <color rgb="FF63BE7B"/>
        <color rgb="FFFCFCFF"/>
        <color rgb="FFF8696B"/>
      </colorScale>
    </cfRule>
  </conditionalFormatting>
  <conditionalFormatting sqref="W22:W24">
    <cfRule type="colorScale" priority="2530">
      <colorScale>
        <cfvo type="min"/>
        <cfvo type="percentile" val="50"/>
        <cfvo type="max"/>
        <color rgb="FF63BE7B"/>
        <color rgb="FFFCFCFF"/>
        <color rgb="FFF8696B"/>
      </colorScale>
    </cfRule>
    <cfRule type="colorScale" priority="2531">
      <colorScale>
        <cfvo type="min"/>
        <cfvo type="max"/>
        <color rgb="FF63BE7B"/>
        <color rgb="FFFCFCFF"/>
      </colorScale>
    </cfRule>
  </conditionalFormatting>
  <conditionalFormatting sqref="D22:D24">
    <cfRule type="colorScale" priority="2421">
      <colorScale>
        <cfvo type="min"/>
        <cfvo type="percentile" val="50"/>
        <cfvo type="max"/>
        <color rgb="FFF8696B"/>
        <color rgb="FFFCFCFF"/>
        <color rgb="FF63BE7B"/>
      </colorScale>
    </cfRule>
  </conditionalFormatting>
  <conditionalFormatting sqref="O22:O24">
    <cfRule type="colorScale" priority="2410">
      <colorScale>
        <cfvo type="min"/>
        <cfvo type="percentile" val="50"/>
        <cfvo type="max"/>
        <color rgb="FF63BE7B"/>
        <color rgb="FFFCFCFF"/>
        <color rgb="FFF8696B"/>
      </colorScale>
    </cfRule>
  </conditionalFormatting>
  <conditionalFormatting sqref="Q22:Q24">
    <cfRule type="colorScale" priority="2416">
      <colorScale>
        <cfvo type="min"/>
        <cfvo type="percentile" val="50"/>
        <cfvo type="max"/>
        <color rgb="FFF8696B"/>
        <color rgb="FFFCFCFF"/>
        <color rgb="FF63BE7B"/>
      </colorScale>
    </cfRule>
  </conditionalFormatting>
  <conditionalFormatting sqref="R22:R24">
    <cfRule type="colorScale" priority="2415">
      <colorScale>
        <cfvo type="min"/>
        <cfvo type="max"/>
        <color rgb="FFFCFCFF"/>
        <color rgb="FF63BE7B"/>
      </colorScale>
    </cfRule>
  </conditionalFormatting>
  <conditionalFormatting sqref="S22:S24">
    <cfRule type="colorScale" priority="2414">
      <colorScale>
        <cfvo type="min"/>
        <cfvo type="percentile" val="50"/>
        <cfvo type="max"/>
        <color rgb="FFF8696B"/>
        <color rgb="FFFCFCFF"/>
        <color rgb="FF63BE7B"/>
      </colorScale>
    </cfRule>
  </conditionalFormatting>
  <conditionalFormatting sqref="T22:T24">
    <cfRule type="colorScale" priority="2413">
      <colorScale>
        <cfvo type="min"/>
        <cfvo type="percentile" val="50"/>
        <cfvo type="max"/>
        <color rgb="FFF8696B"/>
        <color rgb="FFFCFCFF"/>
        <color rgb="FF63BE7B"/>
      </colorScale>
    </cfRule>
  </conditionalFormatting>
  <conditionalFormatting sqref="U22:U24">
    <cfRule type="colorScale" priority="2412">
      <colorScale>
        <cfvo type="min"/>
        <cfvo type="percentile" val="50"/>
        <cfvo type="max"/>
        <color rgb="FFF8696B"/>
        <color rgb="FFFCFCFF"/>
        <color rgb="FF63BE7B"/>
      </colorScale>
    </cfRule>
  </conditionalFormatting>
  <conditionalFormatting sqref="W22:W24">
    <cfRule type="colorScale" priority="2411">
      <colorScale>
        <cfvo type="min"/>
        <cfvo type="percentile" val="50"/>
        <cfvo type="max"/>
        <color rgb="FF63BE7B"/>
        <color rgb="FFFCFCFF"/>
        <color rgb="FFF8696B"/>
      </colorScale>
    </cfRule>
  </conditionalFormatting>
  <conditionalFormatting sqref="P22:P24">
    <cfRule type="colorScale" priority="2409">
      <colorScale>
        <cfvo type="min"/>
        <cfvo type="percentile" val="50"/>
        <cfvo type="max"/>
        <color rgb="FF63BE7B"/>
        <color rgb="FFFCFCFF"/>
        <color rgb="FFF8696B"/>
      </colorScale>
    </cfRule>
  </conditionalFormatting>
  <conditionalFormatting sqref="V23:V24">
    <cfRule type="colorScale" priority="2405">
      <colorScale>
        <cfvo type="min"/>
        <cfvo type="max"/>
        <color rgb="FFFFEF9C"/>
        <color rgb="FF63BE7B"/>
      </colorScale>
    </cfRule>
    <cfRule type="colorScale" priority="2406">
      <colorScale>
        <cfvo type="min"/>
        <cfvo type="max"/>
        <color rgb="FFFFEF9C"/>
        <color rgb="FF63BE7B"/>
      </colorScale>
    </cfRule>
    <cfRule type="colorScale" priority="2407">
      <colorScale>
        <cfvo type="min"/>
        <cfvo type="percentile" val="50"/>
        <cfvo type="max"/>
        <color rgb="FFF8696B"/>
        <color rgb="FFFFEB84"/>
        <color rgb="FF63BE7B"/>
      </colorScale>
    </cfRule>
    <cfRule type="colorScale" priority="2408">
      <colorScale>
        <cfvo type="min"/>
        <cfvo type="percentile" val="50"/>
        <cfvo type="max"/>
        <color rgb="FFF8696B"/>
        <color rgb="FFFFEB84"/>
        <color rgb="FF63BE7B"/>
      </colorScale>
    </cfRule>
  </conditionalFormatting>
  <conditionalFormatting sqref="E24:N24">
    <cfRule type="colorScale" priority="2391">
      <colorScale>
        <cfvo type="min"/>
        <cfvo type="max"/>
        <color rgb="FFFCFCFF"/>
        <color rgb="FF63BE7B"/>
      </colorScale>
    </cfRule>
    <cfRule type="colorScale" priority="2392">
      <colorScale>
        <cfvo type="min"/>
        <cfvo type="max"/>
        <color rgb="FFFCFCFF"/>
        <color rgb="FF63BE7B"/>
      </colorScale>
    </cfRule>
    <cfRule type="colorScale" priority="2393">
      <colorScale>
        <cfvo type="min"/>
        <cfvo type="percentile" val="50"/>
        <cfvo type="max"/>
        <color rgb="FFF8696B"/>
        <color rgb="FFFFEB84"/>
        <color rgb="FF63BE7B"/>
      </colorScale>
    </cfRule>
    <cfRule type="colorScale" priority="2394">
      <colorScale>
        <cfvo type="min"/>
        <cfvo type="max"/>
        <color rgb="FFFFEF9C"/>
        <color rgb="FF63BE7B"/>
      </colorScale>
    </cfRule>
  </conditionalFormatting>
  <conditionalFormatting sqref="R24:S24">
    <cfRule type="colorScale" priority="2400">
      <colorScale>
        <cfvo type="min"/>
        <cfvo type="max"/>
        <color rgb="FFFCFCFF"/>
        <color rgb="FF63BE7B"/>
      </colorScale>
    </cfRule>
  </conditionalFormatting>
  <conditionalFormatting sqref="R24:S24">
    <cfRule type="colorScale" priority="2403">
      <colorScale>
        <cfvo type="min"/>
        <cfvo type="percentile" val="50"/>
        <cfvo type="max"/>
        <color rgb="FFF8696B"/>
        <color rgb="FFFCFCFF"/>
        <color rgb="FF63BE7B"/>
      </colorScale>
    </cfRule>
    <cfRule type="colorScale" priority="2404">
      <colorScale>
        <cfvo type="min"/>
        <cfvo type="max"/>
        <color rgb="FFFCFCFF"/>
        <color rgb="FF63BE7B"/>
      </colorScale>
    </cfRule>
  </conditionalFormatting>
  <conditionalFormatting sqref="R24:S24">
    <cfRule type="colorScale" priority="2397">
      <colorScale>
        <cfvo type="min"/>
        <cfvo type="max"/>
        <color rgb="FFFCFCFF"/>
        <color rgb="FF63BE7B"/>
      </colorScale>
    </cfRule>
    <cfRule type="colorScale" priority="2398">
      <colorScale>
        <cfvo type="min"/>
        <cfvo type="max"/>
        <color rgb="FFFFEF9C"/>
        <color rgb="FF63BE7B"/>
      </colorScale>
    </cfRule>
  </conditionalFormatting>
  <conditionalFormatting sqref="R24:S24">
    <cfRule type="colorScale" priority="2399">
      <colorScale>
        <cfvo type="min"/>
        <cfvo type="max"/>
        <color rgb="FFFFEF9C"/>
        <color rgb="FF63BE7B"/>
      </colorScale>
    </cfRule>
  </conditionalFormatting>
  <conditionalFormatting sqref="D25:D26">
    <cfRule type="colorScale" priority="2212">
      <colorScale>
        <cfvo type="min"/>
        <cfvo type="percentile" val="50"/>
        <cfvo type="max"/>
        <color rgb="FFF8696B"/>
        <color rgb="FFFCFCFF"/>
        <color rgb="FF63BE7B"/>
      </colorScale>
    </cfRule>
  </conditionalFormatting>
  <conditionalFormatting sqref="E25:E26">
    <cfRule type="colorScale" priority="2213">
      <colorScale>
        <cfvo type="min"/>
        <cfvo type="max"/>
        <color rgb="FFFCFCFF"/>
        <color rgb="FF63BE7B"/>
      </colorScale>
    </cfRule>
  </conditionalFormatting>
  <conditionalFormatting sqref="E25:N25">
    <cfRule type="colorScale" priority="2208">
      <colorScale>
        <cfvo type="min"/>
        <cfvo type="max"/>
        <color rgb="FFFCFCFF"/>
        <color rgb="FF63BE7B"/>
      </colorScale>
    </cfRule>
    <cfRule type="colorScale" priority="2209">
      <colorScale>
        <cfvo type="min"/>
        <cfvo type="max"/>
        <color rgb="FFFCFCFF"/>
        <color rgb="FF63BE7B"/>
      </colorScale>
    </cfRule>
    <cfRule type="colorScale" priority="2210">
      <colorScale>
        <cfvo type="min"/>
        <cfvo type="percentile" val="50"/>
        <cfvo type="max"/>
        <color rgb="FFF8696B"/>
        <color rgb="FFFFEB84"/>
        <color rgb="FF63BE7B"/>
      </colorScale>
    </cfRule>
    <cfRule type="colorScale" priority="2211">
      <colorScale>
        <cfvo type="min"/>
        <cfvo type="max"/>
        <color rgb="FFFFEF9C"/>
        <color rgb="FF63BE7B"/>
      </colorScale>
    </cfRule>
  </conditionalFormatting>
  <conditionalFormatting sqref="W25:W26 Q25:U26">
    <cfRule type="colorScale" priority="2207">
      <colorScale>
        <cfvo type="min"/>
        <cfvo type="max"/>
        <color rgb="FFFFEF9C"/>
        <color rgb="FF63BE7B"/>
      </colorScale>
    </cfRule>
  </conditionalFormatting>
  <conditionalFormatting sqref="R25:T25">
    <cfRule type="colorScale" priority="2217">
      <colorScale>
        <cfvo type="min"/>
        <cfvo type="max"/>
        <color rgb="FFFCFCFF"/>
        <color rgb="FF63BE7B"/>
      </colorScale>
    </cfRule>
  </conditionalFormatting>
  <conditionalFormatting sqref="V25:V31">
    <cfRule type="colorScale" priority="2205">
      <colorScale>
        <cfvo type="min"/>
        <cfvo type="max"/>
        <color rgb="FFFFEF9C"/>
        <color rgb="FF63BE7B"/>
      </colorScale>
    </cfRule>
    <cfRule type="colorScale" priority="2206">
      <colorScale>
        <cfvo type="min"/>
        <cfvo type="max"/>
        <color rgb="FFFFEF9C"/>
        <color rgb="FF63BE7B"/>
      </colorScale>
    </cfRule>
  </conditionalFormatting>
  <conditionalFormatting sqref="D25:D26">
    <cfRule type="colorScale" priority="2218">
      <colorScale>
        <cfvo type="min"/>
        <cfvo type="percentile" val="50"/>
        <cfvo type="max"/>
        <color rgb="FFF8696B"/>
        <color rgb="FFFCFCFF"/>
        <color rgb="FF63BE7B"/>
      </colorScale>
    </cfRule>
  </conditionalFormatting>
  <conditionalFormatting sqref="E25:E26">
    <cfRule type="colorScale" priority="2219">
      <colorScale>
        <cfvo type="min"/>
        <cfvo type="max"/>
        <color rgb="FFFCFCFF"/>
        <color rgb="FF63BE7B"/>
      </colorScale>
    </cfRule>
  </conditionalFormatting>
  <conditionalFormatting sqref="O25:O26">
    <cfRule type="colorScale" priority="2233">
      <colorScale>
        <cfvo type="min"/>
        <cfvo type="percentile" val="50"/>
        <cfvo type="max"/>
        <color rgb="FF63BE7B"/>
        <color rgb="FFFCFCFF"/>
        <color rgb="FFF8696B"/>
      </colorScale>
    </cfRule>
  </conditionalFormatting>
  <conditionalFormatting sqref="O25:O26">
    <cfRule type="colorScale" priority="2234">
      <colorScale>
        <cfvo type="min"/>
        <cfvo type="percentile" val="50"/>
        <cfvo type="max"/>
        <color rgb="FF63BE7B"/>
        <color rgb="FFFCFCFF"/>
        <color rgb="FFF8696B"/>
      </colorScale>
    </cfRule>
  </conditionalFormatting>
  <conditionalFormatting sqref="P25:P26">
    <cfRule type="colorScale" priority="2235">
      <colorScale>
        <cfvo type="min"/>
        <cfvo type="percentile" val="50"/>
        <cfvo type="max"/>
        <color rgb="FF63BE7B"/>
        <color rgb="FFFCFCFF"/>
        <color rgb="FFF8696B"/>
      </colorScale>
    </cfRule>
    <cfRule type="colorScale" priority="2236">
      <colorScale>
        <cfvo type="min"/>
        <cfvo type="max"/>
        <color rgb="FFFCFCFF"/>
        <color rgb="FFF8696B"/>
      </colorScale>
    </cfRule>
  </conditionalFormatting>
  <conditionalFormatting sqref="P25:P26">
    <cfRule type="colorScale" priority="2237">
      <colorScale>
        <cfvo type="min"/>
        <cfvo type="percentile" val="50"/>
        <cfvo type="max"/>
        <color rgb="FF63BE7B"/>
        <color rgb="FFFCFCFF"/>
        <color rgb="FFF8696B"/>
      </colorScale>
    </cfRule>
  </conditionalFormatting>
  <conditionalFormatting sqref="Q25:Q26">
    <cfRule type="colorScale" priority="2238">
      <colorScale>
        <cfvo type="min"/>
        <cfvo type="percentile" val="50"/>
        <cfvo type="max"/>
        <color rgb="FFF8696B"/>
        <color rgb="FFFCFCFF"/>
        <color rgb="FF63BE7B"/>
      </colorScale>
    </cfRule>
    <cfRule type="colorScale" priority="2239">
      <colorScale>
        <cfvo type="min"/>
        <cfvo type="max"/>
        <color rgb="FFFCFCFF"/>
        <color rgb="FF63BE7B"/>
      </colorScale>
    </cfRule>
  </conditionalFormatting>
  <conditionalFormatting sqref="Q25:Q26">
    <cfRule type="colorScale" priority="2240">
      <colorScale>
        <cfvo type="min"/>
        <cfvo type="max"/>
        <color rgb="FFFCFCFF"/>
        <color rgb="FF63BE7B"/>
      </colorScale>
    </cfRule>
    <cfRule type="colorScale" priority="2241">
      <colorScale>
        <cfvo type="min"/>
        <cfvo type="max"/>
        <color rgb="FFFFEF9C"/>
        <color rgb="FF63BE7B"/>
      </colorScale>
    </cfRule>
  </conditionalFormatting>
  <conditionalFormatting sqref="Q25:Q26">
    <cfRule type="colorScale" priority="2242">
      <colorScale>
        <cfvo type="min"/>
        <cfvo type="max"/>
        <color rgb="FFFFEF9C"/>
        <color rgb="FF63BE7B"/>
      </colorScale>
    </cfRule>
  </conditionalFormatting>
  <conditionalFormatting sqref="R25:T25">
    <cfRule type="colorScale" priority="2243">
      <colorScale>
        <cfvo type="min"/>
        <cfvo type="max"/>
        <color rgb="FFFCFCFF"/>
        <color rgb="FF63BE7B"/>
      </colorScale>
    </cfRule>
    <cfRule type="colorScale" priority="2244">
      <colorScale>
        <cfvo type="min"/>
        <cfvo type="max"/>
        <color rgb="FFFFEF9C"/>
        <color rgb="FF63BE7B"/>
      </colorScale>
    </cfRule>
  </conditionalFormatting>
  <conditionalFormatting sqref="R25:T25">
    <cfRule type="colorScale" priority="2245">
      <colorScale>
        <cfvo type="min"/>
        <cfvo type="max"/>
        <color rgb="FFFFEF9C"/>
        <color rgb="FF63BE7B"/>
      </colorScale>
    </cfRule>
  </conditionalFormatting>
  <conditionalFormatting sqref="T25:T26">
    <cfRule type="colorScale" priority="2246">
      <colorScale>
        <cfvo type="min"/>
        <cfvo type="percentile" val="50"/>
        <cfvo type="max"/>
        <color rgb="FFF8696B"/>
        <color rgb="FFFCFCFF"/>
        <color rgb="FF63BE7B"/>
      </colorScale>
    </cfRule>
    <cfRule type="colorScale" priority="2247">
      <colorScale>
        <cfvo type="min"/>
        <cfvo type="max"/>
        <color rgb="FFFCFCFF"/>
        <color rgb="FF63BE7B"/>
      </colorScale>
    </cfRule>
  </conditionalFormatting>
  <conditionalFormatting sqref="T25:T26">
    <cfRule type="colorScale" priority="2248">
      <colorScale>
        <cfvo type="min"/>
        <cfvo type="max"/>
        <color rgb="FFFCFCFF"/>
        <color rgb="FF63BE7B"/>
      </colorScale>
    </cfRule>
    <cfRule type="colorScale" priority="2249">
      <colorScale>
        <cfvo type="min"/>
        <cfvo type="max"/>
        <color rgb="FFFFEF9C"/>
        <color rgb="FF63BE7B"/>
      </colorScale>
    </cfRule>
  </conditionalFormatting>
  <conditionalFormatting sqref="T25:T26">
    <cfRule type="colorScale" priority="2250">
      <colorScale>
        <cfvo type="min"/>
        <cfvo type="max"/>
        <color rgb="FFFFEF9C"/>
        <color rgb="FF63BE7B"/>
      </colorScale>
    </cfRule>
  </conditionalFormatting>
  <conditionalFormatting sqref="U25:U26">
    <cfRule type="colorScale" priority="2251">
      <colorScale>
        <cfvo type="min"/>
        <cfvo type="percentile" val="50"/>
        <cfvo type="max"/>
        <color rgb="FFF8696B"/>
        <color rgb="FFFCFCFF"/>
        <color rgb="FF63BE7B"/>
      </colorScale>
    </cfRule>
  </conditionalFormatting>
  <conditionalFormatting sqref="U25:U26">
    <cfRule type="colorScale" priority="2252">
      <colorScale>
        <cfvo type="min"/>
        <cfvo type="max"/>
        <color rgb="FFFCFCFF"/>
        <color rgb="FF63BE7B"/>
      </colorScale>
    </cfRule>
  </conditionalFormatting>
  <conditionalFormatting sqref="U25:U26 W25:W26">
    <cfRule type="colorScale" priority="2253">
      <colorScale>
        <cfvo type="min"/>
        <cfvo type="max"/>
        <color rgb="FFFFEF9C"/>
        <color rgb="FF63BE7B"/>
      </colorScale>
    </cfRule>
    <cfRule type="colorScale" priority="2254">
      <colorScale>
        <cfvo type="min"/>
        <cfvo type="max"/>
        <color rgb="FFFFEF9C"/>
        <color rgb="FF63BE7B"/>
      </colorScale>
    </cfRule>
  </conditionalFormatting>
  <conditionalFormatting sqref="W25:W26">
    <cfRule type="colorScale" priority="2255">
      <colorScale>
        <cfvo type="min"/>
        <cfvo type="percentile" val="50"/>
        <cfvo type="max"/>
        <color rgb="FF63BE7B"/>
        <color rgb="FFFCFCFF"/>
        <color rgb="FFF8696B"/>
      </colorScale>
    </cfRule>
  </conditionalFormatting>
  <conditionalFormatting sqref="W25:W26">
    <cfRule type="colorScale" priority="2256">
      <colorScale>
        <cfvo type="min"/>
        <cfvo type="percentile" val="50"/>
        <cfvo type="max"/>
        <color rgb="FF63BE7B"/>
        <color rgb="FFFCFCFF"/>
        <color rgb="FFF8696B"/>
      </colorScale>
    </cfRule>
    <cfRule type="colorScale" priority="2257">
      <colorScale>
        <cfvo type="min"/>
        <cfvo type="max"/>
        <color rgb="FF63BE7B"/>
        <color rgb="FFFCFCFF"/>
      </colorScale>
    </cfRule>
  </conditionalFormatting>
  <conditionalFormatting sqref="D25:D26">
    <cfRule type="colorScale" priority="2262">
      <colorScale>
        <cfvo type="min"/>
        <cfvo type="percentile" val="50"/>
        <cfvo type="max"/>
        <color rgb="FFF8696B"/>
        <color rgb="FFFCFCFF"/>
        <color rgb="FF63BE7B"/>
      </colorScale>
    </cfRule>
  </conditionalFormatting>
  <conditionalFormatting sqref="E25:E26">
    <cfRule type="colorScale" priority="2263">
      <colorScale>
        <cfvo type="min"/>
        <cfvo type="max"/>
        <color rgb="FFFCFCFF"/>
        <color rgb="FF63BE7B"/>
      </colorScale>
    </cfRule>
  </conditionalFormatting>
  <conditionalFormatting sqref="O25:O26">
    <cfRule type="colorScale" priority="2267">
      <colorScale>
        <cfvo type="min"/>
        <cfvo type="percentile" val="50"/>
        <cfvo type="max"/>
        <color rgb="FF63BE7B"/>
        <color rgb="FFFCFCFF"/>
        <color rgb="FFF8696B"/>
      </colorScale>
    </cfRule>
  </conditionalFormatting>
  <conditionalFormatting sqref="U25:U26">
    <cfRule type="colorScale" priority="2268">
      <colorScale>
        <cfvo type="min"/>
        <cfvo type="percentile" val="50"/>
        <cfvo type="max"/>
        <color rgb="FFF8696B"/>
        <color rgb="FFFCFCFF"/>
        <color rgb="FF63BE7B"/>
      </colorScale>
    </cfRule>
  </conditionalFormatting>
  <conditionalFormatting sqref="W25:W26">
    <cfRule type="colorScale" priority="2269">
      <colorScale>
        <cfvo type="min"/>
        <cfvo type="percentile" val="50"/>
        <cfvo type="max"/>
        <color rgb="FF63BE7B"/>
        <color rgb="FFFCFCFF"/>
        <color rgb="FFF8696B"/>
      </colorScale>
    </cfRule>
  </conditionalFormatting>
  <conditionalFormatting sqref="P25:P26">
    <cfRule type="colorScale" priority="2275">
      <colorScale>
        <cfvo type="min"/>
        <cfvo type="percentile" val="50"/>
        <cfvo type="max"/>
        <color rgb="FF63BE7B"/>
        <color rgb="FFFCFCFF"/>
        <color rgb="FFF8696B"/>
      </colorScale>
    </cfRule>
  </conditionalFormatting>
  <conditionalFormatting sqref="Q25:Q26">
    <cfRule type="colorScale" priority="2276">
      <colorScale>
        <cfvo type="min"/>
        <cfvo type="percentile" val="50"/>
        <cfvo type="max"/>
        <color rgb="FFF8696B"/>
        <color rgb="FFFCFCFF"/>
        <color rgb="FF63BE7B"/>
      </colorScale>
    </cfRule>
  </conditionalFormatting>
  <conditionalFormatting sqref="D25:D26">
    <cfRule type="colorScale" priority="2281">
      <colorScale>
        <cfvo type="min"/>
        <cfvo type="percentile" val="50"/>
        <cfvo type="max"/>
        <color rgb="FFF8696B"/>
        <color rgb="FFFCFCFF"/>
        <color rgb="FF63BE7B"/>
      </colorScale>
    </cfRule>
  </conditionalFormatting>
  <conditionalFormatting sqref="E25:E26">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E25:E26">
    <cfRule type="colorScale" priority="2286">
      <colorScale>
        <cfvo type="min"/>
        <cfvo type="percentile" val="50"/>
        <cfvo type="max"/>
        <color rgb="FFF8696B"/>
        <color rgb="FFFCFCFF"/>
        <color rgb="FF63BE7B"/>
      </colorScale>
    </cfRule>
  </conditionalFormatting>
  <conditionalFormatting sqref="E25:E26">
    <cfRule type="colorScale" priority="2287">
      <colorScale>
        <cfvo type="min"/>
        <cfvo type="max"/>
        <color rgb="FFFCFCFF"/>
        <color rgb="FF63BE7B"/>
      </colorScale>
    </cfRule>
  </conditionalFormatting>
  <conditionalFormatting sqref="O25:O26">
    <cfRule type="colorScale" priority="2304">
      <colorScale>
        <cfvo type="min"/>
        <cfvo type="percentile" val="50"/>
        <cfvo type="max"/>
        <color rgb="FF63BE7B"/>
        <color rgb="FFFCFCFF"/>
        <color rgb="FFF8696B"/>
      </colorScale>
    </cfRule>
  </conditionalFormatting>
  <conditionalFormatting sqref="P25:P26">
    <cfRule type="colorScale" priority="2305">
      <colorScale>
        <cfvo type="min"/>
        <cfvo type="percentile" val="50"/>
        <cfvo type="max"/>
        <color rgb="FF63BE7B"/>
        <color rgb="FFFCFCFF"/>
        <color rgb="FFF8696B"/>
      </colorScale>
    </cfRule>
  </conditionalFormatting>
  <conditionalFormatting sqref="Q25:Q26">
    <cfRule type="colorScale" priority="2306">
      <colorScale>
        <cfvo type="min"/>
        <cfvo type="percentile" val="50"/>
        <cfvo type="max"/>
        <color rgb="FFF8696B"/>
        <color rgb="FFFCFCFF"/>
        <color rgb="FF63BE7B"/>
      </colorScale>
    </cfRule>
  </conditionalFormatting>
  <conditionalFormatting sqref="R25:R26">
    <cfRule type="colorScale" priority="2307">
      <colorScale>
        <cfvo type="min"/>
        <cfvo type="max"/>
        <color rgb="FFFCFCFF"/>
        <color rgb="FF63BE7B"/>
      </colorScale>
    </cfRule>
  </conditionalFormatting>
  <conditionalFormatting sqref="R25:R26">
    <cfRule type="colorScale" priority="2308">
      <colorScale>
        <cfvo type="min"/>
        <cfvo type="max"/>
        <color rgb="FFFCFCFF"/>
        <color rgb="FF63BE7B"/>
      </colorScale>
    </cfRule>
    <cfRule type="colorScale" priority="2309">
      <colorScale>
        <cfvo type="min"/>
        <cfvo type="percentile" val="50"/>
        <cfvo type="max"/>
        <color rgb="FFF8696B"/>
        <color rgb="FFFCFCFF"/>
        <color rgb="FF63BE7B"/>
      </colorScale>
    </cfRule>
  </conditionalFormatting>
  <conditionalFormatting sqref="R25:T25">
    <cfRule type="colorScale" priority="2310">
      <colorScale>
        <cfvo type="min"/>
        <cfvo type="percentile" val="50"/>
        <cfvo type="max"/>
        <color rgb="FFF8696B"/>
        <color rgb="FFFCFCFF"/>
        <color rgb="FF63BE7B"/>
      </colorScale>
    </cfRule>
    <cfRule type="colorScale" priority="2311">
      <colorScale>
        <cfvo type="min"/>
        <cfvo type="max"/>
        <color rgb="FFFCFCFF"/>
        <color rgb="FF63BE7B"/>
      </colorScale>
    </cfRule>
  </conditionalFormatting>
  <conditionalFormatting sqref="S25:S26 T25">
    <cfRule type="colorScale" priority="2312">
      <colorScale>
        <cfvo type="min"/>
        <cfvo type="max"/>
        <color rgb="FFFCFCFF"/>
        <color rgb="FF63BE7B"/>
      </colorScale>
    </cfRule>
  </conditionalFormatting>
  <conditionalFormatting sqref="S25:S26 T25">
    <cfRule type="colorScale" priority="2313">
      <colorScale>
        <cfvo type="min"/>
        <cfvo type="percentile" val="50"/>
        <cfvo type="max"/>
        <color rgb="FFF8696B"/>
        <color rgb="FFFCFCFF"/>
        <color rgb="FF63BE7B"/>
      </colorScale>
    </cfRule>
    <cfRule type="colorScale" priority="2314">
      <colorScale>
        <cfvo type="min"/>
        <cfvo type="max"/>
        <color rgb="FFFCFCFF"/>
        <color rgb="FF63BE7B"/>
      </colorScale>
    </cfRule>
  </conditionalFormatting>
  <conditionalFormatting sqref="T25:T26">
    <cfRule type="colorScale" priority="2315">
      <colorScale>
        <cfvo type="min"/>
        <cfvo type="max"/>
        <color rgb="FFFCFCFF"/>
        <color rgb="FF63BE7B"/>
      </colorScale>
    </cfRule>
    <cfRule type="colorScale" priority="2316">
      <colorScale>
        <cfvo type="min"/>
        <cfvo type="percentile" val="50"/>
        <cfvo type="max"/>
        <color rgb="FFF8696B"/>
        <color rgb="FFFCFCFF"/>
        <color rgb="FF63BE7B"/>
      </colorScale>
    </cfRule>
  </conditionalFormatting>
  <conditionalFormatting sqref="T25:T26">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U25:U26">
    <cfRule type="colorScale" priority="2319">
      <colorScale>
        <cfvo type="min"/>
        <cfvo type="max"/>
        <color rgb="FFFCFCFF"/>
        <color rgb="FF63BE7B"/>
      </colorScale>
    </cfRule>
    <cfRule type="colorScale" priority="2320">
      <colorScale>
        <cfvo type="min"/>
        <cfvo type="percentile" val="50"/>
        <cfvo type="max"/>
        <color rgb="FFF8696B"/>
        <color rgb="FFFCFCFF"/>
        <color rgb="FF63BE7B"/>
      </colorScale>
    </cfRule>
  </conditionalFormatting>
  <conditionalFormatting sqref="U25:U26">
    <cfRule type="colorScale" priority="2321">
      <colorScale>
        <cfvo type="min"/>
        <cfvo type="percentile" val="50"/>
        <cfvo type="max"/>
        <color rgb="FFF8696B"/>
        <color rgb="FFFCFCFF"/>
        <color rgb="FF63BE7B"/>
      </colorScale>
    </cfRule>
  </conditionalFormatting>
  <conditionalFormatting sqref="V25:V31">
    <cfRule type="colorScale" priority="2322">
      <colorScale>
        <cfvo type="min"/>
        <cfvo type="max"/>
        <color rgb="FFFFEF9C"/>
        <color rgb="FF63BE7B"/>
      </colorScale>
    </cfRule>
    <cfRule type="colorScale" priority="2323">
      <colorScale>
        <cfvo type="min"/>
        <cfvo type="percentile" val="50"/>
        <cfvo type="max"/>
        <color rgb="FF63BE7B"/>
        <color rgb="FFFCFCFF"/>
        <color rgb="FFF8696B"/>
      </colorScale>
    </cfRule>
    <cfRule type="colorScale" priority="2324">
      <colorScale>
        <cfvo type="min"/>
        <cfvo type="percentile" val="50"/>
        <cfvo type="max"/>
        <color rgb="FF63BE7B"/>
        <color rgb="FFFCFCFF"/>
        <color rgb="FFF8696B"/>
      </colorScale>
    </cfRule>
    <cfRule type="colorScale" priority="2325">
      <colorScale>
        <cfvo type="min"/>
        <cfvo type="max"/>
        <color rgb="FF63BE7B"/>
        <color rgb="FFFCFCFF"/>
      </colorScale>
    </cfRule>
    <cfRule type="colorScale" priority="2326">
      <colorScale>
        <cfvo type="min"/>
        <cfvo type="percentile" val="50"/>
        <cfvo type="max"/>
        <color rgb="FF63BE7B"/>
        <color rgb="FFFCFCFF"/>
        <color rgb="FFF8696B"/>
      </colorScale>
    </cfRule>
    <cfRule type="colorScale" priority="2327">
      <colorScale>
        <cfvo type="min"/>
        <cfvo type="max"/>
        <color rgb="FFFFEF9C"/>
        <color rgb="FF63BE7B"/>
      </colorScale>
    </cfRule>
    <cfRule type="colorScale" priority="2328">
      <colorScale>
        <cfvo type="min"/>
        <cfvo type="max"/>
        <color rgb="FFFFEF9C"/>
        <color rgb="FF63BE7B"/>
      </colorScale>
    </cfRule>
    <cfRule type="colorScale" priority="2329">
      <colorScale>
        <cfvo type="min"/>
        <cfvo type="max"/>
        <color rgb="FFFFEF9C"/>
        <color rgb="FF63BE7B"/>
      </colorScale>
    </cfRule>
  </conditionalFormatting>
  <conditionalFormatting sqref="V25:V31">
    <cfRule type="colorScale" priority="2330">
      <colorScale>
        <cfvo type="min"/>
        <cfvo type="percentile" val="50"/>
        <cfvo type="max"/>
        <color rgb="FF63BE7B"/>
        <color rgb="FFFCFCFF"/>
        <color rgb="FFF8696B"/>
      </colorScale>
    </cfRule>
  </conditionalFormatting>
  <conditionalFormatting sqref="W25:W26">
    <cfRule type="colorScale" priority="2331">
      <colorScale>
        <cfvo type="min"/>
        <cfvo type="percentile" val="50"/>
        <cfvo type="max"/>
        <color rgb="FF63BE7B"/>
        <color rgb="FFFCFCFF"/>
        <color rgb="FFF8696B"/>
      </colorScale>
    </cfRule>
  </conditionalFormatting>
  <conditionalFormatting sqref="S25:S26 T25">
    <cfRule type="colorScale" priority="2347">
      <colorScale>
        <cfvo type="min"/>
        <cfvo type="percentile" val="50"/>
        <cfvo type="max"/>
        <color rgb="FFF8696B"/>
        <color rgb="FFFCFCFF"/>
        <color rgb="FF63BE7B"/>
      </colorScale>
    </cfRule>
  </conditionalFormatting>
  <conditionalFormatting sqref="R25:R26">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onditionalFormatting>
  <conditionalFormatting sqref="T25:T26">
    <cfRule type="colorScale" priority="2354">
      <colorScale>
        <cfvo type="min"/>
        <cfvo type="percentile" val="50"/>
        <cfvo type="max"/>
        <color rgb="FFF8696B"/>
        <color rgb="FFFCFCFF"/>
        <color rgb="FF63BE7B"/>
      </colorScale>
    </cfRule>
  </conditionalFormatting>
  <conditionalFormatting sqref="R25:R26">
    <cfRule type="colorScale" priority="2360">
      <colorScale>
        <cfvo type="min"/>
        <cfvo type="max"/>
        <color rgb="FFFCFCFF"/>
        <color rgb="FF63BE7B"/>
      </colorScale>
    </cfRule>
    <cfRule type="colorScale" priority="2361">
      <colorScale>
        <cfvo type="min"/>
        <cfvo type="percentile" val="50"/>
        <cfvo type="max"/>
        <color rgb="FFF8696B"/>
        <color rgb="FFFCFCFF"/>
        <color rgb="FF63BE7B"/>
      </colorScale>
    </cfRule>
  </conditionalFormatting>
  <conditionalFormatting sqref="D25:D26">
    <cfRule type="colorScale" priority="2370">
      <colorScale>
        <cfvo type="min"/>
        <cfvo type="percentile" val="50"/>
        <cfvo type="max"/>
        <color rgb="FFF8696B"/>
        <color rgb="FFFCFCFF"/>
        <color rgb="FF63BE7B"/>
      </colorScale>
    </cfRule>
  </conditionalFormatting>
  <conditionalFormatting sqref="E25:E26">
    <cfRule type="colorScale" priority="2371">
      <colorScale>
        <cfvo type="min"/>
        <cfvo type="max"/>
        <color rgb="FFFCFCFF"/>
        <color rgb="FF63BE7B"/>
      </colorScale>
    </cfRule>
  </conditionalFormatting>
  <conditionalFormatting sqref="O25:O26">
    <cfRule type="colorScale" priority="2381">
      <colorScale>
        <cfvo type="min"/>
        <cfvo type="percentile" val="50"/>
        <cfvo type="max"/>
        <color rgb="FF63BE7B"/>
        <color rgb="FFFCFCFF"/>
        <color rgb="FFF8696B"/>
      </colorScale>
    </cfRule>
  </conditionalFormatting>
  <conditionalFormatting sqref="P25:P26">
    <cfRule type="colorScale" priority="2382">
      <colorScale>
        <cfvo type="min"/>
        <cfvo type="percentile" val="50"/>
        <cfvo type="max"/>
        <color rgb="FF63BE7B"/>
        <color rgb="FFFCFCFF"/>
        <color rgb="FFF8696B"/>
      </colorScale>
    </cfRule>
  </conditionalFormatting>
  <conditionalFormatting sqref="Q25:Q26">
    <cfRule type="colorScale" priority="2383">
      <colorScale>
        <cfvo type="min"/>
        <cfvo type="percentile" val="50"/>
        <cfvo type="max"/>
        <color rgb="FFF8696B"/>
        <color rgb="FFFCFCFF"/>
        <color rgb="FF63BE7B"/>
      </colorScale>
    </cfRule>
  </conditionalFormatting>
  <conditionalFormatting sqref="R25:R26">
    <cfRule type="colorScale" priority="2384">
      <colorScale>
        <cfvo type="min"/>
        <cfvo type="max"/>
        <color rgb="FFFCFCFF"/>
        <color rgb="FF63BE7B"/>
      </colorScale>
    </cfRule>
  </conditionalFormatting>
  <conditionalFormatting sqref="S25:S26">
    <cfRule type="colorScale" priority="2385">
      <colorScale>
        <cfvo type="min"/>
        <cfvo type="max"/>
        <color rgb="FFFCFCFF"/>
        <color rgb="FF63BE7B"/>
      </colorScale>
    </cfRule>
  </conditionalFormatting>
  <conditionalFormatting sqref="T25:T26">
    <cfRule type="colorScale" priority="2386">
      <colorScale>
        <cfvo type="min"/>
        <cfvo type="max"/>
        <color rgb="FFFCFCFF"/>
        <color rgb="FF63BE7B"/>
      </colorScale>
    </cfRule>
  </conditionalFormatting>
  <conditionalFormatting sqref="U25:U26">
    <cfRule type="colorScale" priority="2387">
      <colorScale>
        <cfvo type="min"/>
        <cfvo type="max"/>
        <color rgb="FFFCFCFF"/>
        <color rgb="FF63BE7B"/>
      </colorScale>
    </cfRule>
  </conditionalFormatting>
  <conditionalFormatting sqref="W25:W26">
    <cfRule type="colorScale" priority="2389">
      <colorScale>
        <cfvo type="min"/>
        <cfvo type="percentile" val="50"/>
        <cfvo type="max"/>
        <color rgb="FF63BE7B"/>
        <color rgb="FFFCFCFF"/>
        <color rgb="FFF8696B"/>
      </colorScale>
    </cfRule>
  </conditionalFormatting>
  <conditionalFormatting sqref="D25:D26">
    <cfRule type="colorScale" priority="2203">
      <colorScale>
        <cfvo type="min"/>
        <cfvo type="percentile" val="50"/>
        <cfvo type="max"/>
        <color rgb="FFF8696B"/>
        <color rgb="FFFCFCFF"/>
        <color rgb="FF63BE7B"/>
      </colorScale>
    </cfRule>
  </conditionalFormatting>
  <conditionalFormatting sqref="O25:O26">
    <cfRule type="colorScale" priority="2197">
      <colorScale>
        <cfvo type="min"/>
        <cfvo type="percentile" val="50"/>
        <cfvo type="max"/>
        <color rgb="FF63BE7B"/>
        <color rgb="FFFCFCFF"/>
        <color rgb="FFF8696B"/>
      </colorScale>
    </cfRule>
    <cfRule type="colorScale" priority="2198">
      <colorScale>
        <cfvo type="min"/>
        <cfvo type="max"/>
        <color rgb="FFFCFCFF"/>
        <color rgb="FF63BE7B"/>
      </colorScale>
    </cfRule>
  </conditionalFormatting>
  <conditionalFormatting sqref="P25:P26">
    <cfRule type="colorScale" priority="2196">
      <colorScale>
        <cfvo type="min"/>
        <cfvo type="percentile" val="50"/>
        <cfvo type="max"/>
        <color rgb="FF63BE7B"/>
        <color rgb="FFFCFCFF"/>
        <color rgb="FFF8696B"/>
      </colorScale>
    </cfRule>
  </conditionalFormatting>
  <conditionalFormatting sqref="Q25:Q26">
    <cfRule type="colorScale" priority="2195">
      <colorScale>
        <cfvo type="min"/>
        <cfvo type="percentile" val="50"/>
        <cfvo type="max"/>
        <color rgb="FFF8696B"/>
        <color rgb="FFFCFCFF"/>
        <color rgb="FF63BE7B"/>
      </colorScale>
    </cfRule>
  </conditionalFormatting>
  <conditionalFormatting sqref="R25:R26">
    <cfRule type="colorScale" priority="2194">
      <colorScale>
        <cfvo type="min"/>
        <cfvo type="max"/>
        <color rgb="FFFCFCFF"/>
        <color rgb="FF63BE7B"/>
      </colorScale>
    </cfRule>
  </conditionalFormatting>
  <conditionalFormatting sqref="S25:S26">
    <cfRule type="colorScale" priority="2193">
      <colorScale>
        <cfvo type="min"/>
        <cfvo type="max"/>
        <color rgb="FFFCFCFF"/>
        <color rgb="FF63BE7B"/>
      </colorScale>
    </cfRule>
  </conditionalFormatting>
  <conditionalFormatting sqref="T25:T26">
    <cfRule type="colorScale" priority="2192">
      <colorScale>
        <cfvo type="min"/>
        <cfvo type="max"/>
        <color rgb="FFFCFCFF"/>
        <color rgb="FF63BE7B"/>
      </colorScale>
    </cfRule>
  </conditionalFormatting>
  <conditionalFormatting sqref="U25:U26">
    <cfRule type="colorScale" priority="2191">
      <colorScale>
        <cfvo type="min"/>
        <cfvo type="max"/>
        <color rgb="FFFCFCFF"/>
        <color rgb="FF63BE7B"/>
      </colorScale>
    </cfRule>
  </conditionalFormatting>
  <conditionalFormatting sqref="W25:W26">
    <cfRule type="colorScale" priority="2189">
      <colorScale>
        <cfvo type="min"/>
        <cfvo type="percentile" val="50"/>
        <cfvo type="max"/>
        <color rgb="FF63BE7B"/>
        <color rgb="FFFCFCFF"/>
        <color rgb="FFF8696B"/>
      </colorScale>
    </cfRule>
  </conditionalFormatting>
  <conditionalFormatting sqref="D25:D26">
    <cfRule type="colorScale" priority="2182">
      <colorScale>
        <cfvo type="min"/>
        <cfvo type="percentile" val="50"/>
        <cfvo type="max"/>
        <color rgb="FFF8696B"/>
        <color rgb="FFFCFCFF"/>
        <color rgb="FF63BE7B"/>
      </colorScale>
    </cfRule>
  </conditionalFormatting>
  <conditionalFormatting sqref="E25:E26">
    <cfRule type="colorScale" priority="2188">
      <colorScale>
        <cfvo type="min"/>
        <cfvo type="max"/>
        <color rgb="FFFCFCFF"/>
        <color rgb="FF63BE7B"/>
      </colorScale>
    </cfRule>
  </conditionalFormatting>
  <conditionalFormatting sqref="O25:O26">
    <cfRule type="colorScale" priority="2177">
      <colorScale>
        <cfvo type="min"/>
        <cfvo type="percentile" val="50"/>
        <cfvo type="max"/>
        <color rgb="FF63BE7B"/>
        <color rgb="FFFCFCFF"/>
        <color rgb="FFF8696B"/>
      </colorScale>
    </cfRule>
  </conditionalFormatting>
  <conditionalFormatting sqref="P25:P26">
    <cfRule type="colorScale" priority="2176">
      <colorScale>
        <cfvo type="min"/>
        <cfvo type="percentile" val="50"/>
        <cfvo type="max"/>
        <color rgb="FF63BE7B"/>
        <color rgb="FFFCFCFF"/>
        <color rgb="FFF8696B"/>
      </colorScale>
    </cfRule>
  </conditionalFormatting>
  <conditionalFormatting sqref="Q25:Q26">
    <cfRule type="colorScale" priority="2175">
      <colorScale>
        <cfvo type="min"/>
        <cfvo type="percentile" val="50"/>
        <cfvo type="max"/>
        <color rgb="FFF8696B"/>
        <color rgb="FFFCFCFF"/>
        <color rgb="FF63BE7B"/>
      </colorScale>
    </cfRule>
  </conditionalFormatting>
  <conditionalFormatting sqref="R25:R26">
    <cfRule type="colorScale" priority="2174">
      <colorScale>
        <cfvo type="min"/>
        <cfvo type="max"/>
        <color rgb="FFFCFCFF"/>
        <color rgb="FF63BE7B"/>
      </colorScale>
    </cfRule>
  </conditionalFormatting>
  <conditionalFormatting sqref="S25:S26">
    <cfRule type="colorScale" priority="2173">
      <colorScale>
        <cfvo type="min"/>
        <cfvo type="max"/>
        <color rgb="FFFCFCFF"/>
        <color rgb="FF63BE7B"/>
      </colorScale>
    </cfRule>
  </conditionalFormatting>
  <conditionalFormatting sqref="T25:T26">
    <cfRule type="colorScale" priority="2172">
      <colorScale>
        <cfvo type="min"/>
        <cfvo type="max"/>
        <color rgb="FFFCFCFF"/>
        <color rgb="FF63BE7B"/>
      </colorScale>
    </cfRule>
  </conditionalFormatting>
  <conditionalFormatting sqref="U25:U26">
    <cfRule type="colorScale" priority="2171">
      <colorScale>
        <cfvo type="min"/>
        <cfvo type="percentile" val="50"/>
        <cfvo type="max"/>
        <color rgb="FFF8696B"/>
        <color rgb="FFFCFCFF"/>
        <color rgb="FF63BE7B"/>
      </colorScale>
    </cfRule>
  </conditionalFormatting>
  <conditionalFormatting sqref="W25:W26">
    <cfRule type="colorScale" priority="2169">
      <colorScale>
        <cfvo type="min"/>
        <cfvo type="percentile" val="50"/>
        <cfvo type="max"/>
        <color rgb="FF63BE7B"/>
        <color rgb="FFFCFCFF"/>
        <color rgb="FFF8696B"/>
      </colorScale>
    </cfRule>
  </conditionalFormatting>
  <conditionalFormatting sqref="D2:D9 D11:D12 D14:D26 D32:D40">
    <cfRule type="colorScale" priority="2168">
      <colorScale>
        <cfvo type="min"/>
        <cfvo type="percentile" val="50"/>
        <cfvo type="max"/>
        <color rgb="FFF8696B"/>
        <color rgb="FFFCFCFF"/>
        <color rgb="FF63BE7B"/>
      </colorScale>
    </cfRule>
  </conditionalFormatting>
  <conditionalFormatting sqref="E2:E9 E11:E12 E14:E26 E32:E40">
    <cfRule type="colorScale" priority="2167">
      <colorScale>
        <cfvo type="min"/>
        <cfvo type="max"/>
        <color rgb="FFFCFCFF"/>
        <color rgb="FF63BE7B"/>
      </colorScale>
    </cfRule>
  </conditionalFormatting>
  <conditionalFormatting sqref="O2:O9 O11:O12 O14:O26 O32:O40">
    <cfRule type="colorScale" priority="2157">
      <colorScale>
        <cfvo type="min"/>
        <cfvo type="percentile" val="50"/>
        <cfvo type="max"/>
        <color rgb="FF63BE7B"/>
        <color rgb="FFFCFCFF"/>
        <color rgb="FFF8696B"/>
      </colorScale>
    </cfRule>
  </conditionalFormatting>
  <conditionalFormatting sqref="P2:P9 P11:P12 P14:P26 P32:P40">
    <cfRule type="colorScale" priority="2156">
      <colorScale>
        <cfvo type="min"/>
        <cfvo type="percentile" val="50"/>
        <cfvo type="max"/>
        <color rgb="FF63BE7B"/>
        <color rgb="FFFCFCFF"/>
        <color rgb="FFF8696B"/>
      </colorScale>
    </cfRule>
  </conditionalFormatting>
  <conditionalFormatting sqref="Q2:Q9 Q11:Q12 Q14:Q26 Q32:Q40">
    <cfRule type="colorScale" priority="2155">
      <colorScale>
        <cfvo type="min"/>
        <cfvo type="percentile" val="50"/>
        <cfvo type="max"/>
        <color rgb="FFF8696B"/>
        <color rgb="FFFCFCFF"/>
        <color rgb="FF63BE7B"/>
      </colorScale>
    </cfRule>
  </conditionalFormatting>
  <conditionalFormatting sqref="R2:R9 R11:R12 R14:R26 R32:R40">
    <cfRule type="colorScale" priority="2148">
      <colorScale>
        <cfvo type="min"/>
        <cfvo type="percentile" val="50"/>
        <cfvo type="max"/>
        <color rgb="FFF8696B"/>
        <color rgb="FFFCFCFF"/>
        <color rgb="FF63BE7B"/>
      </colorScale>
    </cfRule>
    <cfRule type="colorScale" priority="2152">
      <colorScale>
        <cfvo type="min"/>
        <cfvo type="max"/>
        <color rgb="FFFCFCFF"/>
        <color rgb="FF63BE7B"/>
      </colorScale>
    </cfRule>
  </conditionalFormatting>
  <conditionalFormatting sqref="S2:S9 T25 S11:S12 S14:S26 S32:S40">
    <cfRule type="colorScale" priority="2149">
      <colorScale>
        <cfvo type="min"/>
        <cfvo type="percentile" val="50"/>
        <cfvo type="max"/>
        <color rgb="FFF8696B"/>
        <color rgb="FFFCFCFF"/>
        <color rgb="FF63BE7B"/>
      </colorScale>
    </cfRule>
  </conditionalFormatting>
  <conditionalFormatting sqref="S5:S9 T25 S11:S12 S14:S26 S32:S40">
    <cfRule type="colorScale" priority="2151">
      <colorScale>
        <cfvo type="min"/>
        <cfvo type="max"/>
        <color rgb="FFFCFCFF"/>
        <color rgb="FF63BE7B"/>
      </colorScale>
    </cfRule>
  </conditionalFormatting>
  <conditionalFormatting sqref="T5:T9 T11:T12 T14:T26 T32:T40">
    <cfRule type="colorScale" priority="2150">
      <colorScale>
        <cfvo type="min"/>
        <cfvo type="percentile" val="50"/>
        <cfvo type="max"/>
        <color rgb="FFF8696B"/>
        <color rgb="FFFCFCFF"/>
        <color rgb="FF63BE7B"/>
      </colorScale>
    </cfRule>
  </conditionalFormatting>
  <conditionalFormatting sqref="U2:U9 U11:U12 U14:U26 U32:U40">
    <cfRule type="colorScale" priority="2147">
      <colorScale>
        <cfvo type="min"/>
        <cfvo type="percentile" val="50"/>
        <cfvo type="max"/>
        <color rgb="FFF8696B"/>
        <color rgb="FFFCFCFF"/>
        <color rgb="FF63BE7B"/>
      </colorScale>
    </cfRule>
  </conditionalFormatting>
  <conditionalFormatting sqref="V2:V9 V11:V12 V14:V40">
    <cfRule type="colorScale" priority="2084">
      <colorScale>
        <cfvo type="min"/>
        <cfvo type="percentile" val="50"/>
        <cfvo type="max"/>
        <color rgb="FF63BE7B"/>
        <color rgb="FFFCFCFF"/>
        <color rgb="FFF8696B"/>
      </colorScale>
    </cfRule>
  </conditionalFormatting>
  <conditionalFormatting sqref="W2:W9 W11:W12 W14:W26 W32:W40">
    <cfRule type="colorScale" priority="2145">
      <colorScale>
        <cfvo type="min"/>
        <cfvo type="percentile" val="50"/>
        <cfvo type="max"/>
        <color rgb="FF63BE7B"/>
        <color rgb="FFFCFCFF"/>
        <color rgb="FFF8696B"/>
      </colorScale>
    </cfRule>
  </conditionalFormatting>
  <conditionalFormatting sqref="E26:N26">
    <cfRule type="colorScale" priority="2130">
      <colorScale>
        <cfvo type="min"/>
        <cfvo type="max"/>
        <color rgb="FFFCFCFF"/>
        <color rgb="FF63BE7B"/>
      </colorScale>
    </cfRule>
    <cfRule type="colorScale" priority="2131">
      <colorScale>
        <cfvo type="min"/>
        <cfvo type="max"/>
        <color rgb="FFFCFCFF"/>
        <color rgb="FF63BE7B"/>
      </colorScale>
    </cfRule>
    <cfRule type="colorScale" priority="2132">
      <colorScale>
        <cfvo type="min"/>
        <cfvo type="percentile" val="50"/>
        <cfvo type="max"/>
        <color rgb="FFF8696B"/>
        <color rgb="FFFFEB84"/>
        <color rgb="FF63BE7B"/>
      </colorScale>
    </cfRule>
    <cfRule type="colorScale" priority="2133">
      <colorScale>
        <cfvo type="min"/>
        <cfvo type="max"/>
        <color rgb="FFFFEF9C"/>
        <color rgb="FF63BE7B"/>
      </colorScale>
    </cfRule>
  </conditionalFormatting>
  <conditionalFormatting sqref="R26:S26">
    <cfRule type="colorScale" priority="2135">
      <colorScale>
        <cfvo type="min"/>
        <cfvo type="max"/>
        <color rgb="FFFCFCFF"/>
        <color rgb="FF63BE7B"/>
      </colorScale>
    </cfRule>
  </conditionalFormatting>
  <conditionalFormatting sqref="R26:S26">
    <cfRule type="colorScale" priority="2137">
      <colorScale>
        <cfvo type="min"/>
        <cfvo type="max"/>
        <color rgb="FFFCFCFF"/>
        <color rgb="FF63BE7B"/>
      </colorScale>
    </cfRule>
    <cfRule type="colorScale" priority="2138">
      <colorScale>
        <cfvo type="min"/>
        <cfvo type="max"/>
        <color rgb="FFFFEF9C"/>
        <color rgb="FF63BE7B"/>
      </colorScale>
    </cfRule>
  </conditionalFormatting>
  <conditionalFormatting sqref="R26:S26">
    <cfRule type="colorScale" priority="2139">
      <colorScale>
        <cfvo type="min"/>
        <cfvo type="max"/>
        <color rgb="FFFFEF9C"/>
        <color rgb="FF63BE7B"/>
      </colorScale>
    </cfRule>
  </conditionalFormatting>
  <conditionalFormatting sqref="R26:S26">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onditionalFormatting>
  <conditionalFormatting sqref="D2:D9 D11:D12 D14:D29 D32:D40">
    <cfRule type="colorScale" priority="2129">
      <colorScale>
        <cfvo type="min"/>
        <cfvo type="percentile" val="50"/>
        <cfvo type="max"/>
        <color rgb="FFF8696B"/>
        <color rgb="FFFCFCFF"/>
        <color rgb="FF63BE7B"/>
      </colorScale>
    </cfRule>
  </conditionalFormatting>
  <conditionalFormatting sqref="E2:E9 E11:E12 E14:E29 E32:E40">
    <cfRule type="colorScale" priority="2128">
      <colorScale>
        <cfvo type="min"/>
        <cfvo type="max"/>
        <color rgb="FFFCFCFF"/>
        <color rgb="FF63BE7B"/>
      </colorScale>
    </cfRule>
  </conditionalFormatting>
  <conditionalFormatting sqref="O2:O9 O11:O12 O14:O29 O32:O40">
    <cfRule type="colorScale" priority="2116">
      <colorScale>
        <cfvo type="min"/>
        <cfvo type="percentile" val="50"/>
        <cfvo type="max"/>
        <color rgb="FF63BE7B"/>
        <color rgb="FFFCFCFF"/>
        <color rgb="FFF8696B"/>
      </colorScale>
    </cfRule>
  </conditionalFormatting>
  <conditionalFormatting sqref="P2:P9 P11:P12 P14:P29 P32:P40">
    <cfRule type="colorScale" priority="2115">
      <colorScale>
        <cfvo type="min"/>
        <cfvo type="percentile" val="50"/>
        <cfvo type="max"/>
        <color rgb="FF63BE7B"/>
        <color rgb="FFFCFCFF"/>
        <color rgb="FFF8696B"/>
      </colorScale>
    </cfRule>
  </conditionalFormatting>
  <conditionalFormatting sqref="Q2:Q9 Q11:Q12 Q14:Q29 Q32:Q40">
    <cfRule type="colorScale" priority="2114">
      <colorScale>
        <cfvo type="min"/>
        <cfvo type="percentile" val="50"/>
        <cfvo type="max"/>
        <color rgb="FFF8696B"/>
        <color rgb="FFFCFCFF"/>
        <color rgb="FF63BE7B"/>
      </colorScale>
    </cfRule>
  </conditionalFormatting>
  <conditionalFormatting sqref="R2:R9 R11:R12 R14:R29 R32:R40">
    <cfRule type="colorScale" priority="2108">
      <colorScale>
        <cfvo type="min"/>
        <cfvo type="percentile" val="50"/>
        <cfvo type="max"/>
        <color rgb="FFF8696B"/>
        <color rgb="FFFCFCFF"/>
        <color rgb="FF63BE7B"/>
      </colorScale>
    </cfRule>
    <cfRule type="colorScale" priority="2109">
      <colorScale>
        <cfvo type="min"/>
        <cfvo type="max"/>
        <color rgb="FFFCFCFF"/>
        <color rgb="FF63BE7B"/>
      </colorScale>
    </cfRule>
  </conditionalFormatting>
  <conditionalFormatting sqref="S2:S9 T25 S11:S12 S14:S29 S32:S40">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T2:T9 T11:T12 T14:T29 T32:T40">
    <cfRule type="colorScale" priority="2107">
      <colorScale>
        <cfvo type="min"/>
        <cfvo type="percentile" val="50"/>
        <cfvo type="max"/>
        <color rgb="FFF8696B"/>
        <color rgb="FFFCFCFF"/>
        <color rgb="FF63BE7B"/>
      </colorScale>
    </cfRule>
  </conditionalFormatting>
  <conditionalFormatting sqref="U2:U9 U11:U12 U14:U29 U32:U40">
    <cfRule type="colorScale" priority="2106">
      <colorScale>
        <cfvo type="min"/>
        <cfvo type="percentile" val="50"/>
        <cfvo type="max"/>
        <color rgb="FFF8696B"/>
        <color rgb="FFFCFCFF"/>
        <color rgb="FF63BE7B"/>
      </colorScale>
    </cfRule>
  </conditionalFormatting>
  <conditionalFormatting sqref="W2:W9 W11:W12 W14:W30 W32:W40">
    <cfRule type="colorScale" priority="2104">
      <colorScale>
        <cfvo type="min"/>
        <cfvo type="percentile" val="50"/>
        <cfvo type="max"/>
        <color rgb="FF63BE7B"/>
        <color rgb="FFFCFCFF"/>
        <color rgb="FFF8696B"/>
      </colorScale>
    </cfRule>
  </conditionalFormatting>
  <conditionalFormatting sqref="D2:D9 D11:D12 D14:D40">
    <cfRule type="colorScale" priority="2103">
      <colorScale>
        <cfvo type="min"/>
        <cfvo type="percentile" val="50"/>
        <cfvo type="max"/>
        <color rgb="FFF8696B"/>
        <color rgb="FFFCFCFF"/>
        <color rgb="FF63BE7B"/>
      </colorScale>
    </cfRule>
  </conditionalFormatting>
  <conditionalFormatting sqref="E2:E9 E11:E12 E14:E40">
    <cfRule type="colorScale" priority="2102">
      <colorScale>
        <cfvo type="min"/>
        <cfvo type="max"/>
        <color rgb="FFFCFCFF"/>
        <color rgb="FF63BE7B"/>
      </colorScale>
    </cfRule>
  </conditionalFormatting>
  <conditionalFormatting sqref="O2:O9 O11:O12 O14:O40">
    <cfRule type="colorScale" priority="2092">
      <colorScale>
        <cfvo type="min"/>
        <cfvo type="percentile" val="50"/>
        <cfvo type="max"/>
        <color rgb="FF63BE7B"/>
        <color rgb="FFFCFCFF"/>
        <color rgb="FFF8696B"/>
      </colorScale>
    </cfRule>
  </conditionalFormatting>
  <conditionalFormatting sqref="P2:P9 P11:P12 P14:P40">
    <cfRule type="colorScale" priority="2091">
      <colorScale>
        <cfvo type="min"/>
        <cfvo type="percentile" val="50"/>
        <cfvo type="max"/>
        <color rgb="FF63BE7B"/>
        <color rgb="FFFCFCFF"/>
        <color rgb="FFF8696B"/>
      </colorScale>
    </cfRule>
  </conditionalFormatting>
  <conditionalFormatting sqref="Q2:Q9 Q11:Q12 Q14:Q40">
    <cfRule type="colorScale" priority="2090">
      <colorScale>
        <cfvo type="min"/>
        <cfvo type="percentile" val="50"/>
        <cfvo type="max"/>
        <color rgb="FFF8696B"/>
        <color rgb="FFFCFCFF"/>
        <color rgb="FF63BE7B"/>
      </colorScale>
    </cfRule>
  </conditionalFormatting>
  <conditionalFormatting sqref="R2:R9 R11:R12 R14:R40">
    <cfRule type="colorScale" priority="2089">
      <colorScale>
        <cfvo type="min"/>
        <cfvo type="max"/>
        <color rgb="FFFCFCFF"/>
        <color rgb="FF63BE7B"/>
      </colorScale>
    </cfRule>
  </conditionalFormatting>
  <conditionalFormatting sqref="S2:S9 S11:S12 S14:S40">
    <cfRule type="colorScale" priority="2086">
      <colorScale>
        <cfvo type="min"/>
        <cfvo type="percentile" val="50"/>
        <cfvo type="max"/>
        <color rgb="FFF8696B"/>
        <color rgb="FFFCFCFF"/>
        <color rgb="FF63BE7B"/>
      </colorScale>
    </cfRule>
    <cfRule type="colorScale" priority="2088">
      <colorScale>
        <cfvo type="min"/>
        <cfvo type="max"/>
        <color rgb="FFFCFCFF"/>
        <color rgb="FF63BE7B"/>
      </colorScale>
    </cfRule>
  </conditionalFormatting>
  <conditionalFormatting sqref="T2:T9 T11:T12 T14:T40">
    <cfRule type="colorScale" priority="2087">
      <colorScale>
        <cfvo type="min"/>
        <cfvo type="percentile" val="50"/>
        <cfvo type="max"/>
        <color rgb="FFF8696B"/>
        <color rgb="FFFCFCFF"/>
        <color rgb="FF63BE7B"/>
      </colorScale>
    </cfRule>
  </conditionalFormatting>
  <conditionalFormatting sqref="U2:U9 U11:U12 U14:U40">
    <cfRule type="colorScale" priority="2085">
      <colorScale>
        <cfvo type="min"/>
        <cfvo type="percentile" val="50"/>
        <cfvo type="max"/>
        <color rgb="FFF8696B"/>
        <color rgb="FFFCFCFF"/>
        <color rgb="FF63BE7B"/>
      </colorScale>
    </cfRule>
  </conditionalFormatting>
  <conditionalFormatting sqref="W2:W9 W11:W12 W14:W40">
    <cfRule type="colorScale" priority="2083">
      <colorScale>
        <cfvo type="min"/>
        <cfvo type="percentile" val="50"/>
        <cfvo type="max"/>
        <color rgb="FF63BE7B"/>
        <color rgb="FFFCFCFF"/>
        <color rgb="FFF8696B"/>
      </colorScale>
    </cfRule>
  </conditionalFormatting>
  <conditionalFormatting sqref="D10">
    <cfRule type="colorScale" priority="1815">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fRule type="colorScale" priority="1824">
      <colorScale>
        <cfvo type="min"/>
        <cfvo type="percentile" val="50"/>
        <cfvo type="max"/>
        <color rgb="FFF8696B"/>
        <color rgb="FFFCFCFF"/>
        <color rgb="FF63BE7B"/>
      </colorScale>
    </cfRule>
    <cfRule type="colorScale" priority="1843">
      <colorScale>
        <cfvo type="min"/>
        <cfvo type="percentile" val="50"/>
        <cfvo type="max"/>
        <color rgb="FFF8696B"/>
        <color rgb="FFFCFCFF"/>
        <color rgb="FF63BE7B"/>
      </colorScale>
    </cfRule>
  </conditionalFormatting>
  <conditionalFormatting sqref="E10:N10">
    <cfRule type="colorScale" priority="1825">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onditionalFormatting>
  <conditionalFormatting sqref="O10">
    <cfRule type="colorScale" priority="1816">
      <colorScale>
        <cfvo type="min"/>
        <cfvo type="percentile" val="50"/>
        <cfvo type="max"/>
        <color rgb="FF63BE7B"/>
        <color rgb="FFFCFCFF"/>
        <color rgb="FFF8696B"/>
      </colorScale>
    </cfRule>
    <cfRule type="colorScale" priority="1817">
      <colorScale>
        <cfvo type="min"/>
        <cfvo type="percentile" val="50"/>
        <cfvo type="max"/>
        <color rgb="FF63BE7B"/>
        <color rgb="FFFCFCFF"/>
        <color rgb="FFF8696B"/>
      </colorScale>
    </cfRule>
    <cfRule type="colorScale" priority="1838">
      <colorScale>
        <cfvo type="min"/>
        <cfvo type="percentile" val="50"/>
        <cfvo type="max"/>
        <color rgb="FF63BE7B"/>
        <color rgb="FFFCFCFF"/>
        <color rgb="FFF8696B"/>
      </colorScale>
    </cfRule>
    <cfRule type="colorScale" priority="1839">
      <colorScale>
        <cfvo type="min"/>
        <cfvo type="percentile" val="50"/>
        <cfvo type="max"/>
        <color rgb="FF63BE7B"/>
        <color rgb="FFFCFCFF"/>
        <color rgb="FFF8696B"/>
      </colorScale>
    </cfRule>
    <cfRule type="colorScale" priority="1885">
      <colorScale>
        <cfvo type="min"/>
        <cfvo type="percentile" val="50"/>
        <cfvo type="max"/>
        <color rgb="FF63BE7B"/>
        <color rgb="FFFCFCFF"/>
        <color rgb="FFF8696B"/>
      </colorScale>
    </cfRule>
    <cfRule type="colorScale" priority="1886">
      <colorScale>
        <cfvo type="min"/>
        <cfvo type="percentile" val="50"/>
        <cfvo type="max"/>
        <color rgb="FF63BE7B"/>
        <color rgb="FFFCFCFF"/>
        <color rgb="FFF8696B"/>
      </colorScale>
    </cfRule>
  </conditionalFormatting>
  <conditionalFormatting sqref="P10">
    <cfRule type="colorScale" priority="1887">
      <colorScale>
        <cfvo type="min"/>
        <cfvo type="percentile" val="50"/>
        <cfvo type="max"/>
        <color rgb="FF63BE7B"/>
        <color rgb="FFFCFCFF"/>
        <color rgb="FFF8696B"/>
      </colorScale>
    </cfRule>
    <cfRule type="colorScale" priority="1888">
      <colorScale>
        <cfvo type="min"/>
        <cfvo type="percentile" val="50"/>
        <cfvo type="max"/>
        <color rgb="FF63BE7B"/>
        <color rgb="FFFCFCFF"/>
        <color rgb="FFF8696B"/>
      </colorScale>
    </cfRule>
    <cfRule type="colorScale" priority="1889">
      <colorScale>
        <cfvo type="min"/>
        <cfvo type="max"/>
        <color rgb="FFFCFCFF"/>
        <color rgb="FFF8696B"/>
      </colorScale>
    </cfRule>
    <cfRule type="colorScale" priority="1890">
      <colorScale>
        <cfvo type="min"/>
        <cfvo type="percentile" val="50"/>
        <cfvo type="max"/>
        <color rgb="FF63BE7B"/>
        <color rgb="FFFCFCFF"/>
        <color rgb="FFF8696B"/>
      </colorScale>
    </cfRule>
    <cfRule type="colorScale" priority="1891">
      <colorScale>
        <cfvo type="min"/>
        <cfvo type="percentile" val="50"/>
        <cfvo type="max"/>
        <color rgb="FF63BE7B"/>
        <color rgb="FFFCFCFF"/>
        <color rgb="FFF8696B"/>
      </colorScale>
    </cfRule>
  </conditionalFormatting>
  <conditionalFormatting sqref="Q10">
    <cfRule type="colorScale" priority="1840">
      <colorScale>
        <cfvo type="min"/>
        <cfvo type="max"/>
        <color rgb="FFFFEF9C"/>
        <color rgb="FF63BE7B"/>
      </colorScale>
    </cfRule>
    <cfRule type="colorScale" priority="1892">
      <colorScale>
        <cfvo type="min"/>
        <cfvo type="percentile" val="50"/>
        <cfvo type="max"/>
        <color rgb="FFF8696B"/>
        <color rgb="FFFCFCFF"/>
        <color rgb="FF63BE7B"/>
      </colorScale>
    </cfRule>
    <cfRule type="colorScale" priority="1893">
      <colorScale>
        <cfvo type="min"/>
        <cfvo type="max"/>
        <color rgb="FFFFEF9C"/>
        <color rgb="FF63BE7B"/>
      </colorScale>
    </cfRule>
    <cfRule type="colorScale" priority="1894">
      <colorScale>
        <cfvo type="min"/>
        <cfvo type="max"/>
        <color rgb="FFFCFCFF"/>
        <color rgb="FF63BE7B"/>
      </colorScale>
    </cfRule>
    <cfRule type="colorScale" priority="1895">
      <colorScale>
        <cfvo type="min"/>
        <cfvo type="max"/>
        <color rgb="FFFCFCFF"/>
        <color rgb="FF63BE7B"/>
      </colorScale>
    </cfRule>
    <cfRule type="colorScale" priority="1896">
      <colorScale>
        <cfvo type="min"/>
        <cfvo type="percentile" val="50"/>
        <cfvo type="max"/>
        <color rgb="FFF8696B"/>
        <color rgb="FFFCFCFF"/>
        <color rgb="FF63BE7B"/>
      </colorScale>
    </cfRule>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899">
      <colorScale>
        <cfvo type="min"/>
        <cfvo type="percentile" val="50"/>
        <cfvo type="max"/>
        <color rgb="FFF8696B"/>
        <color rgb="FFFCFCFF"/>
        <color rgb="FF63BE7B"/>
      </colorScale>
    </cfRule>
  </conditionalFormatting>
  <conditionalFormatting sqref="Q10:W10">
    <cfRule type="colorScale" priority="1820">
      <colorScale>
        <cfvo type="min"/>
        <cfvo type="max"/>
        <color rgb="FFFFEF9C"/>
        <color rgb="FF63BE7B"/>
      </colorScale>
    </cfRule>
    <cfRule type="colorScale" priority="1821">
      <colorScale>
        <cfvo type="min"/>
        <cfvo type="max"/>
        <color rgb="FFFFEF9C"/>
        <color rgb="FF63BE7B"/>
      </colorScale>
    </cfRule>
    <cfRule type="colorScale" priority="1822">
      <colorScale>
        <cfvo type="min"/>
        <cfvo type="max"/>
        <color rgb="FFFFEF9C"/>
        <color rgb="FF63BE7B"/>
      </colorScale>
    </cfRule>
  </conditionalFormatting>
  <conditionalFormatting sqref="R10">
    <cfRule type="colorScale" priority="1900">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02">
      <colorScale>
        <cfvo type="min"/>
        <cfvo type="max"/>
        <color rgb="FFFCFCFF"/>
        <color rgb="FF63BE7B"/>
      </colorScale>
    </cfRule>
  </conditionalFormatting>
  <conditionalFormatting sqref="R10:S10">
    <cfRule type="colorScale" priority="1841">
      <colorScale>
        <cfvo type="min"/>
        <cfvo type="max"/>
        <color rgb="FFFFEF9C"/>
        <color rgb="FF63BE7B"/>
      </colorScale>
    </cfRule>
    <cfRule type="colorScale" priority="1903">
      <colorScale>
        <cfvo type="min"/>
        <cfvo type="percentile" val="50"/>
        <cfvo type="max"/>
        <color rgb="FFF8696B"/>
        <color rgb="FFFCFCFF"/>
        <color rgb="FF63BE7B"/>
      </colorScale>
    </cfRule>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percentile" val="50"/>
        <cfvo type="max"/>
        <color rgb="FFF8696B"/>
        <color rgb="FFFCFCFF"/>
        <color rgb="FF63BE7B"/>
      </colorScale>
    </cfRule>
    <cfRule type="colorScale" priority="1907">
      <colorScale>
        <cfvo type="min"/>
        <cfvo type="max"/>
        <color rgb="FFFCFCFF"/>
        <color rgb="FF63BE7B"/>
      </colorScale>
    </cfRule>
  </conditionalFormatting>
  <conditionalFormatting sqref="S10">
    <cfRule type="colorScale" priority="1908">
      <colorScale>
        <cfvo type="min"/>
        <cfvo type="max"/>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T10">
    <cfRule type="colorScale" priority="1842">
      <colorScale>
        <cfvo type="min"/>
        <cfvo type="max"/>
        <color rgb="FFFFEF9C"/>
        <color rgb="FF63BE7B"/>
      </colorScale>
    </cfRule>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max"/>
        <color rgb="FFFCFCFF"/>
        <color rgb="FF63BE7B"/>
      </colorScale>
    </cfRule>
  </conditionalFormatting>
  <conditionalFormatting sqref="U10">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U10:W10">
    <cfRule type="colorScale" priority="1823">
      <colorScale>
        <cfvo type="min"/>
        <cfvo type="max"/>
        <color rgb="FFFFEF9C"/>
        <color rgb="FF63BE7B"/>
      </colorScale>
    </cfRule>
    <cfRule type="colorScale" priority="1925">
      <colorScale>
        <cfvo type="min"/>
        <cfvo type="max"/>
        <color rgb="FFFFEF9C"/>
        <color rgb="FF63BE7B"/>
      </colorScale>
    </cfRule>
  </conditionalFormatting>
  <conditionalFormatting sqref="V10">
    <cfRule type="colorScale" priority="1923">
      <colorScale>
        <cfvo type="min"/>
        <cfvo type="max"/>
        <color rgb="FFFFEF9C"/>
        <color rgb="FF63BE7B"/>
      </colorScale>
    </cfRule>
    <cfRule type="colorScale" priority="1924">
      <colorScale>
        <cfvo type="min"/>
        <cfvo type="max"/>
        <color rgb="FFFFEF9C"/>
        <color rgb="FF63BE7B"/>
      </colorScale>
    </cfRule>
    <cfRule type="colorScale" priority="1926">
      <colorScale>
        <cfvo type="min"/>
        <cfvo type="percentile" val="50"/>
        <cfvo type="max"/>
        <color rgb="FF63BE7B"/>
        <color rgb="FFFCFCFF"/>
        <color rgb="FFF8696B"/>
      </colorScale>
    </cfRule>
    <cfRule type="colorScale" priority="1927">
      <colorScale>
        <cfvo type="min"/>
        <cfvo type="percentile" val="50"/>
        <cfvo type="max"/>
        <color rgb="FF63BE7B"/>
        <color rgb="FFFCFCFF"/>
        <color rgb="FFF8696B"/>
      </colorScale>
    </cfRule>
    <cfRule type="colorScale" priority="1928">
      <colorScale>
        <cfvo type="min"/>
        <cfvo type="max"/>
        <color rgb="FF63BE7B"/>
        <color rgb="FFFCFCFF"/>
      </colorScale>
    </cfRule>
    <cfRule type="colorScale" priority="1929">
      <colorScale>
        <cfvo type="min"/>
        <cfvo type="percentile" val="50"/>
        <cfvo type="max"/>
        <color rgb="FF63BE7B"/>
        <color rgb="FFFCFCFF"/>
        <color rgb="FFF8696B"/>
      </colorScale>
    </cfRule>
    <cfRule type="colorScale" priority="1930">
      <colorScale>
        <cfvo type="min"/>
        <cfvo type="percentile" val="50"/>
        <cfvo type="max"/>
        <color rgb="FF63BE7B"/>
        <color rgb="FFFCFCFF"/>
        <color rgb="FFF8696B"/>
      </colorScale>
    </cfRule>
    <cfRule type="colorScale" priority="1931">
      <colorScale>
        <cfvo type="min"/>
        <cfvo type="max"/>
        <color rgb="FFFFEF9C"/>
        <color rgb="FF63BE7B"/>
      </colorScale>
    </cfRule>
  </conditionalFormatting>
  <conditionalFormatting sqref="W10">
    <cfRule type="colorScale" priority="1932">
      <colorScale>
        <cfvo type="min"/>
        <cfvo type="percentile" val="50"/>
        <cfvo type="max"/>
        <color rgb="FF63BE7B"/>
        <color rgb="FFFCFCFF"/>
        <color rgb="FFF8696B"/>
      </colorScale>
    </cfRule>
    <cfRule type="colorScale" priority="1933">
      <colorScale>
        <cfvo type="min"/>
        <cfvo type="max"/>
        <color rgb="FF63BE7B"/>
        <color rgb="FFFCFCFF"/>
      </colorScale>
    </cfRule>
    <cfRule type="colorScale" priority="1934">
      <colorScale>
        <cfvo type="min"/>
        <cfvo type="percentile" val="50"/>
        <cfvo type="max"/>
        <color rgb="FF63BE7B"/>
        <color rgb="FFFCFCFF"/>
        <color rgb="FFF8696B"/>
      </colorScale>
    </cfRule>
    <cfRule type="colorScale" priority="1935">
      <colorScale>
        <cfvo type="min"/>
        <cfvo type="percentile" val="50"/>
        <cfvo type="max"/>
        <color rgb="FF63BE7B"/>
        <color rgb="FFFCFCFF"/>
        <color rgb="FFF8696B"/>
      </colorScale>
    </cfRule>
  </conditionalFormatting>
  <conditionalFormatting sqref="D10">
    <cfRule type="colorScale" priority="1936">
      <colorScale>
        <cfvo type="min"/>
        <cfvo type="percentile" val="50"/>
        <cfvo type="max"/>
        <color rgb="FFF8696B"/>
        <color rgb="FFFCFCFF"/>
        <color rgb="FF63BE7B"/>
      </colorScale>
    </cfRule>
  </conditionalFormatting>
  <conditionalFormatting sqref="O10">
    <cfRule type="colorScale" priority="1942">
      <colorScale>
        <cfvo type="min"/>
        <cfvo type="percentile" val="50"/>
        <cfvo type="max"/>
        <color rgb="FF63BE7B"/>
        <color rgb="FFFCFCFF"/>
        <color rgb="FFF8696B"/>
      </colorScale>
    </cfRule>
  </conditionalFormatting>
  <conditionalFormatting sqref="P10">
    <cfRule type="colorScale" priority="1943">
      <colorScale>
        <cfvo type="min"/>
        <cfvo type="percentile" val="50"/>
        <cfvo type="max"/>
        <color rgb="FF63BE7B"/>
        <color rgb="FFFCFCFF"/>
        <color rgb="FFF8696B"/>
      </colorScale>
    </cfRule>
  </conditionalFormatting>
  <conditionalFormatting sqref="Q10">
    <cfRule type="colorScale" priority="1944">
      <colorScale>
        <cfvo type="min"/>
        <cfvo type="percentile" val="50"/>
        <cfvo type="max"/>
        <color rgb="FFF8696B"/>
        <color rgb="FFFCFCFF"/>
        <color rgb="FF63BE7B"/>
      </colorScale>
    </cfRule>
  </conditionalFormatting>
  <conditionalFormatting sqref="W10">
    <cfRule type="colorScale" priority="1945">
      <colorScale>
        <cfvo type="min"/>
        <cfvo type="percentile" val="50"/>
        <cfvo type="max"/>
        <color rgb="FF63BE7B"/>
        <color rgb="FFFCFCFF"/>
        <color rgb="FFF8696B"/>
      </colorScale>
    </cfRule>
  </conditionalFormatting>
  <conditionalFormatting sqref="D10">
    <cfRule type="colorScale" priority="1946">
      <colorScale>
        <cfvo type="min"/>
        <cfvo type="percentile" val="50"/>
        <cfvo type="max"/>
        <color rgb="FFF8696B"/>
        <color rgb="FFFCFCFF"/>
        <color rgb="FF63BE7B"/>
      </colorScale>
    </cfRule>
  </conditionalFormatting>
  <conditionalFormatting sqref="O10">
    <cfRule type="colorScale" priority="1947">
      <colorScale>
        <cfvo type="min"/>
        <cfvo type="percentile" val="50"/>
        <cfvo type="max"/>
        <color rgb="FF63BE7B"/>
        <color rgb="FFFCFCFF"/>
        <color rgb="FFF8696B"/>
      </colorScale>
    </cfRule>
  </conditionalFormatting>
  <conditionalFormatting sqref="P10">
    <cfRule type="colorScale" priority="1948">
      <colorScale>
        <cfvo type="min"/>
        <cfvo type="percentile" val="50"/>
        <cfvo type="max"/>
        <color rgb="FF63BE7B"/>
        <color rgb="FFFCFCFF"/>
        <color rgb="FFF8696B"/>
      </colorScale>
    </cfRule>
  </conditionalFormatting>
  <conditionalFormatting sqref="Q10">
    <cfRule type="colorScale" priority="1949">
      <colorScale>
        <cfvo type="min"/>
        <cfvo type="percentile" val="50"/>
        <cfvo type="max"/>
        <color rgb="FFF8696B"/>
        <color rgb="FFFCFCFF"/>
        <color rgb="FF63BE7B"/>
      </colorScale>
    </cfRule>
  </conditionalFormatting>
  <conditionalFormatting sqref="U10">
    <cfRule type="colorScale" priority="1950">
      <colorScale>
        <cfvo type="min"/>
        <cfvo type="percentile" val="50"/>
        <cfvo type="max"/>
        <color rgb="FFF8696B"/>
        <color rgb="FFFCFCFF"/>
        <color rgb="FF63BE7B"/>
      </colorScale>
    </cfRule>
  </conditionalFormatting>
  <conditionalFormatting sqref="V10">
    <cfRule type="colorScale" priority="1951">
      <colorScale>
        <cfvo type="min"/>
        <cfvo type="percentile" val="50"/>
        <cfvo type="max"/>
        <color rgb="FF63BE7B"/>
        <color rgb="FFFCFCFF"/>
        <color rgb="FFF8696B"/>
      </colorScale>
    </cfRule>
  </conditionalFormatting>
  <conditionalFormatting sqref="W10">
    <cfRule type="colorScale" priority="1952">
      <colorScale>
        <cfvo type="min"/>
        <cfvo type="percentile" val="50"/>
        <cfvo type="max"/>
        <color rgb="FF63BE7B"/>
        <color rgb="FFFCFCFF"/>
        <color rgb="FFF8696B"/>
      </colorScale>
    </cfRule>
  </conditionalFormatting>
  <conditionalFormatting sqref="D10">
    <cfRule type="colorScale" priority="1803">
      <colorScale>
        <cfvo type="min"/>
        <cfvo type="percentile" val="50"/>
        <cfvo type="max"/>
        <color rgb="FFF8696B"/>
        <color rgb="FFFCFCFF"/>
        <color rgb="FF63BE7B"/>
      </colorScale>
    </cfRule>
  </conditionalFormatting>
  <conditionalFormatting sqref="O10">
    <cfRule type="colorScale" priority="1792">
      <colorScale>
        <cfvo type="min"/>
        <cfvo type="percentile" val="50"/>
        <cfvo type="max"/>
        <color rgb="FF63BE7B"/>
        <color rgb="FFFCFCFF"/>
        <color rgb="FFF8696B"/>
      </colorScale>
    </cfRule>
  </conditionalFormatting>
  <conditionalFormatting sqref="P10">
    <cfRule type="colorScale" priority="1791">
      <colorScale>
        <cfvo type="min"/>
        <cfvo type="percentile" val="50"/>
        <cfvo type="max"/>
        <color rgb="FF63BE7B"/>
        <color rgb="FFFCFCFF"/>
        <color rgb="FFF8696B"/>
      </colorScale>
    </cfRule>
  </conditionalFormatting>
  <conditionalFormatting sqref="Q10">
    <cfRule type="colorScale" priority="1790">
      <colorScale>
        <cfvo type="min"/>
        <cfvo type="percentile" val="50"/>
        <cfvo type="max"/>
        <color rgb="FFF8696B"/>
        <color rgb="FFFCFCFF"/>
        <color rgb="FF63BE7B"/>
      </colorScale>
    </cfRule>
  </conditionalFormatting>
  <conditionalFormatting sqref="U10">
    <cfRule type="colorScale" priority="1786">
      <colorScale>
        <cfvo type="min"/>
        <cfvo type="percentile" val="50"/>
        <cfvo type="max"/>
        <color rgb="FFF8696B"/>
        <color rgb="FFFCFCFF"/>
        <color rgb="FF63BE7B"/>
      </colorScale>
    </cfRule>
  </conditionalFormatting>
  <conditionalFormatting sqref="V10">
    <cfRule type="colorScale" priority="1785">
      <colorScale>
        <cfvo type="min"/>
        <cfvo type="percentile" val="50"/>
        <cfvo type="max"/>
        <color rgb="FF63BE7B"/>
        <color rgb="FFFCFCFF"/>
        <color rgb="FFF8696B"/>
      </colorScale>
    </cfRule>
  </conditionalFormatting>
  <conditionalFormatting sqref="W10">
    <cfRule type="colorScale" priority="1784">
      <colorScale>
        <cfvo type="min"/>
        <cfvo type="percentile" val="50"/>
        <cfvo type="max"/>
        <color rgb="FF63BE7B"/>
        <color rgb="FFFCFCFF"/>
        <color rgb="FFF8696B"/>
      </colorScale>
    </cfRule>
  </conditionalFormatting>
  <conditionalFormatting sqref="T10">
    <cfRule type="colorScale" priority="1953">
      <colorScale>
        <cfvo type="min"/>
        <cfvo type="max"/>
        <color rgb="FFFCFCFF"/>
        <color rgb="FF63BE7B"/>
      </colorScale>
    </cfRule>
  </conditionalFormatting>
  <conditionalFormatting sqref="D10">
    <cfRule type="colorScale" priority="1954">
      <colorScale>
        <cfvo type="min"/>
        <cfvo type="percentile" val="50"/>
        <cfvo type="max"/>
        <color rgb="FFF8696B"/>
        <color rgb="FFFCFCFF"/>
        <color rgb="FF63BE7B"/>
      </colorScale>
    </cfRule>
  </conditionalFormatting>
  <conditionalFormatting sqref="E10:N10">
    <cfRule type="colorScale" priority="1955">
      <colorScale>
        <cfvo type="min"/>
        <cfvo type="max"/>
        <color rgb="FFFCFCFF"/>
        <color rgb="FF63BE7B"/>
      </colorScale>
    </cfRule>
  </conditionalFormatting>
  <conditionalFormatting sqref="O10">
    <cfRule type="colorScale" priority="1956">
      <colorScale>
        <cfvo type="min"/>
        <cfvo type="percentile" val="50"/>
        <cfvo type="max"/>
        <color rgb="FF63BE7B"/>
        <color rgb="FFFCFCFF"/>
        <color rgb="FFF8696B"/>
      </colorScale>
    </cfRule>
  </conditionalFormatting>
  <conditionalFormatting sqref="P10">
    <cfRule type="colorScale" priority="1957">
      <colorScale>
        <cfvo type="min"/>
        <cfvo type="percentile" val="50"/>
        <cfvo type="max"/>
        <color rgb="FF63BE7B"/>
        <color rgb="FFFCFCFF"/>
        <color rgb="FFF8696B"/>
      </colorScale>
    </cfRule>
  </conditionalFormatting>
  <conditionalFormatting sqref="Q10">
    <cfRule type="colorScale" priority="1958">
      <colorScale>
        <cfvo type="min"/>
        <cfvo type="percentile" val="50"/>
        <cfvo type="max"/>
        <color rgb="FFF8696B"/>
        <color rgb="FFFCFCFF"/>
        <color rgb="FF63BE7B"/>
      </colorScale>
    </cfRule>
  </conditionalFormatting>
  <conditionalFormatting sqref="U10">
    <cfRule type="colorScale" priority="1959">
      <colorScale>
        <cfvo type="min"/>
        <cfvo type="percentile" val="50"/>
        <cfvo type="max"/>
        <color rgb="FFF8696B"/>
        <color rgb="FFFCFCFF"/>
        <color rgb="FF63BE7B"/>
      </colorScale>
    </cfRule>
  </conditionalFormatting>
  <conditionalFormatting sqref="V10">
    <cfRule type="colorScale" priority="1960">
      <colorScale>
        <cfvo type="min"/>
        <cfvo type="percentile" val="50"/>
        <cfvo type="max"/>
        <color rgb="FF63BE7B"/>
        <color rgb="FFFCFCFF"/>
        <color rgb="FFF8696B"/>
      </colorScale>
    </cfRule>
  </conditionalFormatting>
  <conditionalFormatting sqref="W10">
    <cfRule type="colorScale" priority="1961">
      <colorScale>
        <cfvo type="min"/>
        <cfvo type="percentile" val="50"/>
        <cfvo type="max"/>
        <color rgb="FF63BE7B"/>
        <color rgb="FFFCFCFF"/>
        <color rgb="FFF8696B"/>
      </colorScale>
    </cfRule>
  </conditionalFormatting>
  <conditionalFormatting sqref="D10">
    <cfRule type="colorScale" priority="1964">
      <colorScale>
        <cfvo type="min"/>
        <cfvo type="percentile" val="50"/>
        <cfvo type="max"/>
        <color rgb="FFF8696B"/>
        <color rgb="FFFCFCFF"/>
        <color rgb="FF63BE7B"/>
      </colorScale>
    </cfRule>
  </conditionalFormatting>
  <conditionalFormatting sqref="O10">
    <cfRule type="colorScale" priority="1968">
      <colorScale>
        <cfvo type="min"/>
        <cfvo type="percentile" val="50"/>
        <cfvo type="max"/>
        <color rgb="FF63BE7B"/>
        <color rgb="FFFCFCFF"/>
        <color rgb="FFF8696B"/>
      </colorScale>
    </cfRule>
  </conditionalFormatting>
  <conditionalFormatting sqref="P10">
    <cfRule type="colorScale" priority="1969">
      <colorScale>
        <cfvo type="min"/>
        <cfvo type="percentile" val="50"/>
        <cfvo type="max"/>
        <color rgb="FF63BE7B"/>
        <color rgb="FFFCFCFF"/>
        <color rgb="FFF8696B"/>
      </colorScale>
    </cfRule>
  </conditionalFormatting>
  <conditionalFormatting sqref="Q10">
    <cfRule type="colorScale" priority="1970">
      <colorScale>
        <cfvo type="min"/>
        <cfvo type="percentile" val="50"/>
        <cfvo type="max"/>
        <color rgb="FFF8696B"/>
        <color rgb="FFFCFCFF"/>
        <color rgb="FF63BE7B"/>
      </colorScale>
    </cfRule>
  </conditionalFormatting>
  <conditionalFormatting sqref="R10">
    <cfRule type="colorScale" priority="1971">
      <colorScale>
        <cfvo type="min"/>
        <cfvo type="max"/>
        <color rgb="FFFCFCFF"/>
        <color rgb="FF63BE7B"/>
      </colorScale>
    </cfRule>
  </conditionalFormatting>
  <conditionalFormatting sqref="S10">
    <cfRule type="colorScale" priority="1972">
      <colorScale>
        <cfvo type="min"/>
        <cfvo type="max"/>
        <color rgb="FFFCFCFF"/>
        <color rgb="FF63BE7B"/>
      </colorScale>
    </cfRule>
  </conditionalFormatting>
  <conditionalFormatting sqref="T10">
    <cfRule type="colorScale" priority="1973">
      <colorScale>
        <cfvo type="min"/>
        <cfvo type="max"/>
        <color rgb="FFFCFCFF"/>
        <color rgb="FF63BE7B"/>
      </colorScale>
    </cfRule>
  </conditionalFormatting>
  <conditionalFormatting sqref="U10">
    <cfRule type="colorScale" priority="1974">
      <colorScale>
        <cfvo type="min"/>
        <cfvo type="percentile" val="50"/>
        <cfvo type="max"/>
        <color rgb="FFF8696B"/>
        <color rgb="FFFCFCFF"/>
        <color rgb="FF63BE7B"/>
      </colorScale>
    </cfRule>
  </conditionalFormatting>
  <conditionalFormatting sqref="V10">
    <cfRule type="colorScale" priority="1975">
      <colorScale>
        <cfvo type="min"/>
        <cfvo type="percentile" val="50"/>
        <cfvo type="max"/>
        <color rgb="FF63BE7B"/>
        <color rgb="FFFCFCFF"/>
        <color rgb="FFF8696B"/>
      </colorScale>
    </cfRule>
  </conditionalFormatting>
  <conditionalFormatting sqref="W10">
    <cfRule type="colorScale" priority="1976">
      <colorScale>
        <cfvo type="min"/>
        <cfvo type="percentile" val="50"/>
        <cfvo type="max"/>
        <color rgb="FF63BE7B"/>
        <color rgb="FFFCFCFF"/>
        <color rgb="FFF8696B"/>
      </colorScale>
    </cfRule>
  </conditionalFormatting>
  <conditionalFormatting sqref="E10:N10">
    <cfRule type="colorScale" priority="1981">
      <colorScale>
        <cfvo type="min"/>
        <cfvo type="max"/>
        <color rgb="FFFCFCFF"/>
        <color rgb="FF63BE7B"/>
      </colorScale>
    </cfRule>
  </conditionalFormatting>
  <conditionalFormatting sqref="R10">
    <cfRule type="colorScale" priority="1984">
      <colorScale>
        <cfvo type="min"/>
        <cfvo type="max"/>
        <color rgb="FFFCFCFF"/>
        <color rgb="FF63BE7B"/>
      </colorScale>
    </cfRule>
    <cfRule type="colorScale" priority="1985">
      <colorScale>
        <cfvo type="min"/>
        <cfvo type="percentile" val="50"/>
        <cfvo type="max"/>
        <color rgb="FFF8696B"/>
        <color rgb="FFFCFCFF"/>
        <color rgb="FF63BE7B"/>
      </colorScale>
    </cfRule>
  </conditionalFormatting>
  <conditionalFormatting sqref="S10">
    <cfRule type="colorScale" priority="1986">
      <colorScale>
        <cfvo type="min"/>
        <cfvo type="percentile" val="50"/>
        <cfvo type="max"/>
        <color rgb="FFF8696B"/>
        <color rgb="FFFCFCFF"/>
        <color rgb="FF63BE7B"/>
      </colorScale>
    </cfRule>
    <cfRule type="colorScale" priority="1987">
      <colorScale>
        <cfvo type="min"/>
        <cfvo type="max"/>
        <color rgb="FFFCFCFF"/>
        <color rgb="FF63BE7B"/>
      </colorScale>
    </cfRule>
  </conditionalFormatting>
  <conditionalFormatting sqref="T10">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onditionalFormatting>
  <conditionalFormatting sqref="U10">
    <cfRule type="colorScale" priority="1990">
      <colorScale>
        <cfvo type="min"/>
        <cfvo type="percentile" val="50"/>
        <cfvo type="max"/>
        <color rgb="FFF8696B"/>
        <color rgb="FFFCFCFF"/>
        <color rgb="FF63BE7B"/>
      </colorScale>
    </cfRule>
  </conditionalFormatting>
  <conditionalFormatting sqref="V10">
    <cfRule type="colorScale" priority="1991">
      <colorScale>
        <cfvo type="min"/>
        <cfvo type="percentile" val="50"/>
        <cfvo type="max"/>
        <color rgb="FF63BE7B"/>
        <color rgb="FFFCFCFF"/>
        <color rgb="FFF8696B"/>
      </colorScale>
    </cfRule>
  </conditionalFormatting>
  <conditionalFormatting sqref="S10">
    <cfRule type="colorScale" priority="1994">
      <colorScale>
        <cfvo type="min"/>
        <cfvo type="max"/>
        <color rgb="FFFCFCFF"/>
        <color rgb="FF63BE7B"/>
      </colorScale>
    </cfRule>
    <cfRule type="colorScale" priority="1995">
      <colorScale>
        <cfvo type="min"/>
        <cfvo type="percentile" val="50"/>
        <cfvo type="max"/>
        <color rgb="FFF8696B"/>
        <color rgb="FFFCFCFF"/>
        <color rgb="FF63BE7B"/>
      </colorScale>
    </cfRule>
  </conditionalFormatting>
  <conditionalFormatting sqref="T10">
    <cfRule type="colorScale" priority="1996">
      <colorScale>
        <cfvo type="min"/>
        <cfvo type="max"/>
        <color rgb="FFFCFCFF"/>
        <color rgb="FF63BE7B"/>
      </colorScale>
    </cfRule>
    <cfRule type="colorScale" priority="1997">
      <colorScale>
        <cfvo type="min"/>
        <cfvo type="percentile" val="50"/>
        <cfvo type="max"/>
        <color rgb="FFF8696B"/>
        <color rgb="FFFCFCFF"/>
        <color rgb="FF63BE7B"/>
      </colorScale>
    </cfRule>
  </conditionalFormatting>
  <conditionalFormatting sqref="S10">
    <cfRule type="colorScale" priority="1998">
      <colorScale>
        <cfvo type="min"/>
        <cfvo type="percentile" val="50"/>
        <cfvo type="max"/>
        <color rgb="FFF8696B"/>
        <color rgb="FFFCFCFF"/>
        <color rgb="FF63BE7B"/>
      </colorScale>
    </cfRule>
  </conditionalFormatting>
  <conditionalFormatting sqref="D10">
    <cfRule type="colorScale" priority="1999">
      <colorScale>
        <cfvo type="min"/>
        <cfvo type="percentile" val="50"/>
        <cfvo type="max"/>
        <color rgb="FFF8696B"/>
        <color rgb="FFFCFCFF"/>
        <color rgb="FF63BE7B"/>
      </colorScale>
    </cfRule>
  </conditionalFormatting>
  <conditionalFormatting sqref="E10:N10">
    <cfRule type="colorScale" priority="2000">
      <colorScale>
        <cfvo type="min"/>
        <cfvo type="max"/>
        <color rgb="FFFCFCFF"/>
        <color rgb="FF63BE7B"/>
      </colorScale>
    </cfRule>
  </conditionalFormatting>
  <conditionalFormatting sqref="O10">
    <cfRule type="colorScale" priority="2009">
      <colorScale>
        <cfvo type="min"/>
        <cfvo type="percentile" val="50"/>
        <cfvo type="max"/>
        <color rgb="FF63BE7B"/>
        <color rgb="FFFCFCFF"/>
        <color rgb="FFF8696B"/>
      </colorScale>
    </cfRule>
  </conditionalFormatting>
  <conditionalFormatting sqref="P10">
    <cfRule type="colorScale" priority="2010">
      <colorScale>
        <cfvo type="min"/>
        <cfvo type="percentile" val="50"/>
        <cfvo type="max"/>
        <color rgb="FF63BE7B"/>
        <color rgb="FFFCFCFF"/>
        <color rgb="FFF8696B"/>
      </colorScale>
    </cfRule>
  </conditionalFormatting>
  <conditionalFormatting sqref="Q10">
    <cfRule type="colorScale" priority="2011">
      <colorScale>
        <cfvo type="min"/>
        <cfvo type="percentile" val="50"/>
        <cfvo type="max"/>
        <color rgb="FFF8696B"/>
        <color rgb="FFFCFCFF"/>
        <color rgb="FF63BE7B"/>
      </colorScale>
    </cfRule>
  </conditionalFormatting>
  <conditionalFormatting sqref="R10">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onditionalFormatting>
  <conditionalFormatting sqref="T10">
    <cfRule type="colorScale" priority="2014">
      <colorScale>
        <cfvo type="min"/>
        <cfvo type="percentile" val="50"/>
        <cfvo type="max"/>
        <color rgb="FFF8696B"/>
        <color rgb="FFFCFCFF"/>
        <color rgb="FF63BE7B"/>
      </colorScale>
    </cfRule>
  </conditionalFormatting>
  <conditionalFormatting sqref="U10">
    <cfRule type="colorScale" priority="2015">
      <colorScale>
        <cfvo type="min"/>
        <cfvo type="percentile" val="50"/>
        <cfvo type="max"/>
        <color rgb="FFF8696B"/>
        <color rgb="FFFCFCFF"/>
        <color rgb="FF63BE7B"/>
      </colorScale>
    </cfRule>
  </conditionalFormatting>
  <conditionalFormatting sqref="V10">
    <cfRule type="colorScale" priority="2016">
      <colorScale>
        <cfvo type="min"/>
        <cfvo type="percentile" val="50"/>
        <cfvo type="max"/>
        <color rgb="FF63BE7B"/>
        <color rgb="FFFCFCFF"/>
        <color rgb="FFF8696B"/>
      </colorScale>
    </cfRule>
  </conditionalFormatting>
  <conditionalFormatting sqref="W10">
    <cfRule type="colorScale" priority="2017">
      <colorScale>
        <cfvo type="min"/>
        <cfvo type="percentile" val="50"/>
        <cfvo type="max"/>
        <color rgb="FF63BE7B"/>
        <color rgb="FFFCFCFF"/>
        <color rgb="FFF8696B"/>
      </colorScale>
    </cfRule>
  </conditionalFormatting>
  <conditionalFormatting sqref="R10">
    <cfRule type="colorScale" priority="2028">
      <colorScale>
        <cfvo type="min"/>
        <cfvo type="max"/>
        <color rgb="FFFCFCFF"/>
        <color rgb="FF63BE7B"/>
      </colorScale>
    </cfRule>
    <cfRule type="colorScale" priority="2029">
      <colorScale>
        <cfvo type="min"/>
        <cfvo type="percentile" val="50"/>
        <cfvo type="max"/>
        <color rgb="FFF8696B"/>
        <color rgb="FFFCFCFF"/>
        <color rgb="FF63BE7B"/>
      </colorScale>
    </cfRule>
  </conditionalFormatting>
  <conditionalFormatting sqref="R10">
    <cfRule type="colorScale" priority="2040">
      <colorScale>
        <cfvo type="min"/>
        <cfvo type="max"/>
        <color rgb="FFFCFCFF"/>
        <color rgb="FF63BE7B"/>
      </colorScale>
    </cfRule>
  </conditionalFormatting>
  <conditionalFormatting sqref="S10">
    <cfRule type="colorScale" priority="2041">
      <colorScale>
        <cfvo type="min"/>
        <cfvo type="max"/>
        <color rgb="FFFCFCFF"/>
        <color rgb="FF63BE7B"/>
      </colorScale>
    </cfRule>
  </conditionalFormatting>
  <conditionalFormatting sqref="T10">
    <cfRule type="colorScale" priority="2042">
      <colorScale>
        <cfvo type="min"/>
        <cfvo type="max"/>
        <color rgb="FFFCFCFF"/>
        <color rgb="FF63BE7B"/>
      </colorScale>
    </cfRule>
  </conditionalFormatting>
  <conditionalFormatting sqref="D10">
    <cfRule type="colorScale" priority="2043">
      <colorScale>
        <cfvo type="min"/>
        <cfvo type="percentile" val="50"/>
        <cfvo type="max"/>
        <color rgb="FFF8696B"/>
        <color rgb="FFFCFCFF"/>
        <color rgb="FF63BE7B"/>
      </colorScale>
    </cfRule>
  </conditionalFormatting>
  <conditionalFormatting sqref="O10">
    <cfRule type="colorScale" priority="2047">
      <colorScale>
        <cfvo type="min"/>
        <cfvo type="percentile" val="50"/>
        <cfvo type="max"/>
        <color rgb="FF63BE7B"/>
        <color rgb="FFFCFCFF"/>
        <color rgb="FFF8696B"/>
      </colorScale>
    </cfRule>
  </conditionalFormatting>
  <conditionalFormatting sqref="P10">
    <cfRule type="colorScale" priority="2048">
      <colorScale>
        <cfvo type="min"/>
        <cfvo type="percentile" val="50"/>
        <cfvo type="max"/>
        <color rgb="FF63BE7B"/>
        <color rgb="FFFCFCFF"/>
        <color rgb="FFF8696B"/>
      </colorScale>
    </cfRule>
  </conditionalFormatting>
  <conditionalFormatting sqref="Q10">
    <cfRule type="colorScale" priority="2049">
      <colorScale>
        <cfvo type="min"/>
        <cfvo type="percentile" val="50"/>
        <cfvo type="max"/>
        <color rgb="FFF8696B"/>
        <color rgb="FFFCFCFF"/>
        <color rgb="FF63BE7B"/>
      </colorScale>
    </cfRule>
  </conditionalFormatting>
  <conditionalFormatting sqref="R10">
    <cfRule type="colorScale" priority="2050">
      <colorScale>
        <cfvo type="min"/>
        <cfvo type="max"/>
        <color rgb="FFFCFCFF"/>
        <color rgb="FF63BE7B"/>
      </colorScale>
    </cfRule>
  </conditionalFormatting>
  <conditionalFormatting sqref="S10">
    <cfRule type="colorScale" priority="2051">
      <colorScale>
        <cfvo type="min"/>
        <cfvo type="max"/>
        <color rgb="FFFCFCFF"/>
        <color rgb="FF63BE7B"/>
      </colorScale>
    </cfRule>
  </conditionalFormatting>
  <conditionalFormatting sqref="T10">
    <cfRule type="colorScale" priority="2052">
      <colorScale>
        <cfvo type="min"/>
        <cfvo type="max"/>
        <color rgb="FFFCFCFF"/>
        <color rgb="FF63BE7B"/>
      </colorScale>
    </cfRule>
  </conditionalFormatting>
  <conditionalFormatting sqref="U10">
    <cfRule type="colorScale" priority="2053">
      <colorScale>
        <cfvo type="min"/>
        <cfvo type="percentile" val="50"/>
        <cfvo type="max"/>
        <color rgb="FFF8696B"/>
        <color rgb="FFFCFCFF"/>
        <color rgb="FF63BE7B"/>
      </colorScale>
    </cfRule>
  </conditionalFormatting>
  <conditionalFormatting sqref="V10">
    <cfRule type="colorScale" priority="2054">
      <colorScale>
        <cfvo type="min"/>
        <cfvo type="percentile" val="50"/>
        <cfvo type="max"/>
        <color rgb="FF63BE7B"/>
        <color rgb="FFFCFCFF"/>
        <color rgb="FFF8696B"/>
      </colorScale>
    </cfRule>
  </conditionalFormatting>
  <conditionalFormatting sqref="W10">
    <cfRule type="colorScale" priority="2055">
      <colorScale>
        <cfvo type="min"/>
        <cfvo type="percentile" val="50"/>
        <cfvo type="max"/>
        <color rgb="FF63BE7B"/>
        <color rgb="FFFCFCFF"/>
        <color rgb="FFF8696B"/>
      </colorScale>
    </cfRule>
  </conditionalFormatting>
  <conditionalFormatting sqref="R10">
    <cfRule type="colorScale" priority="1789">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S10">
    <cfRule type="colorScale" priority="1788">
      <colorScale>
        <cfvo type="min"/>
        <cfvo type="percentile" val="50"/>
        <cfvo type="max"/>
        <color rgb="FFF8696B"/>
        <color rgb="FFFCFCFF"/>
        <color rgb="FF63BE7B"/>
      </colorScale>
    </cfRule>
    <cfRule type="colorScale" priority="1804">
      <colorScale>
        <cfvo type="min"/>
        <cfvo type="max"/>
        <color rgb="FFFCFCFF"/>
        <color rgb="FF63BE7B"/>
      </colorScale>
    </cfRule>
  </conditionalFormatting>
  <conditionalFormatting sqref="T10">
    <cfRule type="colorScale" priority="1787">
      <colorScale>
        <cfvo type="min"/>
        <cfvo type="percentile" val="50"/>
        <cfvo type="max"/>
        <color rgb="FFF8696B"/>
        <color rgb="FFFCFCFF"/>
        <color rgb="FF63BE7B"/>
      </colorScale>
    </cfRule>
    <cfRule type="colorScale" priority="2057">
      <colorScale>
        <cfvo type="min"/>
        <cfvo type="max"/>
        <color rgb="FFFCFCFF"/>
        <color rgb="FF63BE7B"/>
      </colorScale>
    </cfRule>
  </conditionalFormatting>
  <conditionalFormatting sqref="E10:N10">
    <cfRule type="colorScale" priority="2058">
      <colorScale>
        <cfvo type="min"/>
        <cfvo type="max"/>
        <color rgb="FFFCFCFF"/>
        <color rgb="FF63BE7B"/>
      </colorScale>
    </cfRule>
    <cfRule type="colorScale" priority="2059">
      <colorScale>
        <cfvo type="min"/>
        <cfvo type="max"/>
        <color rgb="FFFCFCFF"/>
        <color rgb="FF63BE7B"/>
      </colorScale>
    </cfRule>
    <cfRule type="colorScale" priority="2060">
      <colorScale>
        <cfvo type="min"/>
        <cfvo type="percentile" val="50"/>
        <cfvo type="max"/>
        <color rgb="FFF8696B"/>
        <color rgb="FFFFEB84"/>
        <color rgb="FF63BE7B"/>
      </colorScale>
    </cfRule>
    <cfRule type="colorScale" priority="2061">
      <colorScale>
        <cfvo type="min"/>
        <cfvo type="max"/>
        <color rgb="FFFFEF9C"/>
        <color rgb="FF63BE7B"/>
      </colorScale>
    </cfRule>
  </conditionalFormatting>
  <conditionalFormatting sqref="E10:N10">
    <cfRule type="colorScale" priority="1802">
      <colorScale>
        <cfvo type="min"/>
        <cfvo type="max"/>
        <color rgb="FFFCFCFF"/>
        <color rgb="FF63BE7B"/>
      </colorScale>
    </cfRule>
  </conditionalFormatting>
  <conditionalFormatting sqref="D16:D19 D32:D40">
    <cfRule type="colorScale" priority="56679">
      <colorScale>
        <cfvo type="min"/>
        <cfvo type="percentile" val="50"/>
        <cfvo type="max"/>
        <color rgb="FFF8696B"/>
        <color rgb="FFFCFCFF"/>
        <color rgb="FF63BE7B"/>
      </colorScale>
    </cfRule>
  </conditionalFormatting>
  <conditionalFormatting sqref="E16:E19 E32:E40">
    <cfRule type="colorScale" priority="56689">
      <colorScale>
        <cfvo type="min"/>
        <cfvo type="max"/>
        <color rgb="FFFCFCFF"/>
        <color rgb="FF63BE7B"/>
      </colorScale>
    </cfRule>
  </conditionalFormatting>
  <conditionalFormatting sqref="O16:O19 O32:O40">
    <cfRule type="colorScale" priority="56703">
      <colorScale>
        <cfvo type="min"/>
        <cfvo type="percentile" val="50"/>
        <cfvo type="max"/>
        <color rgb="FF63BE7B"/>
        <color rgb="FFFCFCFF"/>
        <color rgb="FFF8696B"/>
      </colorScale>
    </cfRule>
  </conditionalFormatting>
  <conditionalFormatting sqref="P16:P19 P32:P40">
    <cfRule type="colorScale" priority="56705">
      <colorScale>
        <cfvo type="min"/>
        <cfvo type="percentile" val="50"/>
        <cfvo type="max"/>
        <color rgb="FF63BE7B"/>
        <color rgb="FFFCFCFF"/>
        <color rgb="FFF8696B"/>
      </colorScale>
    </cfRule>
  </conditionalFormatting>
  <conditionalFormatting sqref="Q16:Q19 Q32:Q40">
    <cfRule type="colorScale" priority="56707">
      <colorScale>
        <cfvo type="min"/>
        <cfvo type="percentile" val="50"/>
        <cfvo type="max"/>
        <color rgb="FFF8696B"/>
        <color rgb="FFFCFCFF"/>
        <color rgb="FF63BE7B"/>
      </colorScale>
    </cfRule>
  </conditionalFormatting>
  <conditionalFormatting sqref="R16:R19 R32:R40">
    <cfRule type="colorScale" priority="56709">
      <colorScale>
        <cfvo type="min"/>
        <cfvo type="max"/>
        <color rgb="FFFCFCFF"/>
        <color rgb="FF63BE7B"/>
      </colorScale>
    </cfRule>
  </conditionalFormatting>
  <conditionalFormatting sqref="S16:S19 S32:S40">
    <cfRule type="colorScale" priority="56711">
      <colorScale>
        <cfvo type="min"/>
        <cfvo type="max"/>
        <color rgb="FFFCFCFF"/>
        <color rgb="FF63BE7B"/>
      </colorScale>
    </cfRule>
  </conditionalFormatting>
  <conditionalFormatting sqref="T16:T19 T32:T40">
    <cfRule type="colorScale" priority="56713">
      <colorScale>
        <cfvo type="min"/>
        <cfvo type="max"/>
        <color rgb="FFFCFCFF"/>
        <color rgb="FF63BE7B"/>
      </colorScale>
    </cfRule>
  </conditionalFormatting>
  <conditionalFormatting sqref="U16:U19 U32:U40">
    <cfRule type="colorScale" priority="56715">
      <colorScale>
        <cfvo type="min"/>
        <cfvo type="max"/>
        <color rgb="FFFCFCFF"/>
        <color rgb="FF63BE7B"/>
      </colorScale>
    </cfRule>
  </conditionalFormatting>
  <conditionalFormatting sqref="V16:V19 V32:V40">
    <cfRule type="colorScale" priority="56717">
      <colorScale>
        <cfvo type="min"/>
        <cfvo type="percentile" val="50"/>
        <cfvo type="max"/>
        <color rgb="FF63BE7B"/>
        <color rgb="FFFCFCFF"/>
        <color rgb="FFF8696B"/>
      </colorScale>
    </cfRule>
  </conditionalFormatting>
  <conditionalFormatting sqref="E18:N18">
    <cfRule type="colorScale" priority="56779">
      <colorScale>
        <cfvo type="min"/>
        <cfvo type="max"/>
        <color rgb="FFFCFCFF"/>
        <color rgb="FF63BE7B"/>
      </colorScale>
    </cfRule>
    <cfRule type="colorScale" priority="56780">
      <colorScale>
        <cfvo type="min"/>
        <cfvo type="max"/>
        <color rgb="FFFCFCFF"/>
        <color rgb="FF63BE7B"/>
      </colorScale>
    </cfRule>
    <cfRule type="colorScale" priority="56781">
      <colorScale>
        <cfvo type="min"/>
        <cfvo type="percentile" val="50"/>
        <cfvo type="max"/>
        <color rgb="FFF8696B"/>
        <color rgb="FFFFEB84"/>
        <color rgb="FF63BE7B"/>
      </colorScale>
    </cfRule>
    <cfRule type="colorScale" priority="56782">
      <colorScale>
        <cfvo type="min"/>
        <cfvo type="max"/>
        <color rgb="FFFCFCFF"/>
        <color rgb="FF63BE7B"/>
      </colorScale>
    </cfRule>
    <cfRule type="colorScale" priority="56783">
      <colorScale>
        <cfvo type="min"/>
        <cfvo type="max"/>
        <color rgb="FFFCFCFF"/>
        <color rgb="FF63BE7B"/>
      </colorScale>
    </cfRule>
    <cfRule type="colorScale" priority="56784">
      <colorScale>
        <cfvo type="min"/>
        <cfvo type="max"/>
        <color rgb="FFFCFCFF"/>
        <color rgb="FF63BE7B"/>
      </colorScale>
    </cfRule>
    <cfRule type="colorScale" priority="56785">
      <colorScale>
        <cfvo type="min"/>
        <cfvo type="max"/>
        <color rgb="FFFFEF9C"/>
        <color rgb="FF63BE7B"/>
      </colorScale>
    </cfRule>
  </conditionalFormatting>
  <conditionalFormatting sqref="D2:D12 D14:D40">
    <cfRule type="colorScale" priority="1783">
      <colorScale>
        <cfvo type="min"/>
        <cfvo type="percentile" val="50"/>
        <cfvo type="max"/>
        <color rgb="FFF8696B"/>
        <color rgb="FFFCFCFF"/>
        <color rgb="FF63BE7B"/>
      </colorScale>
    </cfRule>
  </conditionalFormatting>
  <conditionalFormatting sqref="O2:O12 O14:O40">
    <cfRule type="colorScale" priority="1197">
      <colorScale>
        <cfvo type="min"/>
        <cfvo type="percentile" val="50"/>
        <cfvo type="max"/>
        <color rgb="FF63BE7B"/>
        <color rgb="FFFCFCFF"/>
        <color rgb="FFF8696B"/>
      </colorScale>
    </cfRule>
  </conditionalFormatting>
  <conditionalFormatting sqref="P2:P12 P14:P40">
    <cfRule type="colorScale" priority="1196">
      <colorScale>
        <cfvo type="min"/>
        <cfvo type="percentile" val="50"/>
        <cfvo type="max"/>
        <color rgb="FF63BE7B"/>
        <color rgb="FFFCFCFF"/>
        <color rgb="FFF8696B"/>
      </colorScale>
    </cfRule>
  </conditionalFormatting>
  <conditionalFormatting sqref="Q2:Q12 Q14:Q40">
    <cfRule type="colorScale" priority="1195">
      <colorScale>
        <cfvo type="min"/>
        <cfvo type="percentile" val="50"/>
        <cfvo type="max"/>
        <color rgb="FFF8696B"/>
        <color rgb="FFFCFCFF"/>
        <color rgb="FF63BE7B"/>
      </colorScale>
    </cfRule>
  </conditionalFormatting>
  <conditionalFormatting sqref="R2:R12 R14:R40">
    <cfRule type="colorScale" priority="1194">
      <colorScale>
        <cfvo type="min"/>
        <cfvo type="max"/>
        <color rgb="FFFCFCFF"/>
        <color rgb="FF63BE7B"/>
      </colorScale>
    </cfRule>
  </conditionalFormatting>
  <conditionalFormatting sqref="S2:S12 S14:S40">
    <cfRule type="colorScale" priority="1193">
      <colorScale>
        <cfvo type="min"/>
        <cfvo type="percentile" val="50"/>
        <cfvo type="max"/>
        <color rgb="FFF8696B"/>
        <color rgb="FFFCFCFF"/>
        <color rgb="FF63BE7B"/>
      </colorScale>
    </cfRule>
  </conditionalFormatting>
  <conditionalFormatting sqref="T2:T12 T14:T40">
    <cfRule type="colorScale" priority="1192">
      <colorScale>
        <cfvo type="min"/>
        <cfvo type="percentile" val="50"/>
        <cfvo type="max"/>
        <color rgb="FFF8696B"/>
        <color rgb="FFFCFCFF"/>
        <color rgb="FF63BE7B"/>
      </colorScale>
    </cfRule>
  </conditionalFormatting>
  <conditionalFormatting sqref="U2:U12 U14:U40">
    <cfRule type="colorScale" priority="1191">
      <colorScale>
        <cfvo type="min"/>
        <cfvo type="percentile" val="50"/>
        <cfvo type="max"/>
        <color rgb="FFF8696B"/>
        <color rgb="FFFCFCFF"/>
        <color rgb="FF63BE7B"/>
      </colorScale>
    </cfRule>
  </conditionalFormatting>
  <conditionalFormatting sqref="V2:V12 V14:V40">
    <cfRule type="colorScale" priority="1190">
      <colorScale>
        <cfvo type="min"/>
        <cfvo type="percentile" val="50"/>
        <cfvo type="max"/>
        <color rgb="FF63BE7B"/>
        <color rgb="FFFCFCFF"/>
        <color rgb="FFF8696B"/>
      </colorScale>
    </cfRule>
  </conditionalFormatting>
  <conditionalFormatting sqref="W2:W12 W14:W40">
    <cfRule type="colorScale" priority="1189">
      <colorScale>
        <cfvo type="min"/>
        <cfvo type="percentile" val="50"/>
        <cfvo type="max"/>
        <color rgb="FF63BE7B"/>
        <color rgb="FFFCFCFF"/>
        <color rgb="FFF8696B"/>
      </colorScale>
    </cfRule>
  </conditionalFormatting>
  <conditionalFormatting sqref="E33:E40">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Q33:W33">
    <cfRule type="colorScale" priority="1766">
      <colorScale>
        <cfvo type="min"/>
        <cfvo type="max"/>
        <color rgb="FFFFEF9C"/>
        <color rgb="FF63BE7B"/>
      </colorScale>
    </cfRule>
  </conditionalFormatting>
  <conditionalFormatting sqref="R33:S33">
    <cfRule type="colorScale" priority="1752">
      <colorScale>
        <cfvo type="min"/>
        <cfvo type="max"/>
        <color rgb="FFFFEF9C"/>
        <color rgb="FF63BE7B"/>
      </colorScale>
    </cfRule>
    <cfRule type="colorScale" priority="1753">
      <colorScale>
        <cfvo type="min"/>
        <cfvo type="max"/>
        <color rgb="FFFFEF9C"/>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onditionalFormatting>
  <conditionalFormatting sqref="U33:W33">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D5:D12 D14:D40">
    <cfRule type="colorScale" priority="1742">
      <colorScale>
        <cfvo type="min"/>
        <cfvo type="percentile" val="50"/>
        <cfvo type="max"/>
        <color rgb="FFF8696B"/>
        <color rgb="FFFCFCFF"/>
        <color rgb="FF63BE7B"/>
      </colorScale>
    </cfRule>
  </conditionalFormatting>
  <conditionalFormatting sqref="E5:E12 E14:E40">
    <cfRule type="colorScale" priority="1741">
      <colorScale>
        <cfvo type="min"/>
        <cfvo type="max"/>
        <color rgb="FFFCFCFF"/>
        <color rgb="FF63BE7B"/>
      </colorScale>
    </cfRule>
  </conditionalFormatting>
  <conditionalFormatting sqref="D2:D12 D14:D40">
    <cfRule type="colorScale" priority="695">
      <colorScale>
        <cfvo type="min"/>
        <cfvo type="percentile" val="50"/>
        <cfvo type="max"/>
        <color rgb="FFF8696B"/>
        <color rgb="FFFCFCFF"/>
        <color rgb="FF63BE7B"/>
      </colorScale>
    </cfRule>
  </conditionalFormatting>
  <conditionalFormatting sqref="O2:O12 O14:O40">
    <cfRule type="colorScale" priority="234">
      <colorScale>
        <cfvo type="min"/>
        <cfvo type="percentile" val="50"/>
        <cfvo type="max"/>
        <color rgb="FF63BE7B"/>
        <color rgb="FFFCFCFF"/>
        <color rgb="FFF8696B"/>
      </colorScale>
    </cfRule>
    <cfRule type="colorScale" priority="872">
      <colorScale>
        <cfvo type="min"/>
        <cfvo type="max"/>
        <color rgb="FFFCFCFF"/>
        <color rgb="FF63BE7B"/>
      </colorScale>
    </cfRule>
  </conditionalFormatting>
  <conditionalFormatting sqref="P2:P12 P14:P40">
    <cfRule type="colorScale" priority="233">
      <colorScale>
        <cfvo type="min"/>
        <cfvo type="percentile" val="50"/>
        <cfvo type="max"/>
        <color rgb="FF63BE7B"/>
        <color rgb="FFFCFCFF"/>
        <color rgb="FFF8696B"/>
      </colorScale>
    </cfRule>
  </conditionalFormatting>
  <conditionalFormatting sqref="Q2:Q12 Q14:Q40">
    <cfRule type="colorScale" priority="232">
      <colorScale>
        <cfvo type="min"/>
        <cfvo type="percentile" val="50"/>
        <cfvo type="max"/>
        <color rgb="FFF8696B"/>
        <color rgb="FFFCFCFF"/>
        <color rgb="FF63BE7B"/>
      </colorScale>
    </cfRule>
  </conditionalFormatting>
  <conditionalFormatting sqref="R2:R12 R14:R40">
    <cfRule type="colorScale" priority="231">
      <colorScale>
        <cfvo type="min"/>
        <cfvo type="max"/>
        <color rgb="FFFCFCFF"/>
        <color rgb="FF63BE7B"/>
      </colorScale>
    </cfRule>
  </conditionalFormatting>
  <conditionalFormatting sqref="S2:S12 S14:S40">
    <cfRule type="colorScale" priority="230">
      <colorScale>
        <cfvo type="min"/>
        <cfvo type="percentile" val="50"/>
        <cfvo type="max"/>
        <color rgb="FFF8696B"/>
        <color rgb="FFFCFCFF"/>
        <color rgb="FF63BE7B"/>
      </colorScale>
    </cfRule>
  </conditionalFormatting>
  <conditionalFormatting sqref="T2:T12 T14:T40">
    <cfRule type="colorScale" priority="229">
      <colorScale>
        <cfvo type="min"/>
        <cfvo type="percentile" val="50"/>
        <cfvo type="max"/>
        <color rgb="FFF8696B"/>
        <color rgb="FFFCFCFF"/>
        <color rgb="FF63BE7B"/>
      </colorScale>
    </cfRule>
  </conditionalFormatting>
  <conditionalFormatting sqref="U2:U12 U14:U40">
    <cfRule type="colorScale" priority="228">
      <colorScale>
        <cfvo type="min"/>
        <cfvo type="percentile" val="50"/>
        <cfvo type="max"/>
        <color rgb="FFF8696B"/>
        <color rgb="FFFCFCFF"/>
        <color rgb="FF63BE7B"/>
      </colorScale>
    </cfRule>
  </conditionalFormatting>
  <conditionalFormatting sqref="V2:V12 V14:V40">
    <cfRule type="colorScale" priority="227">
      <colorScale>
        <cfvo type="min"/>
        <cfvo type="percentile" val="50"/>
        <cfvo type="max"/>
        <color rgb="FF63BE7B"/>
        <color rgb="FFFCFCFF"/>
        <color rgb="FFF8696B"/>
      </colorScale>
    </cfRule>
  </conditionalFormatting>
  <conditionalFormatting sqref="W2:W12 W14:W40">
    <cfRule type="colorScale" priority="226">
      <colorScale>
        <cfvo type="min"/>
        <cfvo type="percentile" val="50"/>
        <cfvo type="max"/>
        <color rgb="FF63BE7B"/>
        <color rgb="FFFCFCFF"/>
        <color rgb="FFF8696B"/>
      </colorScale>
    </cfRule>
  </conditionalFormatting>
  <conditionalFormatting sqref="Q34:W34">
    <cfRule type="colorScale" priority="855">
      <colorScale>
        <cfvo type="min"/>
        <cfvo type="max"/>
        <color rgb="FFFFEF9C"/>
        <color rgb="FF63BE7B"/>
      </colorScale>
    </cfRule>
  </conditionalFormatting>
  <conditionalFormatting sqref="R34:S34">
    <cfRule type="colorScale" priority="848">
      <colorScale>
        <cfvo type="min"/>
        <cfvo type="max"/>
        <color rgb="FFFFEF9C"/>
        <color rgb="FF63BE7B"/>
      </colorScale>
    </cfRule>
    <cfRule type="colorScale" priority="849">
      <colorScale>
        <cfvo type="min"/>
        <cfvo type="max"/>
        <color rgb="FFFFEF9C"/>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U34:W34">
    <cfRule type="colorScale" priority="856">
      <colorScale>
        <cfvo type="min"/>
        <cfvo type="max"/>
        <color rgb="FFFFEF9C"/>
        <color rgb="FF63BE7B"/>
      </colorScale>
    </cfRule>
    <cfRule type="colorScale" priority="857">
      <colorScale>
        <cfvo type="min"/>
        <cfvo type="max"/>
        <color rgb="FFFFEF9C"/>
        <color rgb="FF63BE7B"/>
      </colorScale>
    </cfRule>
    <cfRule type="colorScale" priority="858">
      <colorScale>
        <cfvo type="min"/>
        <cfvo type="max"/>
        <color rgb="FFFFEF9C"/>
        <color rgb="FF63BE7B"/>
      </colorScale>
    </cfRule>
  </conditionalFormatting>
  <conditionalFormatting sqref="Q35:W35">
    <cfRule type="colorScale" priority="834">
      <colorScale>
        <cfvo type="min"/>
        <cfvo type="max"/>
        <color rgb="FFFFEF9C"/>
        <color rgb="FF63BE7B"/>
      </colorScale>
    </cfRule>
  </conditionalFormatting>
  <conditionalFormatting sqref="R35:S35">
    <cfRule type="colorScale" priority="827">
      <colorScale>
        <cfvo type="min"/>
        <cfvo type="max"/>
        <color rgb="FFFFEF9C"/>
        <color rgb="FF63BE7B"/>
      </colorScale>
    </cfRule>
    <cfRule type="colorScale" priority="828">
      <colorScale>
        <cfvo type="min"/>
        <cfvo type="max"/>
        <color rgb="FFFFEF9C"/>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fRule type="colorScale" priority="831">
      <colorScale>
        <cfvo type="min"/>
        <cfvo type="max"/>
        <color rgb="FFFCFCFF"/>
        <color rgb="FF63BE7B"/>
      </colorScale>
    </cfRule>
    <cfRule type="colorScale" priority="832">
      <colorScale>
        <cfvo type="min"/>
        <cfvo type="percentile" val="50"/>
        <cfvo type="max"/>
        <color rgb="FFF8696B"/>
        <color rgb="FFFCFCFF"/>
        <color rgb="FF63BE7B"/>
      </colorScale>
    </cfRule>
    <cfRule type="colorScale" priority="833">
      <colorScale>
        <cfvo type="min"/>
        <cfvo type="max"/>
        <color rgb="FFFCFCFF"/>
        <color rgb="FF63BE7B"/>
      </colorScale>
    </cfRule>
  </conditionalFormatting>
  <conditionalFormatting sqref="U35:W35">
    <cfRule type="colorScale" priority="835">
      <colorScale>
        <cfvo type="min"/>
        <cfvo type="max"/>
        <color rgb="FFFFEF9C"/>
        <color rgb="FF63BE7B"/>
      </colorScale>
    </cfRule>
    <cfRule type="colorScale" priority="836">
      <colorScale>
        <cfvo type="min"/>
        <cfvo type="max"/>
        <color rgb="FFFFEF9C"/>
        <color rgb="FF63BE7B"/>
      </colorScale>
    </cfRule>
    <cfRule type="colorScale" priority="837">
      <colorScale>
        <cfvo type="min"/>
        <cfvo type="max"/>
        <color rgb="FFFFEF9C"/>
        <color rgb="FF63BE7B"/>
      </colorScale>
    </cfRule>
  </conditionalFormatting>
  <conditionalFormatting sqref="Q36:W36">
    <cfRule type="colorScale" priority="813">
      <colorScale>
        <cfvo type="min"/>
        <cfvo type="max"/>
        <color rgb="FFFFEF9C"/>
        <color rgb="FF63BE7B"/>
      </colorScale>
    </cfRule>
  </conditionalFormatting>
  <conditionalFormatting sqref="R36:S36">
    <cfRule type="colorScale" priority="806">
      <colorScale>
        <cfvo type="min"/>
        <cfvo type="max"/>
        <color rgb="FFFFEF9C"/>
        <color rgb="FF63BE7B"/>
      </colorScale>
    </cfRule>
    <cfRule type="colorScale" priority="807">
      <colorScale>
        <cfvo type="min"/>
        <cfvo type="max"/>
        <color rgb="FFFFEF9C"/>
        <color rgb="FF63BE7B"/>
      </colorScale>
    </cfRule>
    <cfRule type="colorScale" priority="808">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fRule type="colorScale" priority="812">
      <colorScale>
        <cfvo type="min"/>
        <cfvo type="max"/>
        <color rgb="FFFCFCFF"/>
        <color rgb="FF63BE7B"/>
      </colorScale>
    </cfRule>
  </conditionalFormatting>
  <conditionalFormatting sqref="U36:W36">
    <cfRule type="colorScale" priority="814">
      <colorScale>
        <cfvo type="min"/>
        <cfvo type="max"/>
        <color rgb="FFFFEF9C"/>
        <color rgb="FF63BE7B"/>
      </colorScale>
    </cfRule>
    <cfRule type="colorScale" priority="815">
      <colorScale>
        <cfvo type="min"/>
        <cfvo type="max"/>
        <color rgb="FFFFEF9C"/>
        <color rgb="FF63BE7B"/>
      </colorScale>
    </cfRule>
    <cfRule type="colorScale" priority="816">
      <colorScale>
        <cfvo type="min"/>
        <cfvo type="max"/>
        <color rgb="FFFFEF9C"/>
        <color rgb="FF63BE7B"/>
      </colorScale>
    </cfRule>
  </conditionalFormatting>
  <conditionalFormatting sqref="Q37:W37">
    <cfRule type="colorScale" priority="792">
      <colorScale>
        <cfvo type="min"/>
        <cfvo type="max"/>
        <color rgb="FFFFEF9C"/>
        <color rgb="FF63BE7B"/>
      </colorScale>
    </cfRule>
  </conditionalFormatting>
  <conditionalFormatting sqref="R37:S37">
    <cfRule type="colorScale" priority="785">
      <colorScale>
        <cfvo type="min"/>
        <cfvo type="max"/>
        <color rgb="FFFFEF9C"/>
        <color rgb="FF63BE7B"/>
      </colorScale>
    </cfRule>
    <cfRule type="colorScale" priority="786">
      <colorScale>
        <cfvo type="min"/>
        <cfvo type="max"/>
        <color rgb="FFFFEF9C"/>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onditionalFormatting>
  <conditionalFormatting sqref="U37:W37">
    <cfRule type="colorScale" priority="793">
      <colorScale>
        <cfvo type="min"/>
        <cfvo type="max"/>
        <color rgb="FFFFEF9C"/>
        <color rgb="FF63BE7B"/>
      </colorScale>
    </cfRule>
    <cfRule type="colorScale" priority="794">
      <colorScale>
        <cfvo type="min"/>
        <cfvo type="max"/>
        <color rgb="FFFFEF9C"/>
        <color rgb="FF63BE7B"/>
      </colorScale>
    </cfRule>
    <cfRule type="colorScale" priority="795">
      <colorScale>
        <cfvo type="min"/>
        <cfvo type="max"/>
        <color rgb="FFFFEF9C"/>
        <color rgb="FF63BE7B"/>
      </colorScale>
    </cfRule>
  </conditionalFormatting>
  <conditionalFormatting sqref="Q38:W38">
    <cfRule type="colorScale" priority="771">
      <colorScale>
        <cfvo type="min"/>
        <cfvo type="max"/>
        <color rgb="FFFFEF9C"/>
        <color rgb="FF63BE7B"/>
      </colorScale>
    </cfRule>
  </conditionalFormatting>
  <conditionalFormatting sqref="R38:S38">
    <cfRule type="colorScale" priority="764">
      <colorScale>
        <cfvo type="min"/>
        <cfvo type="max"/>
        <color rgb="FFFFEF9C"/>
        <color rgb="FF63BE7B"/>
      </colorScale>
    </cfRule>
    <cfRule type="colorScale" priority="765">
      <colorScale>
        <cfvo type="min"/>
        <cfvo type="max"/>
        <color rgb="FFFFEF9C"/>
        <color rgb="FF63BE7B"/>
      </colorScale>
    </cfRule>
    <cfRule type="colorScale" priority="766">
      <colorScale>
        <cfvo type="min"/>
        <cfvo type="percentile" val="50"/>
        <cfvo type="max"/>
        <color rgb="FFF8696B"/>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U38:W38">
    <cfRule type="colorScale" priority="772">
      <colorScale>
        <cfvo type="min"/>
        <cfvo type="max"/>
        <color rgb="FFFFEF9C"/>
        <color rgb="FF63BE7B"/>
      </colorScale>
    </cfRule>
    <cfRule type="colorScale" priority="773">
      <colorScale>
        <cfvo type="min"/>
        <cfvo type="max"/>
        <color rgb="FFFFEF9C"/>
        <color rgb="FF63BE7B"/>
      </colorScale>
    </cfRule>
    <cfRule type="colorScale" priority="774">
      <colorScale>
        <cfvo type="min"/>
        <cfvo type="max"/>
        <color rgb="FFFFEF9C"/>
        <color rgb="FF63BE7B"/>
      </colorScale>
    </cfRule>
  </conditionalFormatting>
  <conditionalFormatting sqref="Q39:W39">
    <cfRule type="colorScale" priority="750">
      <colorScale>
        <cfvo type="min"/>
        <cfvo type="max"/>
        <color rgb="FFFFEF9C"/>
        <color rgb="FF63BE7B"/>
      </colorScale>
    </cfRule>
  </conditionalFormatting>
  <conditionalFormatting sqref="R39:S39">
    <cfRule type="colorScale" priority="743">
      <colorScale>
        <cfvo type="min"/>
        <cfvo type="max"/>
        <color rgb="FFFFEF9C"/>
        <color rgb="FF63BE7B"/>
      </colorScale>
    </cfRule>
    <cfRule type="colorScale" priority="744">
      <colorScale>
        <cfvo type="min"/>
        <cfvo type="max"/>
        <color rgb="FFFFEF9C"/>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onditionalFormatting>
  <conditionalFormatting sqref="U39:W39">
    <cfRule type="colorScale" priority="751">
      <colorScale>
        <cfvo type="min"/>
        <cfvo type="max"/>
        <color rgb="FFFFEF9C"/>
        <color rgb="FF63BE7B"/>
      </colorScale>
    </cfRule>
    <cfRule type="colorScale" priority="752">
      <colorScale>
        <cfvo type="min"/>
        <cfvo type="max"/>
        <color rgb="FFFFEF9C"/>
        <color rgb="FF63BE7B"/>
      </colorScale>
    </cfRule>
    <cfRule type="colorScale" priority="753">
      <colorScale>
        <cfvo type="min"/>
        <cfvo type="max"/>
        <color rgb="FFFFEF9C"/>
        <color rgb="FF63BE7B"/>
      </colorScale>
    </cfRule>
  </conditionalFormatting>
  <conditionalFormatting sqref="E2:E12 E14:E40">
    <cfRule type="colorScale" priority="694">
      <colorScale>
        <cfvo type="min"/>
        <cfvo type="max"/>
        <color rgb="FFFCFCFF"/>
        <color rgb="FF63BE7B"/>
      </colorScale>
    </cfRule>
  </conditionalFormatting>
  <conditionalFormatting sqref="Q40:W40">
    <cfRule type="colorScale" priority="709">
      <colorScale>
        <cfvo type="min"/>
        <cfvo type="max"/>
        <color rgb="FFFFEF9C"/>
        <color rgb="FF63BE7B"/>
      </colorScale>
    </cfRule>
  </conditionalFormatting>
  <conditionalFormatting sqref="R40:S40">
    <cfRule type="colorScale" priority="702">
      <colorScale>
        <cfvo type="min"/>
        <cfvo type="max"/>
        <color rgb="FFFFEF9C"/>
        <color rgb="FF63BE7B"/>
      </colorScale>
    </cfRule>
    <cfRule type="colorScale" priority="703">
      <colorScale>
        <cfvo type="min"/>
        <cfvo type="max"/>
        <color rgb="FFFFEF9C"/>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onditionalFormatting>
  <conditionalFormatting sqref="U40:W40">
    <cfRule type="colorScale" priority="710">
      <colorScale>
        <cfvo type="min"/>
        <cfvo type="max"/>
        <color rgb="FFFFEF9C"/>
        <color rgb="FF63BE7B"/>
      </colorScale>
    </cfRule>
    <cfRule type="colorScale" priority="711">
      <colorScale>
        <cfvo type="min"/>
        <cfvo type="max"/>
        <color rgb="FFFFEF9C"/>
        <color rgb="FF63BE7B"/>
      </colorScale>
    </cfRule>
    <cfRule type="colorScale" priority="712">
      <colorScale>
        <cfvo type="min"/>
        <cfvo type="max"/>
        <color rgb="FFFFEF9C"/>
        <color rgb="FF63BE7B"/>
      </colorScale>
    </cfRule>
  </conditionalFormatting>
  <conditionalFormatting sqref="F2:F3 F5:F6">
    <cfRule type="colorScale" priority="690">
      <colorScale>
        <cfvo type="min"/>
        <cfvo type="max"/>
        <color rgb="FFFCFCFF"/>
        <color rgb="FF63BE7B"/>
      </colorScale>
    </cfRule>
  </conditionalFormatting>
  <conditionalFormatting sqref="F2:F3">
    <cfRule type="colorScale" priority="692">
      <colorScale>
        <cfvo type="min"/>
        <cfvo type="max"/>
        <color rgb="FFFCFCFF"/>
        <color rgb="FF63BE7B"/>
      </colorScale>
    </cfRule>
  </conditionalFormatting>
  <conditionalFormatting sqref="F5:F6">
    <cfRule type="colorScale" priority="691">
      <colorScale>
        <cfvo type="min"/>
        <cfvo type="max"/>
        <color rgb="FFFCFCFF"/>
        <color rgb="FF63BE7B"/>
      </colorScale>
    </cfRule>
  </conditionalFormatting>
  <conditionalFormatting sqref="F16:F18">
    <cfRule type="colorScale" priority="685">
      <colorScale>
        <cfvo type="min"/>
        <cfvo type="max"/>
        <color rgb="FFFCFCFF"/>
        <color rgb="FF63BE7B"/>
      </colorScale>
    </cfRule>
  </conditionalFormatting>
  <conditionalFormatting sqref="F16:F18">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F16:F21 F32:F40">
    <cfRule type="colorScale" priority="689">
      <colorScale>
        <cfvo type="min"/>
        <cfvo type="max"/>
        <color rgb="FFFCFCFF"/>
        <color rgb="FF63BE7B"/>
      </colorScale>
    </cfRule>
  </conditionalFormatting>
  <conditionalFormatting sqref="F17:F18">
    <cfRule type="colorScale" priority="683">
      <colorScale>
        <cfvo type="min"/>
        <cfvo type="max"/>
        <color rgb="FFFCFCFF"/>
        <color rgb="FF63BE7B"/>
      </colorScale>
    </cfRule>
  </conditionalFormatting>
  <conditionalFormatting sqref="F17:F18">
    <cfRule type="colorScale" priority="684">
      <colorScale>
        <cfvo type="min"/>
        <cfvo type="max"/>
        <color rgb="FFFCFCFF"/>
        <color rgb="FF63BE7B"/>
      </colorScale>
    </cfRule>
  </conditionalFormatting>
  <conditionalFormatting sqref="F32:F40">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F20:F21">
    <cfRule type="colorScale" priority="673">
      <colorScale>
        <cfvo type="min"/>
        <cfvo type="max"/>
        <color rgb="FFFCFCFF"/>
        <color rgb="FF63BE7B"/>
      </colorScale>
    </cfRule>
  </conditionalFormatting>
  <conditionalFormatting sqref="F20:F21">
    <cfRule type="colorScale" priority="672">
      <colorScale>
        <cfvo type="min"/>
        <cfvo type="max"/>
        <color rgb="FFFCFCFF"/>
        <color rgb="FF63BE7B"/>
      </colorScale>
    </cfRule>
  </conditionalFormatting>
  <conditionalFormatting sqref="F20:F21">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onditionalFormatting>
  <conditionalFormatting sqref="F22:F24">
    <cfRule type="colorScale" priority="662">
      <colorScale>
        <cfvo type="min"/>
        <cfvo type="max"/>
        <color rgb="FFFCFCFF"/>
        <color rgb="FF63BE7B"/>
      </colorScale>
    </cfRule>
  </conditionalFormatting>
  <conditionalFormatting sqref="F22:F24">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onditionalFormatting>
  <conditionalFormatting sqref="F22:F24">
    <cfRule type="colorScale" priority="671">
      <colorScale>
        <cfvo type="min"/>
        <cfvo type="percentile" val="50"/>
        <cfvo type="max"/>
        <color rgb="FFF8696B"/>
        <color rgb="FFFCFCFF"/>
        <color rgb="FF63BE7B"/>
      </colorScale>
    </cfRule>
  </conditionalFormatting>
  <conditionalFormatting sqref="F22:F24">
    <cfRule type="colorScale" priority="661">
      <colorScale>
        <cfvo type="min"/>
        <cfvo type="max"/>
        <color rgb="FFFCFCFF"/>
        <color rgb="FF63BE7B"/>
      </colorScale>
    </cfRule>
  </conditionalFormatting>
  <conditionalFormatting sqref="F22:F24">
    <cfRule type="colorScale" priority="663">
      <colorScale>
        <cfvo type="min"/>
        <cfvo type="max"/>
        <color rgb="FFFCFCFF"/>
        <color rgb="FF63BE7B"/>
      </colorScale>
    </cfRule>
  </conditionalFormatting>
  <conditionalFormatting sqref="F22:F24">
    <cfRule type="colorScale" priority="664">
      <colorScale>
        <cfvo type="min"/>
        <cfvo type="max"/>
        <color rgb="FFFCFCFF"/>
        <color rgb="FF63BE7B"/>
      </colorScale>
    </cfRule>
  </conditionalFormatting>
  <conditionalFormatting sqref="F22:F23">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FEB84"/>
        <color rgb="FF63BE7B"/>
      </colorScale>
    </cfRule>
    <cfRule type="colorScale" priority="668">
      <colorScale>
        <cfvo type="min"/>
        <cfvo type="max"/>
        <color rgb="FFFFEF9C"/>
        <color rgb="FF63BE7B"/>
      </colorScale>
    </cfRule>
  </conditionalFormatting>
  <conditionalFormatting sqref="F25:F26">
    <cfRule type="colorScale" priority="653">
      <colorScale>
        <cfvo type="min"/>
        <cfvo type="max"/>
        <color rgb="FFFCFCFF"/>
        <color rgb="FF63BE7B"/>
      </colorScale>
    </cfRule>
  </conditionalFormatting>
  <conditionalFormatting sqref="F25:F26">
    <cfRule type="colorScale" priority="654">
      <colorScale>
        <cfvo type="min"/>
        <cfvo type="max"/>
        <color rgb="FFFCFCFF"/>
        <color rgb="FF63BE7B"/>
      </colorScale>
    </cfRule>
  </conditionalFormatting>
  <conditionalFormatting sqref="F25:F26">
    <cfRule type="colorScale" priority="655">
      <colorScale>
        <cfvo type="min"/>
        <cfvo type="max"/>
        <color rgb="FFFCFCFF"/>
        <color rgb="FF63BE7B"/>
      </colorScale>
    </cfRule>
  </conditionalFormatting>
  <conditionalFormatting sqref="F25:F26">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F25:F26">
    <cfRule type="colorScale" priority="658">
      <colorScale>
        <cfvo type="min"/>
        <cfvo type="percentile" val="50"/>
        <cfvo type="max"/>
        <color rgb="FFF8696B"/>
        <color rgb="FFFCFCFF"/>
        <color rgb="FF63BE7B"/>
      </colorScale>
    </cfRule>
  </conditionalFormatting>
  <conditionalFormatting sqref="F25:F26">
    <cfRule type="colorScale" priority="659">
      <colorScale>
        <cfvo type="min"/>
        <cfvo type="max"/>
        <color rgb="FFFCFCFF"/>
        <color rgb="FF63BE7B"/>
      </colorScale>
    </cfRule>
  </conditionalFormatting>
  <conditionalFormatting sqref="F25:F26">
    <cfRule type="colorScale" priority="660">
      <colorScale>
        <cfvo type="min"/>
        <cfvo type="max"/>
        <color rgb="FFFCFCFF"/>
        <color rgb="FF63BE7B"/>
      </colorScale>
    </cfRule>
  </conditionalFormatting>
  <conditionalFormatting sqref="F25:F26">
    <cfRule type="colorScale" priority="652">
      <colorScale>
        <cfvo type="min"/>
        <cfvo type="max"/>
        <color rgb="FFFCFCFF"/>
        <color rgb="FF63BE7B"/>
      </colorScale>
    </cfRule>
  </conditionalFormatting>
  <conditionalFormatting sqref="F2:F9 F11:F12 F14:F26 F32:F40">
    <cfRule type="colorScale" priority="651">
      <colorScale>
        <cfvo type="min"/>
        <cfvo type="max"/>
        <color rgb="FFFCFCFF"/>
        <color rgb="FF63BE7B"/>
      </colorScale>
    </cfRule>
  </conditionalFormatting>
  <conditionalFormatting sqref="F2:F9 F11:F12 F14:F29 F32:F40">
    <cfRule type="colorScale" priority="650">
      <colorScale>
        <cfvo type="min"/>
        <cfvo type="max"/>
        <color rgb="FFFCFCFF"/>
        <color rgb="FF63BE7B"/>
      </colorScale>
    </cfRule>
  </conditionalFormatting>
  <conditionalFormatting sqref="F2:F9 F11:F12 F14:F40">
    <cfRule type="colorScale" priority="649">
      <colorScale>
        <cfvo type="min"/>
        <cfvo type="max"/>
        <color rgb="FFFCFCFF"/>
        <color rgb="FF63BE7B"/>
      </colorScale>
    </cfRule>
  </conditionalFormatting>
  <conditionalFormatting sqref="F16:F19 F32:F40">
    <cfRule type="colorScale" priority="693">
      <colorScale>
        <cfvo type="min"/>
        <cfvo type="max"/>
        <color rgb="FFFCFCFF"/>
        <color rgb="FF63BE7B"/>
      </colorScale>
    </cfRule>
  </conditionalFormatting>
  <conditionalFormatting sqref="F33:F40">
    <cfRule type="colorScale" priority="645">
      <colorScale>
        <cfvo type="min"/>
        <cfvo type="max"/>
        <color rgb="FFFCFCFF"/>
        <color rgb="FF63BE7B"/>
      </colorScale>
    </cfRule>
    <cfRule type="colorScale" priority="646">
      <colorScale>
        <cfvo type="min"/>
        <cfvo type="max"/>
        <color rgb="FFFCFCFF"/>
        <color rgb="FF63BE7B"/>
      </colorScale>
    </cfRule>
    <cfRule type="colorScale" priority="647">
      <colorScale>
        <cfvo type="min"/>
        <cfvo type="percentile" val="50"/>
        <cfvo type="max"/>
        <color rgb="FFF8696B"/>
        <color rgb="FFFFEB84"/>
        <color rgb="FF63BE7B"/>
      </colorScale>
    </cfRule>
    <cfRule type="colorScale" priority="648">
      <colorScale>
        <cfvo type="min"/>
        <cfvo type="max"/>
        <color rgb="FFFFEF9C"/>
        <color rgb="FF63BE7B"/>
      </colorScale>
    </cfRule>
  </conditionalFormatting>
  <conditionalFormatting sqref="F5:F12 F14:F40">
    <cfRule type="colorScale" priority="644">
      <colorScale>
        <cfvo type="min"/>
        <cfvo type="max"/>
        <color rgb="FFFCFCFF"/>
        <color rgb="FF63BE7B"/>
      </colorScale>
    </cfRule>
  </conditionalFormatting>
  <conditionalFormatting sqref="F2:F12 F14:F40">
    <cfRule type="colorScale" priority="643">
      <colorScale>
        <cfvo type="min"/>
        <cfvo type="max"/>
        <color rgb="FFFCFCFF"/>
        <color rgb="FF63BE7B"/>
      </colorScale>
    </cfRule>
  </conditionalFormatting>
  <conditionalFormatting sqref="G2:G3 G5:G6">
    <cfRule type="colorScale" priority="639">
      <colorScale>
        <cfvo type="min"/>
        <cfvo type="max"/>
        <color rgb="FFFCFCFF"/>
        <color rgb="FF63BE7B"/>
      </colorScale>
    </cfRule>
  </conditionalFormatting>
  <conditionalFormatting sqref="G2:G3">
    <cfRule type="colorScale" priority="641">
      <colorScale>
        <cfvo type="min"/>
        <cfvo type="max"/>
        <color rgb="FFFCFCFF"/>
        <color rgb="FF63BE7B"/>
      </colorScale>
    </cfRule>
  </conditionalFormatting>
  <conditionalFormatting sqref="G5:G6">
    <cfRule type="colorScale" priority="640">
      <colorScale>
        <cfvo type="min"/>
        <cfvo type="max"/>
        <color rgb="FFFCFCFF"/>
        <color rgb="FF63BE7B"/>
      </colorScale>
    </cfRule>
  </conditionalFormatting>
  <conditionalFormatting sqref="G16:G18">
    <cfRule type="colorScale" priority="634">
      <colorScale>
        <cfvo type="min"/>
        <cfvo type="max"/>
        <color rgb="FFFCFCFF"/>
        <color rgb="FF63BE7B"/>
      </colorScale>
    </cfRule>
  </conditionalFormatting>
  <conditionalFormatting sqref="G16:G18">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onditionalFormatting>
  <conditionalFormatting sqref="G16:G21 G32:G40">
    <cfRule type="colorScale" priority="638">
      <colorScale>
        <cfvo type="min"/>
        <cfvo type="max"/>
        <color rgb="FFFCFCFF"/>
        <color rgb="FF63BE7B"/>
      </colorScale>
    </cfRule>
  </conditionalFormatting>
  <conditionalFormatting sqref="G17:G18">
    <cfRule type="colorScale" priority="632">
      <colorScale>
        <cfvo type="min"/>
        <cfvo type="max"/>
        <color rgb="FFFCFCFF"/>
        <color rgb="FF63BE7B"/>
      </colorScale>
    </cfRule>
  </conditionalFormatting>
  <conditionalFormatting sqref="G17:G18">
    <cfRule type="colorScale" priority="633">
      <colorScale>
        <cfvo type="min"/>
        <cfvo type="max"/>
        <color rgb="FFFCFCFF"/>
        <color rgb="FF63BE7B"/>
      </colorScale>
    </cfRule>
  </conditionalFormatting>
  <conditionalFormatting sqref="G32:G40">
    <cfRule type="colorScale" priority="626">
      <colorScale>
        <cfvo type="min"/>
        <cfvo type="max"/>
        <color rgb="FFFCFCFF"/>
        <color rgb="FF63BE7B"/>
      </colorScale>
    </cfRule>
    <cfRule type="colorScale" priority="627">
      <colorScale>
        <cfvo type="min"/>
        <cfvo type="max"/>
        <color rgb="FFFCFCFF"/>
        <color rgb="FF63BE7B"/>
      </colorScale>
    </cfRule>
    <cfRule type="colorScale" priority="628">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G20:G21">
    <cfRule type="colorScale" priority="622">
      <colorScale>
        <cfvo type="min"/>
        <cfvo type="max"/>
        <color rgb="FFFCFCFF"/>
        <color rgb="FF63BE7B"/>
      </colorScale>
    </cfRule>
  </conditionalFormatting>
  <conditionalFormatting sqref="G20:G21">
    <cfRule type="colorScale" priority="621">
      <colorScale>
        <cfvo type="min"/>
        <cfvo type="max"/>
        <color rgb="FFFCFCFF"/>
        <color rgb="FF63BE7B"/>
      </colorScale>
    </cfRule>
  </conditionalFormatting>
  <conditionalFormatting sqref="G20:G21">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CFCFF"/>
        <color rgb="FF63BE7B"/>
      </colorScale>
    </cfRule>
  </conditionalFormatting>
  <conditionalFormatting sqref="G22:G24">
    <cfRule type="colorScale" priority="611">
      <colorScale>
        <cfvo type="min"/>
        <cfvo type="max"/>
        <color rgb="FFFCFCFF"/>
        <color rgb="FF63BE7B"/>
      </colorScale>
    </cfRule>
  </conditionalFormatting>
  <conditionalFormatting sqref="G22:G24">
    <cfRule type="colorScale" priority="618">
      <colorScale>
        <cfvo type="min"/>
        <cfvo type="percentile" val="50"/>
        <cfvo type="max"/>
        <color rgb="FFF8696B"/>
        <color rgb="FFFCFCFF"/>
        <color rgb="FF63BE7B"/>
      </colorScale>
    </cfRule>
    <cfRule type="colorScale" priority="619">
      <colorScale>
        <cfvo type="min"/>
        <cfvo type="max"/>
        <color rgb="FFFCFCFF"/>
        <color rgb="FF63BE7B"/>
      </colorScale>
    </cfRule>
  </conditionalFormatting>
  <conditionalFormatting sqref="G22:G24">
    <cfRule type="colorScale" priority="620">
      <colorScale>
        <cfvo type="min"/>
        <cfvo type="percentile" val="50"/>
        <cfvo type="max"/>
        <color rgb="FFF8696B"/>
        <color rgb="FFFCFCFF"/>
        <color rgb="FF63BE7B"/>
      </colorScale>
    </cfRule>
  </conditionalFormatting>
  <conditionalFormatting sqref="G22:G24">
    <cfRule type="colorScale" priority="610">
      <colorScale>
        <cfvo type="min"/>
        <cfvo type="max"/>
        <color rgb="FFFCFCFF"/>
        <color rgb="FF63BE7B"/>
      </colorScale>
    </cfRule>
  </conditionalFormatting>
  <conditionalFormatting sqref="G22:G24">
    <cfRule type="colorScale" priority="612">
      <colorScale>
        <cfvo type="min"/>
        <cfvo type="max"/>
        <color rgb="FFFCFCFF"/>
        <color rgb="FF63BE7B"/>
      </colorScale>
    </cfRule>
  </conditionalFormatting>
  <conditionalFormatting sqref="G22:G24">
    <cfRule type="colorScale" priority="613">
      <colorScale>
        <cfvo type="min"/>
        <cfvo type="max"/>
        <color rgb="FFFCFCFF"/>
        <color rgb="FF63BE7B"/>
      </colorScale>
    </cfRule>
  </conditionalFormatting>
  <conditionalFormatting sqref="G22:G23">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FEB84"/>
        <color rgb="FF63BE7B"/>
      </colorScale>
    </cfRule>
    <cfRule type="colorScale" priority="617">
      <colorScale>
        <cfvo type="min"/>
        <cfvo type="max"/>
        <color rgb="FFFFEF9C"/>
        <color rgb="FF63BE7B"/>
      </colorScale>
    </cfRule>
  </conditionalFormatting>
  <conditionalFormatting sqref="G25:G26">
    <cfRule type="colorScale" priority="602">
      <colorScale>
        <cfvo type="min"/>
        <cfvo type="max"/>
        <color rgb="FFFCFCFF"/>
        <color rgb="FF63BE7B"/>
      </colorScale>
    </cfRule>
  </conditionalFormatting>
  <conditionalFormatting sqref="G25:G26">
    <cfRule type="colorScale" priority="603">
      <colorScale>
        <cfvo type="min"/>
        <cfvo type="max"/>
        <color rgb="FFFCFCFF"/>
        <color rgb="FF63BE7B"/>
      </colorScale>
    </cfRule>
  </conditionalFormatting>
  <conditionalFormatting sqref="G25:G26">
    <cfRule type="colorScale" priority="604">
      <colorScale>
        <cfvo type="min"/>
        <cfvo type="max"/>
        <color rgb="FFFCFCFF"/>
        <color rgb="FF63BE7B"/>
      </colorScale>
    </cfRule>
  </conditionalFormatting>
  <conditionalFormatting sqref="G25:G26">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onditionalFormatting>
  <conditionalFormatting sqref="G25:G26">
    <cfRule type="colorScale" priority="607">
      <colorScale>
        <cfvo type="min"/>
        <cfvo type="percentile" val="50"/>
        <cfvo type="max"/>
        <color rgb="FFF8696B"/>
        <color rgb="FFFCFCFF"/>
        <color rgb="FF63BE7B"/>
      </colorScale>
    </cfRule>
  </conditionalFormatting>
  <conditionalFormatting sqref="G25:G26">
    <cfRule type="colorScale" priority="608">
      <colorScale>
        <cfvo type="min"/>
        <cfvo type="max"/>
        <color rgb="FFFCFCFF"/>
        <color rgb="FF63BE7B"/>
      </colorScale>
    </cfRule>
  </conditionalFormatting>
  <conditionalFormatting sqref="G25:G26">
    <cfRule type="colorScale" priority="609">
      <colorScale>
        <cfvo type="min"/>
        <cfvo type="max"/>
        <color rgb="FFFCFCFF"/>
        <color rgb="FF63BE7B"/>
      </colorScale>
    </cfRule>
  </conditionalFormatting>
  <conditionalFormatting sqref="G25:G26">
    <cfRule type="colorScale" priority="601">
      <colorScale>
        <cfvo type="min"/>
        <cfvo type="max"/>
        <color rgb="FFFCFCFF"/>
        <color rgb="FF63BE7B"/>
      </colorScale>
    </cfRule>
  </conditionalFormatting>
  <conditionalFormatting sqref="G2:G9 G11:G12 G14:G26 G32:G40">
    <cfRule type="colorScale" priority="600">
      <colorScale>
        <cfvo type="min"/>
        <cfvo type="max"/>
        <color rgb="FFFCFCFF"/>
        <color rgb="FF63BE7B"/>
      </colorScale>
    </cfRule>
  </conditionalFormatting>
  <conditionalFormatting sqref="G2:G9 G11:G12 G14:G29 G32:G40">
    <cfRule type="colorScale" priority="599">
      <colorScale>
        <cfvo type="min"/>
        <cfvo type="max"/>
        <color rgb="FFFCFCFF"/>
        <color rgb="FF63BE7B"/>
      </colorScale>
    </cfRule>
  </conditionalFormatting>
  <conditionalFormatting sqref="G2:G9 G11:G12 G14:G40">
    <cfRule type="colorScale" priority="598">
      <colorScale>
        <cfvo type="min"/>
        <cfvo type="max"/>
        <color rgb="FFFCFCFF"/>
        <color rgb="FF63BE7B"/>
      </colorScale>
    </cfRule>
  </conditionalFormatting>
  <conditionalFormatting sqref="G16:G19 G32:G40">
    <cfRule type="colorScale" priority="642">
      <colorScale>
        <cfvo type="min"/>
        <cfvo type="max"/>
        <color rgb="FFFCFCFF"/>
        <color rgb="FF63BE7B"/>
      </colorScale>
    </cfRule>
  </conditionalFormatting>
  <conditionalFormatting sqref="G33:G40">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percentile" val="50"/>
        <cfvo type="max"/>
        <color rgb="FFF8696B"/>
        <color rgb="FFFFEB84"/>
        <color rgb="FF63BE7B"/>
      </colorScale>
    </cfRule>
    <cfRule type="colorScale" priority="597">
      <colorScale>
        <cfvo type="min"/>
        <cfvo type="max"/>
        <color rgb="FFFFEF9C"/>
        <color rgb="FF63BE7B"/>
      </colorScale>
    </cfRule>
  </conditionalFormatting>
  <conditionalFormatting sqref="G5:G12 G14:G40">
    <cfRule type="colorScale" priority="593">
      <colorScale>
        <cfvo type="min"/>
        <cfvo type="max"/>
        <color rgb="FFFCFCFF"/>
        <color rgb="FF63BE7B"/>
      </colorScale>
    </cfRule>
  </conditionalFormatting>
  <conditionalFormatting sqref="G2:G12 G14:G40">
    <cfRule type="colorScale" priority="592">
      <colorScale>
        <cfvo type="min"/>
        <cfvo type="max"/>
        <color rgb="FFFCFCFF"/>
        <color rgb="FF63BE7B"/>
      </colorScale>
    </cfRule>
  </conditionalFormatting>
  <conditionalFormatting sqref="H2:H3 H5:H6">
    <cfRule type="colorScale" priority="588">
      <colorScale>
        <cfvo type="min"/>
        <cfvo type="max"/>
        <color rgb="FFFCFCFF"/>
        <color rgb="FF63BE7B"/>
      </colorScale>
    </cfRule>
  </conditionalFormatting>
  <conditionalFormatting sqref="H2:H3">
    <cfRule type="colorScale" priority="590">
      <colorScale>
        <cfvo type="min"/>
        <cfvo type="max"/>
        <color rgb="FFFCFCFF"/>
        <color rgb="FF63BE7B"/>
      </colorScale>
    </cfRule>
  </conditionalFormatting>
  <conditionalFormatting sqref="H5:H6">
    <cfRule type="colorScale" priority="589">
      <colorScale>
        <cfvo type="min"/>
        <cfvo type="max"/>
        <color rgb="FFFCFCFF"/>
        <color rgb="FF63BE7B"/>
      </colorScale>
    </cfRule>
  </conditionalFormatting>
  <conditionalFormatting sqref="H16:H18">
    <cfRule type="colorScale" priority="583">
      <colorScale>
        <cfvo type="min"/>
        <cfvo type="max"/>
        <color rgb="FFFCFCFF"/>
        <color rgb="FF63BE7B"/>
      </colorScale>
    </cfRule>
  </conditionalFormatting>
  <conditionalFormatting sqref="H16:H18">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onditionalFormatting>
  <conditionalFormatting sqref="H16:H21 H32:H40">
    <cfRule type="colorScale" priority="587">
      <colorScale>
        <cfvo type="min"/>
        <cfvo type="max"/>
        <color rgb="FFFCFCFF"/>
        <color rgb="FF63BE7B"/>
      </colorScale>
    </cfRule>
  </conditionalFormatting>
  <conditionalFormatting sqref="H17:H18">
    <cfRule type="colorScale" priority="581">
      <colorScale>
        <cfvo type="min"/>
        <cfvo type="max"/>
        <color rgb="FFFCFCFF"/>
        <color rgb="FF63BE7B"/>
      </colorScale>
    </cfRule>
  </conditionalFormatting>
  <conditionalFormatting sqref="H17:H18">
    <cfRule type="colorScale" priority="582">
      <colorScale>
        <cfvo type="min"/>
        <cfvo type="max"/>
        <color rgb="FFFCFCFF"/>
        <color rgb="FF63BE7B"/>
      </colorScale>
    </cfRule>
  </conditionalFormatting>
  <conditionalFormatting sqref="H32:H40">
    <cfRule type="colorScale" priority="575">
      <colorScale>
        <cfvo type="min"/>
        <cfvo type="max"/>
        <color rgb="FFFCFCFF"/>
        <color rgb="FF63BE7B"/>
      </colorScale>
    </cfRule>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H20:H21">
    <cfRule type="colorScale" priority="571">
      <colorScale>
        <cfvo type="min"/>
        <cfvo type="max"/>
        <color rgb="FFFCFCFF"/>
        <color rgb="FF63BE7B"/>
      </colorScale>
    </cfRule>
  </conditionalFormatting>
  <conditionalFormatting sqref="H20:H21">
    <cfRule type="colorScale" priority="570">
      <colorScale>
        <cfvo type="min"/>
        <cfvo type="max"/>
        <color rgb="FFFCFCFF"/>
        <color rgb="FF63BE7B"/>
      </colorScale>
    </cfRule>
  </conditionalFormatting>
  <conditionalFormatting sqref="H20:H21">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onditionalFormatting>
  <conditionalFormatting sqref="H22:H24">
    <cfRule type="colorScale" priority="560">
      <colorScale>
        <cfvo type="min"/>
        <cfvo type="max"/>
        <color rgb="FFFCFCFF"/>
        <color rgb="FF63BE7B"/>
      </colorScale>
    </cfRule>
  </conditionalFormatting>
  <conditionalFormatting sqref="H22:H24">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onditionalFormatting>
  <conditionalFormatting sqref="H22:H24">
    <cfRule type="colorScale" priority="569">
      <colorScale>
        <cfvo type="min"/>
        <cfvo type="percentile" val="50"/>
        <cfvo type="max"/>
        <color rgb="FFF8696B"/>
        <color rgb="FFFCFCFF"/>
        <color rgb="FF63BE7B"/>
      </colorScale>
    </cfRule>
  </conditionalFormatting>
  <conditionalFormatting sqref="H22:H24">
    <cfRule type="colorScale" priority="559">
      <colorScale>
        <cfvo type="min"/>
        <cfvo type="max"/>
        <color rgb="FFFCFCFF"/>
        <color rgb="FF63BE7B"/>
      </colorScale>
    </cfRule>
  </conditionalFormatting>
  <conditionalFormatting sqref="H22:H24">
    <cfRule type="colorScale" priority="561">
      <colorScale>
        <cfvo type="min"/>
        <cfvo type="max"/>
        <color rgb="FFFCFCFF"/>
        <color rgb="FF63BE7B"/>
      </colorScale>
    </cfRule>
  </conditionalFormatting>
  <conditionalFormatting sqref="H22:H24">
    <cfRule type="colorScale" priority="562">
      <colorScale>
        <cfvo type="min"/>
        <cfvo type="max"/>
        <color rgb="FFFCFCFF"/>
        <color rgb="FF63BE7B"/>
      </colorScale>
    </cfRule>
  </conditionalFormatting>
  <conditionalFormatting sqref="H22:H23">
    <cfRule type="colorScale" priority="563">
      <colorScale>
        <cfvo type="min"/>
        <cfvo type="max"/>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FEB84"/>
        <color rgb="FF63BE7B"/>
      </colorScale>
    </cfRule>
    <cfRule type="colorScale" priority="566">
      <colorScale>
        <cfvo type="min"/>
        <cfvo type="max"/>
        <color rgb="FFFFEF9C"/>
        <color rgb="FF63BE7B"/>
      </colorScale>
    </cfRule>
  </conditionalFormatting>
  <conditionalFormatting sqref="H25:H26">
    <cfRule type="colorScale" priority="551">
      <colorScale>
        <cfvo type="min"/>
        <cfvo type="max"/>
        <color rgb="FFFCFCFF"/>
        <color rgb="FF63BE7B"/>
      </colorScale>
    </cfRule>
  </conditionalFormatting>
  <conditionalFormatting sqref="H25:H26">
    <cfRule type="colorScale" priority="552">
      <colorScale>
        <cfvo type="min"/>
        <cfvo type="max"/>
        <color rgb="FFFCFCFF"/>
        <color rgb="FF63BE7B"/>
      </colorScale>
    </cfRule>
  </conditionalFormatting>
  <conditionalFormatting sqref="H25:H26">
    <cfRule type="colorScale" priority="553">
      <colorScale>
        <cfvo type="min"/>
        <cfvo type="max"/>
        <color rgb="FFFCFCFF"/>
        <color rgb="FF63BE7B"/>
      </colorScale>
    </cfRule>
  </conditionalFormatting>
  <conditionalFormatting sqref="H25:H26">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onditionalFormatting>
  <conditionalFormatting sqref="H25:H26">
    <cfRule type="colorScale" priority="556">
      <colorScale>
        <cfvo type="min"/>
        <cfvo type="percentile" val="50"/>
        <cfvo type="max"/>
        <color rgb="FFF8696B"/>
        <color rgb="FFFCFCFF"/>
        <color rgb="FF63BE7B"/>
      </colorScale>
    </cfRule>
  </conditionalFormatting>
  <conditionalFormatting sqref="H25:H26">
    <cfRule type="colorScale" priority="557">
      <colorScale>
        <cfvo type="min"/>
        <cfvo type="max"/>
        <color rgb="FFFCFCFF"/>
        <color rgb="FF63BE7B"/>
      </colorScale>
    </cfRule>
  </conditionalFormatting>
  <conditionalFormatting sqref="H25:H26">
    <cfRule type="colorScale" priority="558">
      <colorScale>
        <cfvo type="min"/>
        <cfvo type="max"/>
        <color rgb="FFFCFCFF"/>
        <color rgb="FF63BE7B"/>
      </colorScale>
    </cfRule>
  </conditionalFormatting>
  <conditionalFormatting sqref="H25:H26">
    <cfRule type="colorScale" priority="550">
      <colorScale>
        <cfvo type="min"/>
        <cfvo type="max"/>
        <color rgb="FFFCFCFF"/>
        <color rgb="FF63BE7B"/>
      </colorScale>
    </cfRule>
  </conditionalFormatting>
  <conditionalFormatting sqref="H2:H9 H11:H12 H14:H26 H32:H40">
    <cfRule type="colorScale" priority="549">
      <colorScale>
        <cfvo type="min"/>
        <cfvo type="max"/>
        <color rgb="FFFCFCFF"/>
        <color rgb="FF63BE7B"/>
      </colorScale>
    </cfRule>
  </conditionalFormatting>
  <conditionalFormatting sqref="H2:H9 H11:H12 H14:H29 H32:H40">
    <cfRule type="colorScale" priority="548">
      <colorScale>
        <cfvo type="min"/>
        <cfvo type="max"/>
        <color rgb="FFFCFCFF"/>
        <color rgb="FF63BE7B"/>
      </colorScale>
    </cfRule>
  </conditionalFormatting>
  <conditionalFormatting sqref="H2:H9 H11:H12 H14:H40">
    <cfRule type="colorScale" priority="547">
      <colorScale>
        <cfvo type="min"/>
        <cfvo type="max"/>
        <color rgb="FFFCFCFF"/>
        <color rgb="FF63BE7B"/>
      </colorScale>
    </cfRule>
  </conditionalFormatting>
  <conditionalFormatting sqref="H16:H19 H32:H40">
    <cfRule type="colorScale" priority="591">
      <colorScale>
        <cfvo type="min"/>
        <cfvo type="max"/>
        <color rgb="FFFCFCFF"/>
        <color rgb="FF63BE7B"/>
      </colorScale>
    </cfRule>
  </conditionalFormatting>
  <conditionalFormatting sqref="H33:H40">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FEB84"/>
        <color rgb="FF63BE7B"/>
      </colorScale>
    </cfRule>
    <cfRule type="colorScale" priority="546">
      <colorScale>
        <cfvo type="min"/>
        <cfvo type="max"/>
        <color rgb="FFFFEF9C"/>
        <color rgb="FF63BE7B"/>
      </colorScale>
    </cfRule>
  </conditionalFormatting>
  <conditionalFormatting sqref="H5:H12 H14:H40">
    <cfRule type="colorScale" priority="542">
      <colorScale>
        <cfvo type="min"/>
        <cfvo type="max"/>
        <color rgb="FFFCFCFF"/>
        <color rgb="FF63BE7B"/>
      </colorScale>
    </cfRule>
  </conditionalFormatting>
  <conditionalFormatting sqref="H2:H12 H14:H40">
    <cfRule type="colorScale" priority="541">
      <colorScale>
        <cfvo type="min"/>
        <cfvo type="max"/>
        <color rgb="FFFCFCFF"/>
        <color rgb="FF63BE7B"/>
      </colorScale>
    </cfRule>
  </conditionalFormatting>
  <conditionalFormatting sqref="I2:I3 I5:I6">
    <cfRule type="colorScale" priority="537">
      <colorScale>
        <cfvo type="min"/>
        <cfvo type="max"/>
        <color rgb="FFFCFCFF"/>
        <color rgb="FF63BE7B"/>
      </colorScale>
    </cfRule>
  </conditionalFormatting>
  <conditionalFormatting sqref="I2:I3">
    <cfRule type="colorScale" priority="539">
      <colorScale>
        <cfvo type="min"/>
        <cfvo type="max"/>
        <color rgb="FFFCFCFF"/>
        <color rgb="FF63BE7B"/>
      </colorScale>
    </cfRule>
  </conditionalFormatting>
  <conditionalFormatting sqref="I5:I6">
    <cfRule type="colorScale" priority="538">
      <colorScale>
        <cfvo type="min"/>
        <cfvo type="max"/>
        <color rgb="FFFCFCFF"/>
        <color rgb="FF63BE7B"/>
      </colorScale>
    </cfRule>
  </conditionalFormatting>
  <conditionalFormatting sqref="I16:I18">
    <cfRule type="colorScale" priority="532">
      <colorScale>
        <cfvo type="min"/>
        <cfvo type="max"/>
        <color rgb="FFFCFCFF"/>
        <color rgb="FF63BE7B"/>
      </colorScale>
    </cfRule>
  </conditionalFormatting>
  <conditionalFormatting sqref="I16:I18">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I16:I21 I32:I40">
    <cfRule type="colorScale" priority="536">
      <colorScale>
        <cfvo type="min"/>
        <cfvo type="max"/>
        <color rgb="FFFCFCFF"/>
        <color rgb="FF63BE7B"/>
      </colorScale>
    </cfRule>
  </conditionalFormatting>
  <conditionalFormatting sqref="I17:I18">
    <cfRule type="colorScale" priority="530">
      <colorScale>
        <cfvo type="min"/>
        <cfvo type="max"/>
        <color rgb="FFFCFCFF"/>
        <color rgb="FF63BE7B"/>
      </colorScale>
    </cfRule>
  </conditionalFormatting>
  <conditionalFormatting sqref="I17:I18">
    <cfRule type="colorScale" priority="531">
      <colorScale>
        <cfvo type="min"/>
        <cfvo type="max"/>
        <color rgb="FFFCFCFF"/>
        <color rgb="FF63BE7B"/>
      </colorScale>
    </cfRule>
  </conditionalFormatting>
  <conditionalFormatting sqref="I32:I40">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I20:I21">
    <cfRule type="colorScale" priority="520">
      <colorScale>
        <cfvo type="min"/>
        <cfvo type="max"/>
        <color rgb="FFFCFCFF"/>
        <color rgb="FF63BE7B"/>
      </colorScale>
    </cfRule>
  </conditionalFormatting>
  <conditionalFormatting sqref="I20:I21">
    <cfRule type="colorScale" priority="519">
      <colorScale>
        <cfvo type="min"/>
        <cfvo type="max"/>
        <color rgb="FFFCFCFF"/>
        <color rgb="FF63BE7B"/>
      </colorScale>
    </cfRule>
  </conditionalFormatting>
  <conditionalFormatting sqref="I20:I21">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onditionalFormatting>
  <conditionalFormatting sqref="I22:I24">
    <cfRule type="colorScale" priority="509">
      <colorScale>
        <cfvo type="min"/>
        <cfvo type="max"/>
        <color rgb="FFFCFCFF"/>
        <color rgb="FF63BE7B"/>
      </colorScale>
    </cfRule>
  </conditionalFormatting>
  <conditionalFormatting sqref="I22:I24">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onditionalFormatting>
  <conditionalFormatting sqref="I22:I24">
    <cfRule type="colorScale" priority="518">
      <colorScale>
        <cfvo type="min"/>
        <cfvo type="percentile" val="50"/>
        <cfvo type="max"/>
        <color rgb="FFF8696B"/>
        <color rgb="FFFCFCFF"/>
        <color rgb="FF63BE7B"/>
      </colorScale>
    </cfRule>
  </conditionalFormatting>
  <conditionalFormatting sqref="I22:I24">
    <cfRule type="colorScale" priority="508">
      <colorScale>
        <cfvo type="min"/>
        <cfvo type="max"/>
        <color rgb="FFFCFCFF"/>
        <color rgb="FF63BE7B"/>
      </colorScale>
    </cfRule>
  </conditionalFormatting>
  <conditionalFormatting sqref="I22:I24">
    <cfRule type="colorScale" priority="510">
      <colorScale>
        <cfvo type="min"/>
        <cfvo type="max"/>
        <color rgb="FFFCFCFF"/>
        <color rgb="FF63BE7B"/>
      </colorScale>
    </cfRule>
  </conditionalFormatting>
  <conditionalFormatting sqref="I22:I24">
    <cfRule type="colorScale" priority="511">
      <colorScale>
        <cfvo type="min"/>
        <cfvo type="max"/>
        <color rgb="FFFCFCFF"/>
        <color rgb="FF63BE7B"/>
      </colorScale>
    </cfRule>
  </conditionalFormatting>
  <conditionalFormatting sqref="I22:I23">
    <cfRule type="colorScale" priority="512">
      <colorScale>
        <cfvo type="min"/>
        <cfvo type="max"/>
        <color rgb="FFFCFCFF"/>
        <color rgb="FF63BE7B"/>
      </colorScale>
    </cfRule>
    <cfRule type="colorScale" priority="513">
      <colorScale>
        <cfvo type="min"/>
        <cfvo type="max"/>
        <color rgb="FFFCFCFF"/>
        <color rgb="FF63BE7B"/>
      </colorScale>
    </cfRule>
    <cfRule type="colorScale" priority="514">
      <colorScale>
        <cfvo type="min"/>
        <cfvo type="percentile" val="50"/>
        <cfvo type="max"/>
        <color rgb="FFF8696B"/>
        <color rgb="FFFFEB84"/>
        <color rgb="FF63BE7B"/>
      </colorScale>
    </cfRule>
    <cfRule type="colorScale" priority="515">
      <colorScale>
        <cfvo type="min"/>
        <cfvo type="max"/>
        <color rgb="FFFFEF9C"/>
        <color rgb="FF63BE7B"/>
      </colorScale>
    </cfRule>
  </conditionalFormatting>
  <conditionalFormatting sqref="I25:I26">
    <cfRule type="colorScale" priority="500">
      <colorScale>
        <cfvo type="min"/>
        <cfvo type="max"/>
        <color rgb="FFFCFCFF"/>
        <color rgb="FF63BE7B"/>
      </colorScale>
    </cfRule>
  </conditionalFormatting>
  <conditionalFormatting sqref="I25:I26">
    <cfRule type="colorScale" priority="501">
      <colorScale>
        <cfvo type="min"/>
        <cfvo type="max"/>
        <color rgb="FFFCFCFF"/>
        <color rgb="FF63BE7B"/>
      </colorScale>
    </cfRule>
  </conditionalFormatting>
  <conditionalFormatting sqref="I25:I26">
    <cfRule type="colorScale" priority="502">
      <colorScale>
        <cfvo type="min"/>
        <cfvo type="max"/>
        <color rgb="FFFCFCFF"/>
        <color rgb="FF63BE7B"/>
      </colorScale>
    </cfRule>
  </conditionalFormatting>
  <conditionalFormatting sqref="I25:I26">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onditionalFormatting>
  <conditionalFormatting sqref="I25:I26">
    <cfRule type="colorScale" priority="505">
      <colorScale>
        <cfvo type="min"/>
        <cfvo type="percentile" val="50"/>
        <cfvo type="max"/>
        <color rgb="FFF8696B"/>
        <color rgb="FFFCFCFF"/>
        <color rgb="FF63BE7B"/>
      </colorScale>
    </cfRule>
  </conditionalFormatting>
  <conditionalFormatting sqref="I25:I26">
    <cfRule type="colorScale" priority="506">
      <colorScale>
        <cfvo type="min"/>
        <cfvo type="max"/>
        <color rgb="FFFCFCFF"/>
        <color rgb="FF63BE7B"/>
      </colorScale>
    </cfRule>
  </conditionalFormatting>
  <conditionalFormatting sqref="I25:I26">
    <cfRule type="colorScale" priority="507">
      <colorScale>
        <cfvo type="min"/>
        <cfvo type="max"/>
        <color rgb="FFFCFCFF"/>
        <color rgb="FF63BE7B"/>
      </colorScale>
    </cfRule>
  </conditionalFormatting>
  <conditionalFormatting sqref="I25:I26">
    <cfRule type="colorScale" priority="499">
      <colorScale>
        <cfvo type="min"/>
        <cfvo type="max"/>
        <color rgb="FFFCFCFF"/>
        <color rgb="FF63BE7B"/>
      </colorScale>
    </cfRule>
  </conditionalFormatting>
  <conditionalFormatting sqref="I2:I9 I11:I12 I14:I26 I32:I40">
    <cfRule type="colorScale" priority="498">
      <colorScale>
        <cfvo type="min"/>
        <cfvo type="max"/>
        <color rgb="FFFCFCFF"/>
        <color rgb="FF63BE7B"/>
      </colorScale>
    </cfRule>
  </conditionalFormatting>
  <conditionalFormatting sqref="I2:I9 I11:I12 I14:I29 I32:I40">
    <cfRule type="colorScale" priority="497">
      <colorScale>
        <cfvo type="min"/>
        <cfvo type="max"/>
        <color rgb="FFFCFCFF"/>
        <color rgb="FF63BE7B"/>
      </colorScale>
    </cfRule>
  </conditionalFormatting>
  <conditionalFormatting sqref="I2:I9 I11:I12 I14:I40">
    <cfRule type="colorScale" priority="496">
      <colorScale>
        <cfvo type="min"/>
        <cfvo type="max"/>
        <color rgb="FFFCFCFF"/>
        <color rgb="FF63BE7B"/>
      </colorScale>
    </cfRule>
  </conditionalFormatting>
  <conditionalFormatting sqref="I16:I19 I32:I40">
    <cfRule type="colorScale" priority="540">
      <colorScale>
        <cfvo type="min"/>
        <cfvo type="max"/>
        <color rgb="FFFCFCFF"/>
        <color rgb="FF63BE7B"/>
      </colorScale>
    </cfRule>
  </conditionalFormatting>
  <conditionalFormatting sqref="I33:I40">
    <cfRule type="colorScale" priority="492">
      <colorScale>
        <cfvo type="min"/>
        <cfvo type="max"/>
        <color rgb="FFFCFCFF"/>
        <color rgb="FF63BE7B"/>
      </colorScale>
    </cfRule>
    <cfRule type="colorScale" priority="493">
      <colorScale>
        <cfvo type="min"/>
        <cfvo type="max"/>
        <color rgb="FFFCFCFF"/>
        <color rgb="FF63BE7B"/>
      </colorScale>
    </cfRule>
    <cfRule type="colorScale" priority="494">
      <colorScale>
        <cfvo type="min"/>
        <cfvo type="percentile" val="50"/>
        <cfvo type="max"/>
        <color rgb="FFF8696B"/>
        <color rgb="FFFFEB84"/>
        <color rgb="FF63BE7B"/>
      </colorScale>
    </cfRule>
    <cfRule type="colorScale" priority="495">
      <colorScale>
        <cfvo type="min"/>
        <cfvo type="max"/>
        <color rgb="FFFFEF9C"/>
        <color rgb="FF63BE7B"/>
      </colorScale>
    </cfRule>
  </conditionalFormatting>
  <conditionalFormatting sqref="I5:I12 I14:I40">
    <cfRule type="colorScale" priority="491">
      <colorScale>
        <cfvo type="min"/>
        <cfvo type="max"/>
        <color rgb="FFFCFCFF"/>
        <color rgb="FF63BE7B"/>
      </colorScale>
    </cfRule>
  </conditionalFormatting>
  <conditionalFormatting sqref="I2:I12 I14:I40">
    <cfRule type="colorScale" priority="490">
      <colorScale>
        <cfvo type="min"/>
        <cfvo type="max"/>
        <color rgb="FFFCFCFF"/>
        <color rgb="FF63BE7B"/>
      </colorScale>
    </cfRule>
  </conditionalFormatting>
  <conditionalFormatting sqref="J2:J3 J5:J6">
    <cfRule type="colorScale" priority="486">
      <colorScale>
        <cfvo type="min"/>
        <cfvo type="max"/>
        <color rgb="FFFCFCFF"/>
        <color rgb="FF63BE7B"/>
      </colorScale>
    </cfRule>
  </conditionalFormatting>
  <conditionalFormatting sqref="J2:J3">
    <cfRule type="colorScale" priority="488">
      <colorScale>
        <cfvo type="min"/>
        <cfvo type="max"/>
        <color rgb="FFFCFCFF"/>
        <color rgb="FF63BE7B"/>
      </colorScale>
    </cfRule>
  </conditionalFormatting>
  <conditionalFormatting sqref="J5:J6">
    <cfRule type="colorScale" priority="487">
      <colorScale>
        <cfvo type="min"/>
        <cfvo type="max"/>
        <color rgb="FFFCFCFF"/>
        <color rgb="FF63BE7B"/>
      </colorScale>
    </cfRule>
  </conditionalFormatting>
  <conditionalFormatting sqref="J16:J18">
    <cfRule type="colorScale" priority="481">
      <colorScale>
        <cfvo type="min"/>
        <cfvo type="max"/>
        <color rgb="FFFCFCFF"/>
        <color rgb="FF63BE7B"/>
      </colorScale>
    </cfRule>
  </conditionalFormatting>
  <conditionalFormatting sqref="J16:J18">
    <cfRule type="colorScale" priority="482">
      <colorScale>
        <cfvo type="min"/>
        <cfvo type="percentile" val="50"/>
        <cfvo type="max"/>
        <color rgb="FFF8696B"/>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CFCFF"/>
        <color rgb="FF63BE7B"/>
      </colorScale>
    </cfRule>
  </conditionalFormatting>
  <conditionalFormatting sqref="J16:J21 J32:J40">
    <cfRule type="colorScale" priority="485">
      <colorScale>
        <cfvo type="min"/>
        <cfvo type="max"/>
        <color rgb="FFFCFCFF"/>
        <color rgb="FF63BE7B"/>
      </colorScale>
    </cfRule>
  </conditionalFormatting>
  <conditionalFormatting sqref="J17:J18">
    <cfRule type="colorScale" priority="479">
      <colorScale>
        <cfvo type="min"/>
        <cfvo type="max"/>
        <color rgb="FFFCFCFF"/>
        <color rgb="FF63BE7B"/>
      </colorScale>
    </cfRule>
  </conditionalFormatting>
  <conditionalFormatting sqref="J17:J18">
    <cfRule type="colorScale" priority="480">
      <colorScale>
        <cfvo type="min"/>
        <cfvo type="max"/>
        <color rgb="FFFCFCFF"/>
        <color rgb="FF63BE7B"/>
      </colorScale>
    </cfRule>
  </conditionalFormatting>
  <conditionalFormatting sqref="J32:J40">
    <cfRule type="colorScale" priority="473">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max"/>
        <color rgb="FFFCFCFF"/>
        <color rgb="FF63BE7B"/>
      </colorScale>
    </cfRule>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CFCFF"/>
        <color rgb="FF63BE7B"/>
      </colorScale>
    </cfRule>
  </conditionalFormatting>
  <conditionalFormatting sqref="J20:J21">
    <cfRule type="colorScale" priority="469">
      <colorScale>
        <cfvo type="min"/>
        <cfvo type="max"/>
        <color rgb="FFFCFCFF"/>
        <color rgb="FF63BE7B"/>
      </colorScale>
    </cfRule>
  </conditionalFormatting>
  <conditionalFormatting sqref="J20:J21">
    <cfRule type="colorScale" priority="468">
      <colorScale>
        <cfvo type="min"/>
        <cfvo type="max"/>
        <color rgb="FFFCFCFF"/>
        <color rgb="FF63BE7B"/>
      </colorScale>
    </cfRule>
  </conditionalFormatting>
  <conditionalFormatting sqref="J20:J21">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J22:J24">
    <cfRule type="colorScale" priority="458">
      <colorScale>
        <cfvo type="min"/>
        <cfvo type="max"/>
        <color rgb="FFFCFCFF"/>
        <color rgb="FF63BE7B"/>
      </colorScale>
    </cfRule>
  </conditionalFormatting>
  <conditionalFormatting sqref="J22:J2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J22:J24">
    <cfRule type="colorScale" priority="467">
      <colorScale>
        <cfvo type="min"/>
        <cfvo type="percentile" val="50"/>
        <cfvo type="max"/>
        <color rgb="FFF8696B"/>
        <color rgb="FFFCFCFF"/>
        <color rgb="FF63BE7B"/>
      </colorScale>
    </cfRule>
  </conditionalFormatting>
  <conditionalFormatting sqref="J22:J24">
    <cfRule type="colorScale" priority="457">
      <colorScale>
        <cfvo type="min"/>
        <cfvo type="max"/>
        <color rgb="FFFCFCFF"/>
        <color rgb="FF63BE7B"/>
      </colorScale>
    </cfRule>
  </conditionalFormatting>
  <conditionalFormatting sqref="J22:J24">
    <cfRule type="colorScale" priority="459">
      <colorScale>
        <cfvo type="min"/>
        <cfvo type="max"/>
        <color rgb="FFFCFCFF"/>
        <color rgb="FF63BE7B"/>
      </colorScale>
    </cfRule>
  </conditionalFormatting>
  <conditionalFormatting sqref="J22:J24">
    <cfRule type="colorScale" priority="460">
      <colorScale>
        <cfvo type="min"/>
        <cfvo type="max"/>
        <color rgb="FFFCFCFF"/>
        <color rgb="FF63BE7B"/>
      </colorScale>
    </cfRule>
  </conditionalFormatting>
  <conditionalFormatting sqref="J22:J23">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fRule type="colorScale" priority="464">
      <colorScale>
        <cfvo type="min"/>
        <cfvo type="max"/>
        <color rgb="FFFFEF9C"/>
        <color rgb="FF63BE7B"/>
      </colorScale>
    </cfRule>
  </conditionalFormatting>
  <conditionalFormatting sqref="J25:J26">
    <cfRule type="colorScale" priority="449">
      <colorScale>
        <cfvo type="min"/>
        <cfvo type="max"/>
        <color rgb="FFFCFCFF"/>
        <color rgb="FF63BE7B"/>
      </colorScale>
    </cfRule>
  </conditionalFormatting>
  <conditionalFormatting sqref="J25:J26">
    <cfRule type="colorScale" priority="450">
      <colorScale>
        <cfvo type="min"/>
        <cfvo type="max"/>
        <color rgb="FFFCFCFF"/>
        <color rgb="FF63BE7B"/>
      </colorScale>
    </cfRule>
  </conditionalFormatting>
  <conditionalFormatting sqref="J25:J26">
    <cfRule type="colorScale" priority="451">
      <colorScale>
        <cfvo type="min"/>
        <cfvo type="max"/>
        <color rgb="FFFCFCFF"/>
        <color rgb="FF63BE7B"/>
      </colorScale>
    </cfRule>
  </conditionalFormatting>
  <conditionalFormatting sqref="J25:J26">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J25:J26">
    <cfRule type="colorScale" priority="454">
      <colorScale>
        <cfvo type="min"/>
        <cfvo type="percentile" val="50"/>
        <cfvo type="max"/>
        <color rgb="FFF8696B"/>
        <color rgb="FFFCFCFF"/>
        <color rgb="FF63BE7B"/>
      </colorScale>
    </cfRule>
  </conditionalFormatting>
  <conditionalFormatting sqref="J25:J26">
    <cfRule type="colorScale" priority="455">
      <colorScale>
        <cfvo type="min"/>
        <cfvo type="max"/>
        <color rgb="FFFCFCFF"/>
        <color rgb="FF63BE7B"/>
      </colorScale>
    </cfRule>
  </conditionalFormatting>
  <conditionalFormatting sqref="J25:J26">
    <cfRule type="colorScale" priority="456">
      <colorScale>
        <cfvo type="min"/>
        <cfvo type="max"/>
        <color rgb="FFFCFCFF"/>
        <color rgb="FF63BE7B"/>
      </colorScale>
    </cfRule>
  </conditionalFormatting>
  <conditionalFormatting sqref="J25:J26">
    <cfRule type="colorScale" priority="448">
      <colorScale>
        <cfvo type="min"/>
        <cfvo type="max"/>
        <color rgb="FFFCFCFF"/>
        <color rgb="FF63BE7B"/>
      </colorScale>
    </cfRule>
  </conditionalFormatting>
  <conditionalFormatting sqref="J2:J9 J11:J12 J14:J26 J32:J40">
    <cfRule type="colorScale" priority="447">
      <colorScale>
        <cfvo type="min"/>
        <cfvo type="max"/>
        <color rgb="FFFCFCFF"/>
        <color rgb="FF63BE7B"/>
      </colorScale>
    </cfRule>
  </conditionalFormatting>
  <conditionalFormatting sqref="J2:J9 J11:J12 J14:J29 J32:J40">
    <cfRule type="colorScale" priority="446">
      <colorScale>
        <cfvo type="min"/>
        <cfvo type="max"/>
        <color rgb="FFFCFCFF"/>
        <color rgb="FF63BE7B"/>
      </colorScale>
    </cfRule>
  </conditionalFormatting>
  <conditionalFormatting sqref="J2:J9 J11:J12 J14:J40">
    <cfRule type="colorScale" priority="445">
      <colorScale>
        <cfvo type="min"/>
        <cfvo type="max"/>
        <color rgb="FFFCFCFF"/>
        <color rgb="FF63BE7B"/>
      </colorScale>
    </cfRule>
  </conditionalFormatting>
  <conditionalFormatting sqref="J16:J19 J32:J40">
    <cfRule type="colorScale" priority="489">
      <colorScale>
        <cfvo type="min"/>
        <cfvo type="max"/>
        <color rgb="FFFCFCFF"/>
        <color rgb="FF63BE7B"/>
      </colorScale>
    </cfRule>
  </conditionalFormatting>
  <conditionalFormatting sqref="J33:J40">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J5:J12 J14:J40">
    <cfRule type="colorScale" priority="440">
      <colorScale>
        <cfvo type="min"/>
        <cfvo type="max"/>
        <color rgb="FFFCFCFF"/>
        <color rgb="FF63BE7B"/>
      </colorScale>
    </cfRule>
  </conditionalFormatting>
  <conditionalFormatting sqref="J2:J12 J14:J40">
    <cfRule type="colorScale" priority="439">
      <colorScale>
        <cfvo type="min"/>
        <cfvo type="max"/>
        <color rgb="FFFCFCFF"/>
        <color rgb="FF63BE7B"/>
      </colorScale>
    </cfRule>
  </conditionalFormatting>
  <conditionalFormatting sqref="K2:K3 K5:K6">
    <cfRule type="colorScale" priority="435">
      <colorScale>
        <cfvo type="min"/>
        <cfvo type="max"/>
        <color rgb="FFFCFCFF"/>
        <color rgb="FF63BE7B"/>
      </colorScale>
    </cfRule>
  </conditionalFormatting>
  <conditionalFormatting sqref="K2:K3">
    <cfRule type="colorScale" priority="437">
      <colorScale>
        <cfvo type="min"/>
        <cfvo type="max"/>
        <color rgb="FFFCFCFF"/>
        <color rgb="FF63BE7B"/>
      </colorScale>
    </cfRule>
  </conditionalFormatting>
  <conditionalFormatting sqref="K5:K6">
    <cfRule type="colorScale" priority="436">
      <colorScale>
        <cfvo type="min"/>
        <cfvo type="max"/>
        <color rgb="FFFCFCFF"/>
        <color rgb="FF63BE7B"/>
      </colorScale>
    </cfRule>
  </conditionalFormatting>
  <conditionalFormatting sqref="K16:K18">
    <cfRule type="colorScale" priority="430">
      <colorScale>
        <cfvo type="min"/>
        <cfvo type="max"/>
        <color rgb="FFFCFCFF"/>
        <color rgb="FF63BE7B"/>
      </colorScale>
    </cfRule>
  </conditionalFormatting>
  <conditionalFormatting sqref="K16:K18">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K16:K21 K32:K40">
    <cfRule type="colorScale" priority="434">
      <colorScale>
        <cfvo type="min"/>
        <cfvo type="max"/>
        <color rgb="FFFCFCFF"/>
        <color rgb="FF63BE7B"/>
      </colorScale>
    </cfRule>
  </conditionalFormatting>
  <conditionalFormatting sqref="K17:K18">
    <cfRule type="colorScale" priority="428">
      <colorScale>
        <cfvo type="min"/>
        <cfvo type="max"/>
        <color rgb="FFFCFCFF"/>
        <color rgb="FF63BE7B"/>
      </colorScale>
    </cfRule>
  </conditionalFormatting>
  <conditionalFormatting sqref="K17:K18">
    <cfRule type="colorScale" priority="429">
      <colorScale>
        <cfvo type="min"/>
        <cfvo type="max"/>
        <color rgb="FFFCFCFF"/>
        <color rgb="FF63BE7B"/>
      </colorScale>
    </cfRule>
  </conditionalFormatting>
  <conditionalFormatting sqref="K32:K40">
    <cfRule type="colorScale" priority="422">
      <colorScale>
        <cfvo type="min"/>
        <cfvo type="max"/>
        <color rgb="FFFCFCFF"/>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K20:K21">
    <cfRule type="colorScale" priority="418">
      <colorScale>
        <cfvo type="min"/>
        <cfvo type="max"/>
        <color rgb="FFFCFCFF"/>
        <color rgb="FF63BE7B"/>
      </colorScale>
    </cfRule>
  </conditionalFormatting>
  <conditionalFormatting sqref="K20:K21">
    <cfRule type="colorScale" priority="417">
      <colorScale>
        <cfvo type="min"/>
        <cfvo type="max"/>
        <color rgb="FFFCFCFF"/>
        <color rgb="FF63BE7B"/>
      </colorScale>
    </cfRule>
  </conditionalFormatting>
  <conditionalFormatting sqref="K20:K21">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CFCFF"/>
        <color rgb="FF63BE7B"/>
      </colorScale>
    </cfRule>
  </conditionalFormatting>
  <conditionalFormatting sqref="K22:K24">
    <cfRule type="colorScale" priority="407">
      <colorScale>
        <cfvo type="min"/>
        <cfvo type="max"/>
        <color rgb="FFFCFCFF"/>
        <color rgb="FF63BE7B"/>
      </colorScale>
    </cfRule>
  </conditionalFormatting>
  <conditionalFormatting sqref="K22:K24">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onditionalFormatting>
  <conditionalFormatting sqref="K22:K24">
    <cfRule type="colorScale" priority="416">
      <colorScale>
        <cfvo type="min"/>
        <cfvo type="percentile" val="50"/>
        <cfvo type="max"/>
        <color rgb="FFF8696B"/>
        <color rgb="FFFCFCFF"/>
        <color rgb="FF63BE7B"/>
      </colorScale>
    </cfRule>
  </conditionalFormatting>
  <conditionalFormatting sqref="K22:K24">
    <cfRule type="colorScale" priority="406">
      <colorScale>
        <cfvo type="min"/>
        <cfvo type="max"/>
        <color rgb="FFFCFCFF"/>
        <color rgb="FF63BE7B"/>
      </colorScale>
    </cfRule>
  </conditionalFormatting>
  <conditionalFormatting sqref="K22:K24">
    <cfRule type="colorScale" priority="408">
      <colorScale>
        <cfvo type="min"/>
        <cfvo type="max"/>
        <color rgb="FFFCFCFF"/>
        <color rgb="FF63BE7B"/>
      </colorScale>
    </cfRule>
  </conditionalFormatting>
  <conditionalFormatting sqref="K22:K24">
    <cfRule type="colorScale" priority="409">
      <colorScale>
        <cfvo type="min"/>
        <cfvo type="max"/>
        <color rgb="FFFCFCFF"/>
        <color rgb="FF63BE7B"/>
      </colorScale>
    </cfRule>
  </conditionalFormatting>
  <conditionalFormatting sqref="K22:K23">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FEB84"/>
        <color rgb="FF63BE7B"/>
      </colorScale>
    </cfRule>
    <cfRule type="colorScale" priority="413">
      <colorScale>
        <cfvo type="min"/>
        <cfvo type="max"/>
        <color rgb="FFFFEF9C"/>
        <color rgb="FF63BE7B"/>
      </colorScale>
    </cfRule>
  </conditionalFormatting>
  <conditionalFormatting sqref="K25:K26">
    <cfRule type="colorScale" priority="398">
      <colorScale>
        <cfvo type="min"/>
        <cfvo type="max"/>
        <color rgb="FFFCFCFF"/>
        <color rgb="FF63BE7B"/>
      </colorScale>
    </cfRule>
  </conditionalFormatting>
  <conditionalFormatting sqref="K25:K26">
    <cfRule type="colorScale" priority="399">
      <colorScale>
        <cfvo type="min"/>
        <cfvo type="max"/>
        <color rgb="FFFCFCFF"/>
        <color rgb="FF63BE7B"/>
      </colorScale>
    </cfRule>
  </conditionalFormatting>
  <conditionalFormatting sqref="K25:K26">
    <cfRule type="colorScale" priority="400">
      <colorScale>
        <cfvo type="min"/>
        <cfvo type="max"/>
        <color rgb="FFFCFCFF"/>
        <color rgb="FF63BE7B"/>
      </colorScale>
    </cfRule>
  </conditionalFormatting>
  <conditionalFormatting sqref="K25:K26">
    <cfRule type="colorScale" priority="401">
      <colorScale>
        <cfvo type="min"/>
        <cfvo type="percentile" val="50"/>
        <cfvo type="max"/>
        <color rgb="FFF8696B"/>
        <color rgb="FFFCFCFF"/>
        <color rgb="FF63BE7B"/>
      </colorScale>
    </cfRule>
    <cfRule type="colorScale" priority="402">
      <colorScale>
        <cfvo type="min"/>
        <cfvo type="max"/>
        <color rgb="FFFCFCFF"/>
        <color rgb="FF63BE7B"/>
      </colorScale>
    </cfRule>
  </conditionalFormatting>
  <conditionalFormatting sqref="K25:K26">
    <cfRule type="colorScale" priority="403">
      <colorScale>
        <cfvo type="min"/>
        <cfvo type="percentile" val="50"/>
        <cfvo type="max"/>
        <color rgb="FFF8696B"/>
        <color rgb="FFFCFCFF"/>
        <color rgb="FF63BE7B"/>
      </colorScale>
    </cfRule>
  </conditionalFormatting>
  <conditionalFormatting sqref="K25:K26">
    <cfRule type="colorScale" priority="404">
      <colorScale>
        <cfvo type="min"/>
        <cfvo type="max"/>
        <color rgb="FFFCFCFF"/>
        <color rgb="FF63BE7B"/>
      </colorScale>
    </cfRule>
  </conditionalFormatting>
  <conditionalFormatting sqref="K25:K26">
    <cfRule type="colorScale" priority="405">
      <colorScale>
        <cfvo type="min"/>
        <cfvo type="max"/>
        <color rgb="FFFCFCFF"/>
        <color rgb="FF63BE7B"/>
      </colorScale>
    </cfRule>
  </conditionalFormatting>
  <conditionalFormatting sqref="K25:K26">
    <cfRule type="colorScale" priority="397">
      <colorScale>
        <cfvo type="min"/>
        <cfvo type="max"/>
        <color rgb="FFFCFCFF"/>
        <color rgb="FF63BE7B"/>
      </colorScale>
    </cfRule>
  </conditionalFormatting>
  <conditionalFormatting sqref="K2:K9 K11:K12 K14:K26 K32:K40">
    <cfRule type="colorScale" priority="396">
      <colorScale>
        <cfvo type="min"/>
        <cfvo type="max"/>
        <color rgb="FFFCFCFF"/>
        <color rgb="FF63BE7B"/>
      </colorScale>
    </cfRule>
  </conditionalFormatting>
  <conditionalFormatting sqref="K2:K9 K11:K12 K14:K29 K32:K40">
    <cfRule type="colorScale" priority="395">
      <colorScale>
        <cfvo type="min"/>
        <cfvo type="max"/>
        <color rgb="FFFCFCFF"/>
        <color rgb="FF63BE7B"/>
      </colorScale>
    </cfRule>
  </conditionalFormatting>
  <conditionalFormatting sqref="K2:K9 K11:K12 K14:K40">
    <cfRule type="colorScale" priority="394">
      <colorScale>
        <cfvo type="min"/>
        <cfvo type="max"/>
        <color rgb="FFFCFCFF"/>
        <color rgb="FF63BE7B"/>
      </colorScale>
    </cfRule>
  </conditionalFormatting>
  <conditionalFormatting sqref="K16:K19 K32:K40">
    <cfRule type="colorScale" priority="438">
      <colorScale>
        <cfvo type="min"/>
        <cfvo type="max"/>
        <color rgb="FFFCFCFF"/>
        <color rgb="FF63BE7B"/>
      </colorScale>
    </cfRule>
  </conditionalFormatting>
  <conditionalFormatting sqref="K33:K40">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onditionalFormatting>
  <conditionalFormatting sqref="K5:K12 K14:K40">
    <cfRule type="colorScale" priority="389">
      <colorScale>
        <cfvo type="min"/>
        <cfvo type="max"/>
        <color rgb="FFFCFCFF"/>
        <color rgb="FF63BE7B"/>
      </colorScale>
    </cfRule>
  </conditionalFormatting>
  <conditionalFormatting sqref="K2:K12 K14:K40">
    <cfRule type="colorScale" priority="388">
      <colorScale>
        <cfvo type="min"/>
        <cfvo type="max"/>
        <color rgb="FFFCFCFF"/>
        <color rgb="FF63BE7B"/>
      </colorScale>
    </cfRule>
  </conditionalFormatting>
  <conditionalFormatting sqref="L2:L3 L5:L6">
    <cfRule type="colorScale" priority="384">
      <colorScale>
        <cfvo type="min"/>
        <cfvo type="max"/>
        <color rgb="FFFCFCFF"/>
        <color rgb="FF63BE7B"/>
      </colorScale>
    </cfRule>
  </conditionalFormatting>
  <conditionalFormatting sqref="L2:L3">
    <cfRule type="colorScale" priority="386">
      <colorScale>
        <cfvo type="min"/>
        <cfvo type="max"/>
        <color rgb="FFFCFCFF"/>
        <color rgb="FF63BE7B"/>
      </colorScale>
    </cfRule>
  </conditionalFormatting>
  <conditionalFormatting sqref="L5:L6">
    <cfRule type="colorScale" priority="385">
      <colorScale>
        <cfvo type="min"/>
        <cfvo type="max"/>
        <color rgb="FFFCFCFF"/>
        <color rgb="FF63BE7B"/>
      </colorScale>
    </cfRule>
  </conditionalFormatting>
  <conditionalFormatting sqref="L16:L18">
    <cfRule type="colorScale" priority="379">
      <colorScale>
        <cfvo type="min"/>
        <cfvo type="max"/>
        <color rgb="FFFCFCFF"/>
        <color rgb="FF63BE7B"/>
      </colorScale>
    </cfRule>
  </conditionalFormatting>
  <conditionalFormatting sqref="L16:L18">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onditionalFormatting>
  <conditionalFormatting sqref="L16:L21 L32:L40">
    <cfRule type="colorScale" priority="383">
      <colorScale>
        <cfvo type="min"/>
        <cfvo type="max"/>
        <color rgb="FFFCFCFF"/>
        <color rgb="FF63BE7B"/>
      </colorScale>
    </cfRule>
  </conditionalFormatting>
  <conditionalFormatting sqref="L17:L18">
    <cfRule type="colorScale" priority="377">
      <colorScale>
        <cfvo type="min"/>
        <cfvo type="max"/>
        <color rgb="FFFCFCFF"/>
        <color rgb="FF63BE7B"/>
      </colorScale>
    </cfRule>
  </conditionalFormatting>
  <conditionalFormatting sqref="L17:L18">
    <cfRule type="colorScale" priority="378">
      <colorScale>
        <cfvo type="min"/>
        <cfvo type="max"/>
        <color rgb="FFFCFCFF"/>
        <color rgb="FF63BE7B"/>
      </colorScale>
    </cfRule>
  </conditionalFormatting>
  <conditionalFormatting sqref="L32:L40">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onditionalFormatting>
  <conditionalFormatting sqref="L20:L21">
    <cfRule type="colorScale" priority="367">
      <colorScale>
        <cfvo type="min"/>
        <cfvo type="max"/>
        <color rgb="FFFCFCFF"/>
        <color rgb="FF63BE7B"/>
      </colorScale>
    </cfRule>
  </conditionalFormatting>
  <conditionalFormatting sqref="L20:L21">
    <cfRule type="colorScale" priority="366">
      <colorScale>
        <cfvo type="min"/>
        <cfvo type="max"/>
        <color rgb="FFFCFCFF"/>
        <color rgb="FF63BE7B"/>
      </colorScale>
    </cfRule>
  </conditionalFormatting>
  <conditionalFormatting sqref="L20:L21">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onditionalFormatting>
  <conditionalFormatting sqref="L22:L24">
    <cfRule type="colorScale" priority="356">
      <colorScale>
        <cfvo type="min"/>
        <cfvo type="max"/>
        <color rgb="FFFCFCFF"/>
        <color rgb="FF63BE7B"/>
      </colorScale>
    </cfRule>
  </conditionalFormatting>
  <conditionalFormatting sqref="L22:L24">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L22:L24">
    <cfRule type="colorScale" priority="365">
      <colorScale>
        <cfvo type="min"/>
        <cfvo type="percentile" val="50"/>
        <cfvo type="max"/>
        <color rgb="FFF8696B"/>
        <color rgb="FFFCFCFF"/>
        <color rgb="FF63BE7B"/>
      </colorScale>
    </cfRule>
  </conditionalFormatting>
  <conditionalFormatting sqref="L22:L24">
    <cfRule type="colorScale" priority="355">
      <colorScale>
        <cfvo type="min"/>
        <cfvo type="max"/>
        <color rgb="FFFCFCFF"/>
        <color rgb="FF63BE7B"/>
      </colorScale>
    </cfRule>
  </conditionalFormatting>
  <conditionalFormatting sqref="L22:L24">
    <cfRule type="colorScale" priority="357">
      <colorScale>
        <cfvo type="min"/>
        <cfvo type="max"/>
        <color rgb="FFFCFCFF"/>
        <color rgb="FF63BE7B"/>
      </colorScale>
    </cfRule>
  </conditionalFormatting>
  <conditionalFormatting sqref="L22:L24">
    <cfRule type="colorScale" priority="358">
      <colorScale>
        <cfvo type="min"/>
        <cfvo type="max"/>
        <color rgb="FFFCFCFF"/>
        <color rgb="FF63BE7B"/>
      </colorScale>
    </cfRule>
  </conditionalFormatting>
  <conditionalFormatting sqref="L22:L23">
    <cfRule type="colorScale" priority="359">
      <colorScale>
        <cfvo type="min"/>
        <cfvo type="max"/>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FEB84"/>
        <color rgb="FF63BE7B"/>
      </colorScale>
    </cfRule>
    <cfRule type="colorScale" priority="362">
      <colorScale>
        <cfvo type="min"/>
        <cfvo type="max"/>
        <color rgb="FFFFEF9C"/>
        <color rgb="FF63BE7B"/>
      </colorScale>
    </cfRule>
  </conditionalFormatting>
  <conditionalFormatting sqref="L25:L26">
    <cfRule type="colorScale" priority="347">
      <colorScale>
        <cfvo type="min"/>
        <cfvo type="max"/>
        <color rgb="FFFCFCFF"/>
        <color rgb="FF63BE7B"/>
      </colorScale>
    </cfRule>
  </conditionalFormatting>
  <conditionalFormatting sqref="L25:L26">
    <cfRule type="colorScale" priority="348">
      <colorScale>
        <cfvo type="min"/>
        <cfvo type="max"/>
        <color rgb="FFFCFCFF"/>
        <color rgb="FF63BE7B"/>
      </colorScale>
    </cfRule>
  </conditionalFormatting>
  <conditionalFormatting sqref="L25:L26">
    <cfRule type="colorScale" priority="349">
      <colorScale>
        <cfvo type="min"/>
        <cfvo type="max"/>
        <color rgb="FFFCFCFF"/>
        <color rgb="FF63BE7B"/>
      </colorScale>
    </cfRule>
  </conditionalFormatting>
  <conditionalFormatting sqref="L25:L26">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L25:L26">
    <cfRule type="colorScale" priority="352">
      <colorScale>
        <cfvo type="min"/>
        <cfvo type="percentile" val="50"/>
        <cfvo type="max"/>
        <color rgb="FFF8696B"/>
        <color rgb="FFFCFCFF"/>
        <color rgb="FF63BE7B"/>
      </colorScale>
    </cfRule>
  </conditionalFormatting>
  <conditionalFormatting sqref="L25:L26">
    <cfRule type="colorScale" priority="353">
      <colorScale>
        <cfvo type="min"/>
        <cfvo type="max"/>
        <color rgb="FFFCFCFF"/>
        <color rgb="FF63BE7B"/>
      </colorScale>
    </cfRule>
  </conditionalFormatting>
  <conditionalFormatting sqref="L25:L26">
    <cfRule type="colorScale" priority="354">
      <colorScale>
        <cfvo type="min"/>
        <cfvo type="max"/>
        <color rgb="FFFCFCFF"/>
        <color rgb="FF63BE7B"/>
      </colorScale>
    </cfRule>
  </conditionalFormatting>
  <conditionalFormatting sqref="L25:L26">
    <cfRule type="colorScale" priority="346">
      <colorScale>
        <cfvo type="min"/>
        <cfvo type="max"/>
        <color rgb="FFFCFCFF"/>
        <color rgb="FF63BE7B"/>
      </colorScale>
    </cfRule>
  </conditionalFormatting>
  <conditionalFormatting sqref="L2:L9 L11:L12 L14:L26 L32:L40">
    <cfRule type="colorScale" priority="345">
      <colorScale>
        <cfvo type="min"/>
        <cfvo type="max"/>
        <color rgb="FFFCFCFF"/>
        <color rgb="FF63BE7B"/>
      </colorScale>
    </cfRule>
  </conditionalFormatting>
  <conditionalFormatting sqref="L2:L9 L11:L12 L14:L29 L32:L40">
    <cfRule type="colorScale" priority="344">
      <colorScale>
        <cfvo type="min"/>
        <cfvo type="max"/>
        <color rgb="FFFCFCFF"/>
        <color rgb="FF63BE7B"/>
      </colorScale>
    </cfRule>
  </conditionalFormatting>
  <conditionalFormatting sqref="L2:L9 L11:L12 L14:L40">
    <cfRule type="colorScale" priority="343">
      <colorScale>
        <cfvo type="min"/>
        <cfvo type="max"/>
        <color rgb="FFFCFCFF"/>
        <color rgb="FF63BE7B"/>
      </colorScale>
    </cfRule>
  </conditionalFormatting>
  <conditionalFormatting sqref="L16:L19 L32:L40">
    <cfRule type="colorScale" priority="387">
      <colorScale>
        <cfvo type="min"/>
        <cfvo type="max"/>
        <color rgb="FFFCFCFF"/>
        <color rgb="FF63BE7B"/>
      </colorScale>
    </cfRule>
  </conditionalFormatting>
  <conditionalFormatting sqref="L33:L40">
    <cfRule type="colorScale" priority="339">
      <colorScale>
        <cfvo type="min"/>
        <cfvo type="max"/>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FEB84"/>
        <color rgb="FF63BE7B"/>
      </colorScale>
    </cfRule>
    <cfRule type="colorScale" priority="342">
      <colorScale>
        <cfvo type="min"/>
        <cfvo type="max"/>
        <color rgb="FFFFEF9C"/>
        <color rgb="FF63BE7B"/>
      </colorScale>
    </cfRule>
  </conditionalFormatting>
  <conditionalFormatting sqref="L5:L12 L14:L40">
    <cfRule type="colorScale" priority="338">
      <colorScale>
        <cfvo type="min"/>
        <cfvo type="max"/>
        <color rgb="FFFCFCFF"/>
        <color rgb="FF63BE7B"/>
      </colorScale>
    </cfRule>
  </conditionalFormatting>
  <conditionalFormatting sqref="L2:L12 L14:L40">
    <cfRule type="colorScale" priority="337">
      <colorScale>
        <cfvo type="min"/>
        <cfvo type="max"/>
        <color rgb="FFFCFCFF"/>
        <color rgb="FF63BE7B"/>
      </colorScale>
    </cfRule>
  </conditionalFormatting>
  <conditionalFormatting sqref="M2:M3 M5:M6">
    <cfRule type="colorScale" priority="333">
      <colorScale>
        <cfvo type="min"/>
        <cfvo type="max"/>
        <color rgb="FFFCFCFF"/>
        <color rgb="FF63BE7B"/>
      </colorScale>
    </cfRule>
  </conditionalFormatting>
  <conditionalFormatting sqref="M2:M3">
    <cfRule type="colorScale" priority="335">
      <colorScale>
        <cfvo type="min"/>
        <cfvo type="max"/>
        <color rgb="FFFCFCFF"/>
        <color rgb="FF63BE7B"/>
      </colorScale>
    </cfRule>
  </conditionalFormatting>
  <conditionalFormatting sqref="M5:M6">
    <cfRule type="colorScale" priority="334">
      <colorScale>
        <cfvo type="min"/>
        <cfvo type="max"/>
        <color rgb="FFFCFCFF"/>
        <color rgb="FF63BE7B"/>
      </colorScale>
    </cfRule>
  </conditionalFormatting>
  <conditionalFormatting sqref="M16:M18">
    <cfRule type="colorScale" priority="328">
      <colorScale>
        <cfvo type="min"/>
        <cfvo type="max"/>
        <color rgb="FFFCFCFF"/>
        <color rgb="FF63BE7B"/>
      </colorScale>
    </cfRule>
  </conditionalFormatting>
  <conditionalFormatting sqref="M16:M18">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M16:M21 M32:M40">
    <cfRule type="colorScale" priority="332">
      <colorScale>
        <cfvo type="min"/>
        <cfvo type="max"/>
        <color rgb="FFFCFCFF"/>
        <color rgb="FF63BE7B"/>
      </colorScale>
    </cfRule>
  </conditionalFormatting>
  <conditionalFormatting sqref="M17:M18">
    <cfRule type="colorScale" priority="326">
      <colorScale>
        <cfvo type="min"/>
        <cfvo type="max"/>
        <color rgb="FFFCFCFF"/>
        <color rgb="FF63BE7B"/>
      </colorScale>
    </cfRule>
  </conditionalFormatting>
  <conditionalFormatting sqref="M17:M18">
    <cfRule type="colorScale" priority="327">
      <colorScale>
        <cfvo type="min"/>
        <cfvo type="max"/>
        <color rgb="FFFCFCFF"/>
        <color rgb="FF63BE7B"/>
      </colorScale>
    </cfRule>
  </conditionalFormatting>
  <conditionalFormatting sqref="M32:M40">
    <cfRule type="colorScale" priority="320">
      <colorScale>
        <cfvo type="min"/>
        <cfvo type="max"/>
        <color rgb="FFFCFCFF"/>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CFCFF"/>
        <color rgb="FF63BE7B"/>
      </colorScale>
    </cfRule>
  </conditionalFormatting>
  <conditionalFormatting sqref="M20:M21">
    <cfRule type="colorScale" priority="316">
      <colorScale>
        <cfvo type="min"/>
        <cfvo type="max"/>
        <color rgb="FFFCFCFF"/>
        <color rgb="FF63BE7B"/>
      </colorScale>
    </cfRule>
  </conditionalFormatting>
  <conditionalFormatting sqref="M20:M21">
    <cfRule type="colorScale" priority="315">
      <colorScale>
        <cfvo type="min"/>
        <cfvo type="max"/>
        <color rgb="FFFCFCFF"/>
        <color rgb="FF63BE7B"/>
      </colorScale>
    </cfRule>
  </conditionalFormatting>
  <conditionalFormatting sqref="M20:M21">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M22:M24">
    <cfRule type="colorScale" priority="305">
      <colorScale>
        <cfvo type="min"/>
        <cfvo type="max"/>
        <color rgb="FFFCFCFF"/>
        <color rgb="FF63BE7B"/>
      </colorScale>
    </cfRule>
  </conditionalFormatting>
  <conditionalFormatting sqref="M22:M24">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onditionalFormatting>
  <conditionalFormatting sqref="M22:M24">
    <cfRule type="colorScale" priority="314">
      <colorScale>
        <cfvo type="min"/>
        <cfvo type="percentile" val="50"/>
        <cfvo type="max"/>
        <color rgb="FFF8696B"/>
        <color rgb="FFFCFCFF"/>
        <color rgb="FF63BE7B"/>
      </colorScale>
    </cfRule>
  </conditionalFormatting>
  <conditionalFormatting sqref="M22:M24">
    <cfRule type="colorScale" priority="304">
      <colorScale>
        <cfvo type="min"/>
        <cfvo type="max"/>
        <color rgb="FFFCFCFF"/>
        <color rgb="FF63BE7B"/>
      </colorScale>
    </cfRule>
  </conditionalFormatting>
  <conditionalFormatting sqref="M22:M24">
    <cfRule type="colorScale" priority="306">
      <colorScale>
        <cfvo type="min"/>
        <cfvo type="max"/>
        <color rgb="FFFCFCFF"/>
        <color rgb="FF63BE7B"/>
      </colorScale>
    </cfRule>
  </conditionalFormatting>
  <conditionalFormatting sqref="M22:M24">
    <cfRule type="colorScale" priority="307">
      <colorScale>
        <cfvo type="min"/>
        <cfvo type="max"/>
        <color rgb="FFFCFCFF"/>
        <color rgb="FF63BE7B"/>
      </colorScale>
    </cfRule>
  </conditionalFormatting>
  <conditionalFormatting sqref="M22:M23">
    <cfRule type="colorScale" priority="308">
      <colorScale>
        <cfvo type="min"/>
        <cfvo type="max"/>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M25:M26">
    <cfRule type="colorScale" priority="296">
      <colorScale>
        <cfvo type="min"/>
        <cfvo type="max"/>
        <color rgb="FFFCFCFF"/>
        <color rgb="FF63BE7B"/>
      </colorScale>
    </cfRule>
  </conditionalFormatting>
  <conditionalFormatting sqref="M25:M26">
    <cfRule type="colorScale" priority="297">
      <colorScale>
        <cfvo type="min"/>
        <cfvo type="max"/>
        <color rgb="FFFCFCFF"/>
        <color rgb="FF63BE7B"/>
      </colorScale>
    </cfRule>
  </conditionalFormatting>
  <conditionalFormatting sqref="M25:M26">
    <cfRule type="colorScale" priority="298">
      <colorScale>
        <cfvo type="min"/>
        <cfvo type="max"/>
        <color rgb="FFFCFCFF"/>
        <color rgb="FF63BE7B"/>
      </colorScale>
    </cfRule>
  </conditionalFormatting>
  <conditionalFormatting sqref="M25:M26">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M25:M26">
    <cfRule type="colorScale" priority="301">
      <colorScale>
        <cfvo type="min"/>
        <cfvo type="percentile" val="50"/>
        <cfvo type="max"/>
        <color rgb="FFF8696B"/>
        <color rgb="FFFCFCFF"/>
        <color rgb="FF63BE7B"/>
      </colorScale>
    </cfRule>
  </conditionalFormatting>
  <conditionalFormatting sqref="M25:M26">
    <cfRule type="colorScale" priority="302">
      <colorScale>
        <cfvo type="min"/>
        <cfvo type="max"/>
        <color rgb="FFFCFCFF"/>
        <color rgb="FF63BE7B"/>
      </colorScale>
    </cfRule>
  </conditionalFormatting>
  <conditionalFormatting sqref="M25:M26">
    <cfRule type="colorScale" priority="303">
      <colorScale>
        <cfvo type="min"/>
        <cfvo type="max"/>
        <color rgb="FFFCFCFF"/>
        <color rgb="FF63BE7B"/>
      </colorScale>
    </cfRule>
  </conditionalFormatting>
  <conditionalFormatting sqref="M25:M26">
    <cfRule type="colorScale" priority="295">
      <colorScale>
        <cfvo type="min"/>
        <cfvo type="max"/>
        <color rgb="FFFCFCFF"/>
        <color rgb="FF63BE7B"/>
      </colorScale>
    </cfRule>
  </conditionalFormatting>
  <conditionalFormatting sqref="M2:M9 M11:M12 M14:M26 M32:M40">
    <cfRule type="colorScale" priority="294">
      <colorScale>
        <cfvo type="min"/>
        <cfvo type="max"/>
        <color rgb="FFFCFCFF"/>
        <color rgb="FF63BE7B"/>
      </colorScale>
    </cfRule>
  </conditionalFormatting>
  <conditionalFormatting sqref="M2:M9 M11:M12 M14:M29 M32:M40">
    <cfRule type="colorScale" priority="293">
      <colorScale>
        <cfvo type="min"/>
        <cfvo type="max"/>
        <color rgb="FFFCFCFF"/>
        <color rgb="FF63BE7B"/>
      </colorScale>
    </cfRule>
  </conditionalFormatting>
  <conditionalFormatting sqref="M2:M9 M11:M12 M14:M40">
    <cfRule type="colorScale" priority="292">
      <colorScale>
        <cfvo type="min"/>
        <cfvo type="max"/>
        <color rgb="FFFCFCFF"/>
        <color rgb="FF63BE7B"/>
      </colorScale>
    </cfRule>
  </conditionalFormatting>
  <conditionalFormatting sqref="M16:M19 M32:M40">
    <cfRule type="colorScale" priority="336">
      <colorScale>
        <cfvo type="min"/>
        <cfvo type="max"/>
        <color rgb="FFFCFCFF"/>
        <color rgb="FF63BE7B"/>
      </colorScale>
    </cfRule>
  </conditionalFormatting>
  <conditionalFormatting sqref="M33:M40">
    <cfRule type="colorScale" priority="288">
      <colorScale>
        <cfvo type="min"/>
        <cfvo type="max"/>
        <color rgb="FFFCFCFF"/>
        <color rgb="FF63BE7B"/>
      </colorScale>
    </cfRule>
    <cfRule type="colorScale" priority="289">
      <colorScale>
        <cfvo type="min"/>
        <cfvo type="max"/>
        <color rgb="FFFCFCFF"/>
        <color rgb="FF63BE7B"/>
      </colorScale>
    </cfRule>
    <cfRule type="colorScale" priority="290">
      <colorScale>
        <cfvo type="min"/>
        <cfvo type="percentile" val="50"/>
        <cfvo type="max"/>
        <color rgb="FFF8696B"/>
        <color rgb="FFFFEB84"/>
        <color rgb="FF63BE7B"/>
      </colorScale>
    </cfRule>
    <cfRule type="colorScale" priority="291">
      <colorScale>
        <cfvo type="min"/>
        <cfvo type="max"/>
        <color rgb="FFFFEF9C"/>
        <color rgb="FF63BE7B"/>
      </colorScale>
    </cfRule>
  </conditionalFormatting>
  <conditionalFormatting sqref="M5:M12 M14:M40">
    <cfRule type="colorScale" priority="287">
      <colorScale>
        <cfvo type="min"/>
        <cfvo type="max"/>
        <color rgb="FFFCFCFF"/>
        <color rgb="FF63BE7B"/>
      </colorScale>
    </cfRule>
  </conditionalFormatting>
  <conditionalFormatting sqref="M2:M12 M14:M40">
    <cfRule type="colorScale" priority="286">
      <colorScale>
        <cfvo type="min"/>
        <cfvo type="max"/>
        <color rgb="FFFCFCFF"/>
        <color rgb="FF63BE7B"/>
      </colorScale>
    </cfRule>
  </conditionalFormatting>
  <conditionalFormatting sqref="N2:N3 N5:N6">
    <cfRule type="colorScale" priority="282">
      <colorScale>
        <cfvo type="min"/>
        <cfvo type="max"/>
        <color rgb="FFFCFCFF"/>
        <color rgb="FF63BE7B"/>
      </colorScale>
    </cfRule>
  </conditionalFormatting>
  <conditionalFormatting sqref="N2:N3">
    <cfRule type="colorScale" priority="284">
      <colorScale>
        <cfvo type="min"/>
        <cfvo type="max"/>
        <color rgb="FFFCFCFF"/>
        <color rgb="FF63BE7B"/>
      </colorScale>
    </cfRule>
  </conditionalFormatting>
  <conditionalFormatting sqref="N5:N6">
    <cfRule type="colorScale" priority="283">
      <colorScale>
        <cfvo type="min"/>
        <cfvo type="max"/>
        <color rgb="FFFCFCFF"/>
        <color rgb="FF63BE7B"/>
      </colorScale>
    </cfRule>
  </conditionalFormatting>
  <conditionalFormatting sqref="N16:N18">
    <cfRule type="colorScale" priority="277">
      <colorScale>
        <cfvo type="min"/>
        <cfvo type="max"/>
        <color rgb="FFFCFCFF"/>
        <color rgb="FF63BE7B"/>
      </colorScale>
    </cfRule>
  </conditionalFormatting>
  <conditionalFormatting sqref="N16:N18">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N16:N21 N32:N40">
    <cfRule type="colorScale" priority="281">
      <colorScale>
        <cfvo type="min"/>
        <cfvo type="max"/>
        <color rgb="FFFCFCFF"/>
        <color rgb="FF63BE7B"/>
      </colorScale>
    </cfRule>
  </conditionalFormatting>
  <conditionalFormatting sqref="N17:N18">
    <cfRule type="colorScale" priority="275">
      <colorScale>
        <cfvo type="min"/>
        <cfvo type="max"/>
        <color rgb="FFFCFCFF"/>
        <color rgb="FF63BE7B"/>
      </colorScale>
    </cfRule>
  </conditionalFormatting>
  <conditionalFormatting sqref="N17:N18">
    <cfRule type="colorScale" priority="276">
      <colorScale>
        <cfvo type="min"/>
        <cfvo type="max"/>
        <color rgb="FFFCFCFF"/>
        <color rgb="FF63BE7B"/>
      </colorScale>
    </cfRule>
  </conditionalFormatting>
  <conditionalFormatting sqref="N32:N40">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N20:N21">
    <cfRule type="colorScale" priority="265">
      <colorScale>
        <cfvo type="min"/>
        <cfvo type="max"/>
        <color rgb="FFFCFCFF"/>
        <color rgb="FF63BE7B"/>
      </colorScale>
    </cfRule>
  </conditionalFormatting>
  <conditionalFormatting sqref="N20:N21">
    <cfRule type="colorScale" priority="264">
      <colorScale>
        <cfvo type="min"/>
        <cfvo type="max"/>
        <color rgb="FFFCFCFF"/>
        <color rgb="FF63BE7B"/>
      </colorScale>
    </cfRule>
  </conditionalFormatting>
  <conditionalFormatting sqref="N20:N21">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onditionalFormatting>
  <conditionalFormatting sqref="N22:N24">
    <cfRule type="colorScale" priority="254">
      <colorScale>
        <cfvo type="min"/>
        <cfvo type="max"/>
        <color rgb="FFFCFCFF"/>
        <color rgb="FF63BE7B"/>
      </colorScale>
    </cfRule>
  </conditionalFormatting>
  <conditionalFormatting sqref="N22:N24">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onditionalFormatting>
  <conditionalFormatting sqref="N22:N24">
    <cfRule type="colorScale" priority="263">
      <colorScale>
        <cfvo type="min"/>
        <cfvo type="percentile" val="50"/>
        <cfvo type="max"/>
        <color rgb="FFF8696B"/>
        <color rgb="FFFCFCFF"/>
        <color rgb="FF63BE7B"/>
      </colorScale>
    </cfRule>
  </conditionalFormatting>
  <conditionalFormatting sqref="N22:N24">
    <cfRule type="colorScale" priority="253">
      <colorScale>
        <cfvo type="min"/>
        <cfvo type="max"/>
        <color rgb="FFFCFCFF"/>
        <color rgb="FF63BE7B"/>
      </colorScale>
    </cfRule>
  </conditionalFormatting>
  <conditionalFormatting sqref="N22:N24">
    <cfRule type="colorScale" priority="255">
      <colorScale>
        <cfvo type="min"/>
        <cfvo type="max"/>
        <color rgb="FFFCFCFF"/>
        <color rgb="FF63BE7B"/>
      </colorScale>
    </cfRule>
  </conditionalFormatting>
  <conditionalFormatting sqref="N22:N24">
    <cfRule type="colorScale" priority="256">
      <colorScale>
        <cfvo type="min"/>
        <cfvo type="max"/>
        <color rgb="FFFCFCFF"/>
        <color rgb="FF63BE7B"/>
      </colorScale>
    </cfRule>
  </conditionalFormatting>
  <conditionalFormatting sqref="N22:N23">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FEB84"/>
        <color rgb="FF63BE7B"/>
      </colorScale>
    </cfRule>
    <cfRule type="colorScale" priority="260">
      <colorScale>
        <cfvo type="min"/>
        <cfvo type="max"/>
        <color rgb="FFFFEF9C"/>
        <color rgb="FF63BE7B"/>
      </colorScale>
    </cfRule>
  </conditionalFormatting>
  <conditionalFormatting sqref="N25:N26">
    <cfRule type="colorScale" priority="245">
      <colorScale>
        <cfvo type="min"/>
        <cfvo type="max"/>
        <color rgb="FFFCFCFF"/>
        <color rgb="FF63BE7B"/>
      </colorScale>
    </cfRule>
  </conditionalFormatting>
  <conditionalFormatting sqref="N25:N26">
    <cfRule type="colorScale" priority="246">
      <colorScale>
        <cfvo type="min"/>
        <cfvo type="max"/>
        <color rgb="FFFCFCFF"/>
        <color rgb="FF63BE7B"/>
      </colorScale>
    </cfRule>
  </conditionalFormatting>
  <conditionalFormatting sqref="N25:N26">
    <cfRule type="colorScale" priority="247">
      <colorScale>
        <cfvo type="min"/>
        <cfvo type="max"/>
        <color rgb="FFFCFCFF"/>
        <color rgb="FF63BE7B"/>
      </colorScale>
    </cfRule>
  </conditionalFormatting>
  <conditionalFormatting sqref="N25:N26">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N25:N26">
    <cfRule type="colorScale" priority="250">
      <colorScale>
        <cfvo type="min"/>
        <cfvo type="percentile" val="50"/>
        <cfvo type="max"/>
        <color rgb="FFF8696B"/>
        <color rgb="FFFCFCFF"/>
        <color rgb="FF63BE7B"/>
      </colorScale>
    </cfRule>
  </conditionalFormatting>
  <conditionalFormatting sqref="N25:N26">
    <cfRule type="colorScale" priority="251">
      <colorScale>
        <cfvo type="min"/>
        <cfvo type="max"/>
        <color rgb="FFFCFCFF"/>
        <color rgb="FF63BE7B"/>
      </colorScale>
    </cfRule>
  </conditionalFormatting>
  <conditionalFormatting sqref="N25:N26">
    <cfRule type="colorScale" priority="252">
      <colorScale>
        <cfvo type="min"/>
        <cfvo type="max"/>
        <color rgb="FFFCFCFF"/>
        <color rgb="FF63BE7B"/>
      </colorScale>
    </cfRule>
  </conditionalFormatting>
  <conditionalFormatting sqref="N25:N26">
    <cfRule type="colorScale" priority="244">
      <colorScale>
        <cfvo type="min"/>
        <cfvo type="max"/>
        <color rgb="FFFCFCFF"/>
        <color rgb="FF63BE7B"/>
      </colorScale>
    </cfRule>
  </conditionalFormatting>
  <conditionalFormatting sqref="N2:N9 N11:N12 N14:N26 N32:N40">
    <cfRule type="colorScale" priority="243">
      <colorScale>
        <cfvo type="min"/>
        <cfvo type="max"/>
        <color rgb="FFFCFCFF"/>
        <color rgb="FF63BE7B"/>
      </colorScale>
    </cfRule>
  </conditionalFormatting>
  <conditionalFormatting sqref="N2:N9 N11:N12 N14:N29 N32:N40">
    <cfRule type="colorScale" priority="242">
      <colorScale>
        <cfvo type="min"/>
        <cfvo type="max"/>
        <color rgb="FFFCFCFF"/>
        <color rgb="FF63BE7B"/>
      </colorScale>
    </cfRule>
  </conditionalFormatting>
  <conditionalFormatting sqref="N2:N9 N11:N12 N14:N40">
    <cfRule type="colorScale" priority="241">
      <colorScale>
        <cfvo type="min"/>
        <cfvo type="max"/>
        <color rgb="FFFCFCFF"/>
        <color rgb="FF63BE7B"/>
      </colorScale>
    </cfRule>
  </conditionalFormatting>
  <conditionalFormatting sqref="N16:N19 N32:N40">
    <cfRule type="colorScale" priority="285">
      <colorScale>
        <cfvo type="min"/>
        <cfvo type="max"/>
        <color rgb="FFFCFCFF"/>
        <color rgb="FF63BE7B"/>
      </colorScale>
    </cfRule>
  </conditionalFormatting>
  <conditionalFormatting sqref="N33:N40">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fRule type="colorScale" priority="240">
      <colorScale>
        <cfvo type="min"/>
        <cfvo type="max"/>
        <color rgb="FFFFEF9C"/>
        <color rgb="FF63BE7B"/>
      </colorScale>
    </cfRule>
  </conditionalFormatting>
  <conditionalFormatting sqref="N5:N12 N14:N40">
    <cfRule type="colorScale" priority="236">
      <colorScale>
        <cfvo type="min"/>
        <cfvo type="max"/>
        <color rgb="FFFCFCFF"/>
        <color rgb="FF63BE7B"/>
      </colorScale>
    </cfRule>
  </conditionalFormatting>
  <conditionalFormatting sqref="N2:N12 N14:N40">
    <cfRule type="colorScale" priority="235">
      <colorScale>
        <cfvo type="min"/>
        <cfvo type="max"/>
        <color rgb="FFFCFCFF"/>
        <color rgb="FF63BE7B"/>
      </colorScale>
    </cfRule>
  </conditionalFormatting>
  <conditionalFormatting sqref="D13">
    <cfRule type="colorScale" priority="148">
      <colorScale>
        <cfvo type="min"/>
        <cfvo type="percentile" val="50"/>
        <cfvo type="max"/>
        <color rgb="FFF8696B"/>
        <color rgb="FFFCFCFF"/>
        <color rgb="FF63BE7B"/>
      </colorScale>
    </cfRule>
  </conditionalFormatting>
  <conditionalFormatting sqref="D13">
    <cfRule type="colorScale" priority="166">
      <colorScale>
        <cfvo type="min"/>
        <cfvo type="percentile" val="50"/>
        <cfvo type="max"/>
        <color rgb="FFF8696B"/>
        <color rgb="FFFCFCFF"/>
        <color rgb="FF63BE7B"/>
      </colorScale>
    </cfRule>
  </conditionalFormatting>
  <conditionalFormatting sqref="E13">
    <cfRule type="colorScale" priority="140">
      <colorScale>
        <cfvo type="min"/>
        <cfvo type="max"/>
        <color rgb="FFFCFCFF"/>
        <color rgb="FF63BE7B"/>
      </colorScale>
    </cfRule>
  </conditionalFormatting>
  <conditionalFormatting sqref="E13">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CFCFF"/>
        <color rgb="FF63BE7B"/>
      </colorScale>
    </cfRule>
  </conditionalFormatting>
  <conditionalFormatting sqref="E13">
    <cfRule type="colorScale" priority="144">
      <colorScale>
        <cfvo type="min"/>
        <cfvo type="max"/>
        <color rgb="FFFCFCFF"/>
        <color rgb="FF63BE7B"/>
      </colorScale>
    </cfRule>
  </conditionalFormatting>
  <conditionalFormatting sqref="E13">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O13">
    <cfRule type="colorScale" priority="141">
      <colorScale>
        <cfvo type="min"/>
        <cfvo type="percentile" val="50"/>
        <cfvo type="max"/>
        <color rgb="FF63BE7B"/>
        <color rgb="FFFCFCFF"/>
        <color rgb="FFF8696B"/>
      </colorScale>
    </cfRule>
  </conditionalFormatting>
  <conditionalFormatting sqref="O13">
    <cfRule type="colorScale" priority="170">
      <colorScale>
        <cfvo type="min"/>
        <cfvo type="percentile" val="50"/>
        <cfvo type="max"/>
        <color rgb="FF63BE7B"/>
        <color rgb="FFFCFCFF"/>
        <color rgb="FFF8696B"/>
      </colorScale>
    </cfRule>
  </conditionalFormatting>
  <conditionalFormatting sqref="O13">
    <cfRule type="colorScale" priority="133">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onditionalFormatting>
  <conditionalFormatting sqref="O13">
    <cfRule type="colorScale" priority="145">
      <colorScale>
        <cfvo type="min"/>
        <cfvo type="percentile" val="50"/>
        <cfvo type="max"/>
        <color rgb="FF63BE7B"/>
        <color rgb="FFFCFCFF"/>
        <color rgb="FFF8696B"/>
      </colorScale>
    </cfRule>
  </conditionalFormatting>
  <conditionalFormatting sqref="P13">
    <cfRule type="colorScale" priority="149">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1">
      <colorScale>
        <cfvo type="min"/>
        <cfvo type="max"/>
        <color rgb="FFFCFCFF"/>
        <color rgb="FFF8696B"/>
      </colorScale>
    </cfRule>
  </conditionalFormatting>
  <conditionalFormatting sqref="P13">
    <cfRule type="colorScale" priority="171">
      <colorScale>
        <cfvo type="min"/>
        <cfvo type="percentile" val="50"/>
        <cfvo type="max"/>
        <color rgb="FF63BE7B"/>
        <color rgb="FFFCFCFF"/>
        <color rgb="FFF8696B"/>
      </colorScale>
    </cfRule>
  </conditionalFormatting>
  <conditionalFormatting sqref="Q13">
    <cfRule type="colorScale" priority="152">
      <colorScale>
        <cfvo type="min"/>
        <cfvo type="percentile" val="50"/>
        <cfvo type="max"/>
        <color rgb="FFF8696B"/>
        <color rgb="FFFCFCFF"/>
        <color rgb="FF63BE7B"/>
      </colorScale>
    </cfRule>
    <cfRule type="colorScale" priority="153">
      <colorScale>
        <cfvo type="min"/>
        <cfvo type="max"/>
        <color rgb="FFFFEF9C"/>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onditionalFormatting>
  <conditionalFormatting sqref="Q13">
    <cfRule type="colorScale" priority="172">
      <colorScale>
        <cfvo type="min"/>
        <cfvo type="percentile" val="50"/>
        <cfvo type="max"/>
        <color rgb="FFF8696B"/>
        <color rgb="FFFCFCFF"/>
        <color rgb="FF63BE7B"/>
      </colorScale>
    </cfRule>
  </conditionalFormatting>
  <conditionalFormatting sqref="Q13">
    <cfRule type="colorScale" priority="146">
      <colorScale>
        <cfvo type="min"/>
        <cfvo type="max"/>
        <color rgb="FFFFEF9C"/>
        <color rgb="FF63BE7B"/>
      </colorScale>
    </cfRule>
  </conditionalFormatting>
  <conditionalFormatting sqref="Q13:U13 W13">
    <cfRule type="colorScale" priority="131">
      <colorScale>
        <cfvo type="min"/>
        <cfvo type="max"/>
        <color rgb="FFFFEF9C"/>
        <color rgb="FF63BE7B"/>
      </colorScale>
    </cfRule>
    <cfRule type="colorScale" priority="132">
      <colorScale>
        <cfvo type="min"/>
        <cfvo type="max"/>
        <color rgb="FFFFEF9C"/>
        <color rgb="FF63BE7B"/>
      </colorScale>
    </cfRule>
    <cfRule type="colorScale" priority="135">
      <colorScale>
        <cfvo type="min"/>
        <cfvo type="max"/>
        <color rgb="FFFFEF9C"/>
        <color rgb="FF63BE7B"/>
      </colorScale>
    </cfRule>
  </conditionalFormatting>
  <conditionalFormatting sqref="T13">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onditionalFormatting>
  <conditionalFormatting sqref="T13">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T13">
    <cfRule type="colorScale" priority="147">
      <colorScale>
        <cfvo type="min"/>
        <cfvo type="max"/>
        <color rgb="FFFFEF9C"/>
        <color rgb="FF63BE7B"/>
      </colorScale>
    </cfRule>
  </conditionalFormatting>
  <conditionalFormatting sqref="U13">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U13">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U13 W13">
    <cfRule type="colorScale" priority="142">
      <colorScale>
        <cfvo type="min"/>
        <cfvo type="max"/>
        <color rgb="FFFFEF9C"/>
        <color rgb="FF63BE7B"/>
      </colorScale>
    </cfRule>
  </conditionalFormatting>
  <conditionalFormatting sqref="W13">
    <cfRule type="colorScale" priority="143">
      <colorScale>
        <cfvo type="min"/>
        <cfvo type="max"/>
        <color rgb="FFFFEF9C"/>
        <color rgb="FF63BE7B"/>
      </colorScale>
    </cfRule>
  </conditionalFormatting>
  <conditionalFormatting sqref="V13">
    <cfRule type="colorScale" priority="177">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max"/>
        <color rgb="FF63BE7B"/>
        <color rgb="FFFCFCFF"/>
      </colorScale>
    </cfRule>
    <cfRule type="colorScale" priority="180">
      <colorScale>
        <cfvo type="min"/>
        <cfvo type="percentile" val="50"/>
        <cfvo type="max"/>
        <color rgb="FF63BE7B"/>
        <color rgb="FFFCFCFF"/>
        <color rgb="FFF8696B"/>
      </colorScale>
    </cfRule>
    <cfRule type="colorScale" priority="181">
      <colorScale>
        <cfvo type="min"/>
        <cfvo type="max"/>
        <color rgb="FFFFEF9C"/>
        <color rgb="FF63BE7B"/>
      </colorScale>
    </cfRule>
    <cfRule type="colorScale" priority="182">
      <colorScale>
        <cfvo type="min"/>
        <cfvo type="max"/>
        <color rgb="FFFFEF9C"/>
        <color rgb="FF63BE7B"/>
      </colorScale>
    </cfRule>
    <cfRule type="colorScale" priority="183">
      <colorScale>
        <cfvo type="min"/>
        <cfvo type="max"/>
        <color rgb="FFFFEF9C"/>
        <color rgb="FF63BE7B"/>
      </colorScale>
    </cfRule>
  </conditionalFormatting>
  <conditionalFormatting sqref="V13">
    <cfRule type="colorScale" priority="129">
      <colorScale>
        <cfvo type="min"/>
        <cfvo type="max"/>
        <color rgb="FFFFEF9C"/>
        <color rgb="FF63BE7B"/>
      </colorScale>
    </cfRule>
    <cfRule type="colorScale" priority="130">
      <colorScale>
        <cfvo type="min"/>
        <cfvo type="max"/>
        <color rgb="FFFFEF9C"/>
        <color rgb="FF63BE7B"/>
      </colorScale>
    </cfRule>
  </conditionalFormatting>
  <conditionalFormatting sqref="V13">
    <cfRule type="colorScale" priority="184">
      <colorScale>
        <cfvo type="min"/>
        <cfvo type="max"/>
        <color rgb="FFFFEF9C"/>
        <color rgb="FF63BE7B"/>
      </colorScale>
    </cfRule>
  </conditionalFormatting>
  <conditionalFormatting sqref="W13">
    <cfRule type="colorScale" priority="163">
      <colorScale>
        <cfvo type="min"/>
        <cfvo type="percentile" val="50"/>
        <cfvo type="max"/>
        <color rgb="FF63BE7B"/>
        <color rgb="FFFCFCFF"/>
        <color rgb="FFF8696B"/>
      </colorScale>
    </cfRule>
    <cfRule type="colorScale" priority="164">
      <colorScale>
        <cfvo type="min"/>
        <cfvo type="max"/>
        <color rgb="FF63BE7B"/>
        <color rgb="FFFCFCFF"/>
      </colorScale>
    </cfRule>
    <cfRule type="colorScale" priority="165">
      <colorScale>
        <cfvo type="min"/>
        <cfvo type="percentile" val="50"/>
        <cfvo type="max"/>
        <color rgb="FF63BE7B"/>
        <color rgb="FFFCFCFF"/>
        <color rgb="FFF8696B"/>
      </colorScale>
    </cfRule>
  </conditionalFormatting>
  <conditionalFormatting sqref="W13">
    <cfRule type="colorScale" priority="185">
      <colorScale>
        <cfvo type="min"/>
        <cfvo type="percentile" val="50"/>
        <cfvo type="max"/>
        <color rgb="FF63BE7B"/>
        <color rgb="FFFCFCFF"/>
        <color rgb="FFF8696B"/>
      </colorScale>
    </cfRule>
  </conditionalFormatting>
  <conditionalFormatting sqref="D13">
    <cfRule type="colorScale" priority="128">
      <colorScale>
        <cfvo type="min"/>
        <cfvo type="percentile" val="50"/>
        <cfvo type="max"/>
        <color rgb="FFF8696B"/>
        <color rgb="FFFCFCFF"/>
        <color rgb="FF63BE7B"/>
      </colorScale>
    </cfRule>
  </conditionalFormatting>
  <conditionalFormatting sqref="D13">
    <cfRule type="colorScale" priority="127">
      <colorScale>
        <cfvo type="min"/>
        <cfvo type="percentile" val="50"/>
        <cfvo type="max"/>
        <color rgb="FFF8696B"/>
        <color rgb="FFFCFCFF"/>
        <color rgb="FF63BE7B"/>
      </colorScale>
    </cfRule>
  </conditionalFormatting>
  <conditionalFormatting sqref="E13">
    <cfRule type="colorScale" priority="126">
      <colorScale>
        <cfvo type="min"/>
        <cfvo type="max"/>
        <color rgb="FFFCFCFF"/>
        <color rgb="FF63BE7B"/>
      </colorScale>
    </cfRule>
  </conditionalFormatting>
  <conditionalFormatting sqref="N13">
    <cfRule type="colorScale" priority="101">
      <colorScale>
        <cfvo type="min"/>
        <cfvo type="max"/>
        <color rgb="FFFCFCFF"/>
        <color rgb="FF63BE7B"/>
      </colorScale>
    </cfRule>
  </conditionalFormatting>
  <conditionalFormatting sqref="O13">
    <cfRule type="colorScale" priority="125">
      <colorScale>
        <cfvo type="min"/>
        <cfvo type="percentile" val="50"/>
        <cfvo type="max"/>
        <color rgb="FF63BE7B"/>
        <color rgb="FFFCFCFF"/>
        <color rgb="FFF8696B"/>
      </colorScale>
    </cfRule>
  </conditionalFormatting>
  <conditionalFormatting sqref="P13">
    <cfRule type="colorScale" priority="124">
      <colorScale>
        <cfvo type="min"/>
        <cfvo type="percentile" val="50"/>
        <cfvo type="max"/>
        <color rgb="FF63BE7B"/>
        <color rgb="FFFCFCFF"/>
        <color rgb="FFF8696B"/>
      </colorScale>
    </cfRule>
  </conditionalFormatting>
  <conditionalFormatting sqref="Q13">
    <cfRule type="colorScale" priority="123">
      <colorScale>
        <cfvo type="min"/>
        <cfvo type="percentile" val="50"/>
        <cfvo type="max"/>
        <color rgb="FFF8696B"/>
        <color rgb="FFFCFCFF"/>
        <color rgb="FF63BE7B"/>
      </colorScale>
    </cfRule>
  </conditionalFormatting>
  <conditionalFormatting sqref="R13">
    <cfRule type="colorScale" priority="118">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S13">
    <cfRule type="colorScale" priority="119">
      <colorScale>
        <cfvo type="min"/>
        <cfvo type="percentile" val="50"/>
        <cfvo type="max"/>
        <color rgb="FFF8696B"/>
        <color rgb="FFFCFCFF"/>
        <color rgb="FF63BE7B"/>
      </colorScale>
    </cfRule>
  </conditionalFormatting>
  <conditionalFormatting sqref="S13">
    <cfRule type="colorScale" priority="121">
      <colorScale>
        <cfvo type="min"/>
        <cfvo type="max"/>
        <color rgb="FFFCFCFF"/>
        <color rgb="FF63BE7B"/>
      </colorScale>
    </cfRule>
  </conditionalFormatting>
  <conditionalFormatting sqref="T13">
    <cfRule type="colorScale" priority="120">
      <colorScale>
        <cfvo type="min"/>
        <cfvo type="percentile" val="50"/>
        <cfvo type="max"/>
        <color rgb="FFF8696B"/>
        <color rgb="FFFCFCFF"/>
        <color rgb="FF63BE7B"/>
      </colorScale>
    </cfRule>
  </conditionalFormatting>
  <conditionalFormatting sqref="U13">
    <cfRule type="colorScale" priority="117">
      <colorScale>
        <cfvo type="min"/>
        <cfvo type="percentile" val="50"/>
        <cfvo type="max"/>
        <color rgb="FFF8696B"/>
        <color rgb="FFFCFCFF"/>
        <color rgb="FF63BE7B"/>
      </colorScale>
    </cfRule>
  </conditionalFormatting>
  <conditionalFormatting sqref="V13">
    <cfRule type="colorScale" priority="92">
      <colorScale>
        <cfvo type="min"/>
        <cfvo type="percentile" val="50"/>
        <cfvo type="max"/>
        <color rgb="FF63BE7B"/>
        <color rgb="FFFCFCFF"/>
        <color rgb="FFF8696B"/>
      </colorScale>
    </cfRule>
  </conditionalFormatting>
  <conditionalFormatting sqref="W13">
    <cfRule type="colorScale" priority="116">
      <colorScale>
        <cfvo type="min"/>
        <cfvo type="percentile" val="50"/>
        <cfvo type="max"/>
        <color rgb="FF63BE7B"/>
        <color rgb="FFFCFCFF"/>
        <color rgb="FFF8696B"/>
      </colorScale>
    </cfRule>
  </conditionalFormatting>
  <conditionalFormatting sqref="D13">
    <cfRule type="colorScale" priority="115">
      <colorScale>
        <cfvo type="min"/>
        <cfvo type="percentile" val="50"/>
        <cfvo type="max"/>
        <color rgb="FFF8696B"/>
        <color rgb="FFFCFCFF"/>
        <color rgb="FF63BE7B"/>
      </colorScale>
    </cfRule>
  </conditionalFormatting>
  <conditionalFormatting sqref="E13">
    <cfRule type="colorScale" priority="114">
      <colorScale>
        <cfvo type="min"/>
        <cfvo type="max"/>
        <color rgb="FFFCFCFF"/>
        <color rgb="FF63BE7B"/>
      </colorScale>
    </cfRule>
  </conditionalFormatting>
  <conditionalFormatting sqref="O13">
    <cfRule type="colorScale" priority="113">
      <colorScale>
        <cfvo type="min"/>
        <cfvo type="percentile" val="50"/>
        <cfvo type="max"/>
        <color rgb="FF63BE7B"/>
        <color rgb="FFFCFCFF"/>
        <color rgb="FFF8696B"/>
      </colorScale>
    </cfRule>
  </conditionalFormatting>
  <conditionalFormatting sqref="P13">
    <cfRule type="colorScale" priority="112">
      <colorScale>
        <cfvo type="min"/>
        <cfvo type="percentile" val="50"/>
        <cfvo type="max"/>
        <color rgb="FF63BE7B"/>
        <color rgb="FFFCFCFF"/>
        <color rgb="FFF8696B"/>
      </colorScale>
    </cfRule>
  </conditionalFormatting>
  <conditionalFormatting sqref="Q13">
    <cfRule type="colorScale" priority="111">
      <colorScale>
        <cfvo type="min"/>
        <cfvo type="percentile" val="50"/>
        <cfvo type="max"/>
        <color rgb="FFF8696B"/>
        <color rgb="FFFCFCFF"/>
        <color rgb="FF63BE7B"/>
      </colorScale>
    </cfRule>
  </conditionalFormatting>
  <conditionalFormatting sqref="R13">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S13">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onditionalFormatting>
  <conditionalFormatting sqref="T13">
    <cfRule type="colorScale" priority="106">
      <colorScale>
        <cfvo type="min"/>
        <cfvo type="percentile" val="50"/>
        <cfvo type="max"/>
        <color rgb="FFF8696B"/>
        <color rgb="FFFCFCFF"/>
        <color rgb="FF63BE7B"/>
      </colorScale>
    </cfRule>
  </conditionalFormatting>
  <conditionalFormatting sqref="U13">
    <cfRule type="colorScale" priority="105">
      <colorScale>
        <cfvo type="min"/>
        <cfvo type="percentile" val="50"/>
        <cfvo type="max"/>
        <color rgb="FFF8696B"/>
        <color rgb="FFFCFCFF"/>
        <color rgb="FF63BE7B"/>
      </colorScale>
    </cfRule>
  </conditionalFormatting>
  <conditionalFormatting sqref="W13">
    <cfRule type="colorScale" priority="104">
      <colorScale>
        <cfvo type="min"/>
        <cfvo type="percentile" val="50"/>
        <cfvo type="max"/>
        <color rgb="FF63BE7B"/>
        <color rgb="FFFCFCFF"/>
        <color rgb="FFF8696B"/>
      </colorScale>
    </cfRule>
  </conditionalFormatting>
  <conditionalFormatting sqref="D13">
    <cfRule type="colorScale" priority="103">
      <colorScale>
        <cfvo type="min"/>
        <cfvo type="percentile" val="50"/>
        <cfvo type="max"/>
        <color rgb="FFF8696B"/>
        <color rgb="FFFCFCFF"/>
        <color rgb="FF63BE7B"/>
      </colorScale>
    </cfRule>
  </conditionalFormatting>
  <conditionalFormatting sqref="E13">
    <cfRule type="colorScale" priority="102">
      <colorScale>
        <cfvo type="min"/>
        <cfvo type="max"/>
        <color rgb="FFFCFCFF"/>
        <color rgb="FF63BE7B"/>
      </colorScale>
    </cfRule>
  </conditionalFormatting>
  <conditionalFormatting sqref="O13">
    <cfRule type="colorScale" priority="100">
      <colorScale>
        <cfvo type="min"/>
        <cfvo type="percentile" val="50"/>
        <cfvo type="max"/>
        <color rgb="FF63BE7B"/>
        <color rgb="FFFCFCFF"/>
        <color rgb="FFF8696B"/>
      </colorScale>
    </cfRule>
  </conditionalFormatting>
  <conditionalFormatting sqref="P13">
    <cfRule type="colorScale" priority="99">
      <colorScale>
        <cfvo type="min"/>
        <cfvo type="percentile" val="50"/>
        <cfvo type="max"/>
        <color rgb="FF63BE7B"/>
        <color rgb="FFFCFCFF"/>
        <color rgb="FFF8696B"/>
      </colorScale>
    </cfRule>
  </conditionalFormatting>
  <conditionalFormatting sqref="Q13">
    <cfRule type="colorScale" priority="98">
      <colorScale>
        <cfvo type="min"/>
        <cfvo type="percentile" val="50"/>
        <cfvo type="max"/>
        <color rgb="FFF8696B"/>
        <color rgb="FFFCFCFF"/>
        <color rgb="FF63BE7B"/>
      </colorScale>
    </cfRule>
  </conditionalFormatting>
  <conditionalFormatting sqref="R13">
    <cfRule type="colorScale" priority="97">
      <colorScale>
        <cfvo type="min"/>
        <cfvo type="max"/>
        <color rgb="FFFCFCFF"/>
        <color rgb="FF63BE7B"/>
      </colorScale>
    </cfRule>
  </conditionalFormatting>
  <conditionalFormatting sqref="S13">
    <cfRule type="colorScale" priority="94">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T13">
    <cfRule type="colorScale" priority="95">
      <colorScale>
        <cfvo type="min"/>
        <cfvo type="percentile" val="50"/>
        <cfvo type="max"/>
        <color rgb="FFF8696B"/>
        <color rgb="FFFCFCFF"/>
        <color rgb="FF63BE7B"/>
      </colorScale>
    </cfRule>
  </conditionalFormatting>
  <conditionalFormatting sqref="U13">
    <cfRule type="colorScale" priority="93">
      <colorScale>
        <cfvo type="min"/>
        <cfvo type="percentile" val="50"/>
        <cfvo type="max"/>
        <color rgb="FFF8696B"/>
        <color rgb="FFFCFCFF"/>
        <color rgb="FF63BE7B"/>
      </colorScale>
    </cfRule>
  </conditionalFormatting>
  <conditionalFormatting sqref="W13">
    <cfRule type="colorScale" priority="91">
      <colorScale>
        <cfvo type="min"/>
        <cfvo type="percentile" val="50"/>
        <cfvo type="max"/>
        <color rgb="FF63BE7B"/>
        <color rgb="FFFCFCFF"/>
        <color rgb="FFF8696B"/>
      </colorScale>
    </cfRule>
  </conditionalFormatting>
  <conditionalFormatting sqref="N13">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FEB84"/>
        <color rgb="FF63BE7B"/>
      </colorScale>
    </cfRule>
    <cfRule type="colorScale" priority="190">
      <colorScale>
        <cfvo type="min"/>
        <cfvo type="max"/>
        <color rgb="FFFFEF9C"/>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5A8AC6"/>
      </colorScale>
    </cfRule>
    <cfRule type="colorScale" priority="195">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FEB84"/>
        <color rgb="FF63BE7B"/>
      </colorScale>
    </cfRule>
    <cfRule type="colorScale" priority="202">
      <colorScale>
        <cfvo type="min"/>
        <cfvo type="max"/>
        <color rgb="FFFFEF9C"/>
        <color rgb="FF63BE7B"/>
      </colorScale>
    </cfRule>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fRule type="colorScale" priority="206">
      <colorScale>
        <cfvo type="min"/>
        <cfvo type="max"/>
        <color rgb="FFFFEF9C"/>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13">
    <cfRule type="colorScale" priority="90">
      <colorScale>
        <cfvo type="min"/>
        <cfvo type="percentile" val="50"/>
        <cfvo type="max"/>
        <color rgb="FFF8696B"/>
        <color rgb="FFFCFCFF"/>
        <color rgb="FF63BE7B"/>
      </colorScale>
    </cfRule>
  </conditionalFormatting>
  <conditionalFormatting sqref="N13">
    <cfRule type="colorScale" priority="55">
      <colorScale>
        <cfvo type="min"/>
        <cfvo type="max"/>
        <color rgb="FFFCFCFF"/>
        <color rgb="FF63BE7B"/>
      </colorScale>
    </cfRule>
  </conditionalFormatting>
  <conditionalFormatting sqref="O13">
    <cfRule type="colorScale" priority="54">
      <colorScale>
        <cfvo type="min"/>
        <cfvo type="percentile" val="50"/>
        <cfvo type="max"/>
        <color rgb="FF63BE7B"/>
        <color rgb="FFFCFCFF"/>
        <color rgb="FFF8696B"/>
      </colorScale>
    </cfRule>
  </conditionalFormatting>
  <conditionalFormatting sqref="P13">
    <cfRule type="colorScale" priority="53">
      <colorScale>
        <cfvo type="min"/>
        <cfvo type="percentile" val="50"/>
        <cfvo type="max"/>
        <color rgb="FF63BE7B"/>
        <color rgb="FFFCFCFF"/>
        <color rgb="FFF8696B"/>
      </colorScale>
    </cfRule>
  </conditionalFormatting>
  <conditionalFormatting sqref="Q13">
    <cfRule type="colorScale" priority="52">
      <colorScale>
        <cfvo type="min"/>
        <cfvo type="percentile" val="50"/>
        <cfvo type="max"/>
        <color rgb="FFF8696B"/>
        <color rgb="FFFCFCFF"/>
        <color rgb="FF63BE7B"/>
      </colorScale>
    </cfRule>
  </conditionalFormatting>
  <conditionalFormatting sqref="R13">
    <cfRule type="colorScale" priority="51">
      <colorScale>
        <cfvo type="min"/>
        <cfvo type="max"/>
        <color rgb="FFFCFCFF"/>
        <color rgb="FF63BE7B"/>
      </colorScale>
    </cfRule>
  </conditionalFormatting>
  <conditionalFormatting sqref="S13">
    <cfRule type="colorScale" priority="50">
      <colorScale>
        <cfvo type="min"/>
        <cfvo type="percentile" val="50"/>
        <cfvo type="max"/>
        <color rgb="FFF8696B"/>
        <color rgb="FFFCFCFF"/>
        <color rgb="FF63BE7B"/>
      </colorScale>
    </cfRule>
  </conditionalFormatting>
  <conditionalFormatting sqref="T13">
    <cfRule type="colorScale" priority="49">
      <colorScale>
        <cfvo type="min"/>
        <cfvo type="percentile" val="50"/>
        <cfvo type="max"/>
        <color rgb="FFF8696B"/>
        <color rgb="FFFCFCFF"/>
        <color rgb="FF63BE7B"/>
      </colorScale>
    </cfRule>
  </conditionalFormatting>
  <conditionalFormatting sqref="U13">
    <cfRule type="colorScale" priority="48">
      <colorScale>
        <cfvo type="min"/>
        <cfvo type="percentile" val="50"/>
        <cfvo type="max"/>
        <color rgb="FFF8696B"/>
        <color rgb="FFFCFCFF"/>
        <color rgb="FF63BE7B"/>
      </colorScale>
    </cfRule>
  </conditionalFormatting>
  <conditionalFormatting sqref="V13">
    <cfRule type="colorScale" priority="47">
      <colorScale>
        <cfvo type="min"/>
        <cfvo type="percentile" val="50"/>
        <cfvo type="max"/>
        <color rgb="FF63BE7B"/>
        <color rgb="FFFCFCFF"/>
        <color rgb="FFF8696B"/>
      </colorScale>
    </cfRule>
  </conditionalFormatting>
  <conditionalFormatting sqref="W13">
    <cfRule type="colorScale" priority="46">
      <colorScale>
        <cfvo type="min"/>
        <cfvo type="percentile" val="50"/>
        <cfvo type="max"/>
        <color rgb="FF63BE7B"/>
        <color rgb="FFFCFCFF"/>
        <color rgb="FFF8696B"/>
      </colorScale>
    </cfRule>
  </conditionalFormatting>
  <conditionalFormatting sqref="D13">
    <cfRule type="colorScale" priority="89">
      <colorScale>
        <cfvo type="min"/>
        <cfvo type="percentile" val="50"/>
        <cfvo type="max"/>
        <color rgb="FFF8696B"/>
        <color rgb="FFFCFCFF"/>
        <color rgb="FF63BE7B"/>
      </colorScale>
    </cfRule>
  </conditionalFormatting>
  <conditionalFormatting sqref="E13">
    <cfRule type="colorScale" priority="88">
      <colorScale>
        <cfvo type="min"/>
        <cfvo type="max"/>
        <color rgb="FFFCFCFF"/>
        <color rgb="FF63BE7B"/>
      </colorScale>
    </cfRule>
  </conditionalFormatting>
  <conditionalFormatting sqref="F13">
    <cfRule type="colorScale" priority="87">
      <colorScale>
        <cfvo type="min"/>
        <cfvo type="max"/>
        <color rgb="FFFCFCFF"/>
        <color rgb="FF63BE7B"/>
      </colorScale>
    </cfRule>
  </conditionalFormatting>
  <conditionalFormatting sqref="F13">
    <cfRule type="colorScale" priority="86">
      <colorScale>
        <cfvo type="min"/>
        <cfvo type="max"/>
        <color rgb="FFFCFCFF"/>
        <color rgb="FF63BE7B"/>
      </colorScale>
    </cfRule>
  </conditionalFormatting>
  <conditionalFormatting sqref="F13">
    <cfRule type="colorScale" priority="85">
      <colorScale>
        <cfvo type="min"/>
        <cfvo type="max"/>
        <color rgb="FFFCFCFF"/>
        <color rgb="FF63BE7B"/>
      </colorScale>
    </cfRule>
  </conditionalFormatting>
  <conditionalFormatting sqref="F13">
    <cfRule type="colorScale" priority="84">
      <colorScale>
        <cfvo type="min"/>
        <cfvo type="max"/>
        <color rgb="FFFCFCFF"/>
        <color rgb="FF63BE7B"/>
      </colorScale>
    </cfRule>
  </conditionalFormatting>
  <conditionalFormatting sqref="G13">
    <cfRule type="colorScale" priority="83">
      <colorScale>
        <cfvo type="min"/>
        <cfvo type="max"/>
        <color rgb="FFFCFCFF"/>
        <color rgb="FF63BE7B"/>
      </colorScale>
    </cfRule>
  </conditionalFormatting>
  <conditionalFormatting sqref="G13">
    <cfRule type="colorScale" priority="82">
      <colorScale>
        <cfvo type="min"/>
        <cfvo type="max"/>
        <color rgb="FFFCFCFF"/>
        <color rgb="FF63BE7B"/>
      </colorScale>
    </cfRule>
  </conditionalFormatting>
  <conditionalFormatting sqref="G13">
    <cfRule type="colorScale" priority="81">
      <colorScale>
        <cfvo type="min"/>
        <cfvo type="max"/>
        <color rgb="FFFCFCFF"/>
        <color rgb="FF63BE7B"/>
      </colorScale>
    </cfRule>
  </conditionalFormatting>
  <conditionalFormatting sqref="G13">
    <cfRule type="colorScale" priority="80">
      <colorScale>
        <cfvo type="min"/>
        <cfvo type="max"/>
        <color rgb="FFFCFCFF"/>
        <color rgb="FF63BE7B"/>
      </colorScale>
    </cfRule>
  </conditionalFormatting>
  <conditionalFormatting sqref="H13">
    <cfRule type="colorScale" priority="79">
      <colorScale>
        <cfvo type="min"/>
        <cfvo type="max"/>
        <color rgb="FFFCFCFF"/>
        <color rgb="FF63BE7B"/>
      </colorScale>
    </cfRule>
  </conditionalFormatting>
  <conditionalFormatting sqref="H13">
    <cfRule type="colorScale" priority="78">
      <colorScale>
        <cfvo type="min"/>
        <cfvo type="max"/>
        <color rgb="FFFCFCFF"/>
        <color rgb="FF63BE7B"/>
      </colorScale>
    </cfRule>
  </conditionalFormatting>
  <conditionalFormatting sqref="H13">
    <cfRule type="colorScale" priority="77">
      <colorScale>
        <cfvo type="min"/>
        <cfvo type="max"/>
        <color rgb="FFFCFCFF"/>
        <color rgb="FF63BE7B"/>
      </colorScale>
    </cfRule>
  </conditionalFormatting>
  <conditionalFormatting sqref="H13">
    <cfRule type="colorScale" priority="76">
      <colorScale>
        <cfvo type="min"/>
        <cfvo type="max"/>
        <color rgb="FFFCFCFF"/>
        <color rgb="FF63BE7B"/>
      </colorScale>
    </cfRule>
  </conditionalFormatting>
  <conditionalFormatting sqref="I13">
    <cfRule type="colorScale" priority="75">
      <colorScale>
        <cfvo type="min"/>
        <cfvo type="max"/>
        <color rgb="FFFCFCFF"/>
        <color rgb="FF63BE7B"/>
      </colorScale>
    </cfRule>
  </conditionalFormatting>
  <conditionalFormatting sqref="I13">
    <cfRule type="colorScale" priority="74">
      <colorScale>
        <cfvo type="min"/>
        <cfvo type="max"/>
        <color rgb="FFFCFCFF"/>
        <color rgb="FF63BE7B"/>
      </colorScale>
    </cfRule>
  </conditionalFormatting>
  <conditionalFormatting sqref="I13">
    <cfRule type="colorScale" priority="73">
      <colorScale>
        <cfvo type="min"/>
        <cfvo type="max"/>
        <color rgb="FFFCFCFF"/>
        <color rgb="FF63BE7B"/>
      </colorScale>
    </cfRule>
  </conditionalFormatting>
  <conditionalFormatting sqref="I13">
    <cfRule type="colorScale" priority="72">
      <colorScale>
        <cfvo type="min"/>
        <cfvo type="max"/>
        <color rgb="FFFCFCFF"/>
        <color rgb="FF63BE7B"/>
      </colorScale>
    </cfRule>
  </conditionalFormatting>
  <conditionalFormatting sqref="J13">
    <cfRule type="colorScale" priority="71">
      <colorScale>
        <cfvo type="min"/>
        <cfvo type="max"/>
        <color rgb="FFFCFCFF"/>
        <color rgb="FF63BE7B"/>
      </colorScale>
    </cfRule>
  </conditionalFormatting>
  <conditionalFormatting sqref="J13">
    <cfRule type="colorScale" priority="70">
      <colorScale>
        <cfvo type="min"/>
        <cfvo type="max"/>
        <color rgb="FFFCFCFF"/>
        <color rgb="FF63BE7B"/>
      </colorScale>
    </cfRule>
  </conditionalFormatting>
  <conditionalFormatting sqref="J13">
    <cfRule type="colorScale" priority="69">
      <colorScale>
        <cfvo type="min"/>
        <cfvo type="max"/>
        <color rgb="FFFCFCFF"/>
        <color rgb="FF63BE7B"/>
      </colorScale>
    </cfRule>
  </conditionalFormatting>
  <conditionalFormatting sqref="J13">
    <cfRule type="colorScale" priority="68">
      <colorScale>
        <cfvo type="min"/>
        <cfvo type="max"/>
        <color rgb="FFFCFCFF"/>
        <color rgb="FF63BE7B"/>
      </colorScale>
    </cfRule>
  </conditionalFormatting>
  <conditionalFormatting sqref="K13">
    <cfRule type="colorScale" priority="67">
      <colorScale>
        <cfvo type="min"/>
        <cfvo type="max"/>
        <color rgb="FFFCFCFF"/>
        <color rgb="FF63BE7B"/>
      </colorScale>
    </cfRule>
  </conditionalFormatting>
  <conditionalFormatting sqref="K13">
    <cfRule type="colorScale" priority="66">
      <colorScale>
        <cfvo type="min"/>
        <cfvo type="max"/>
        <color rgb="FFFCFCFF"/>
        <color rgb="FF63BE7B"/>
      </colorScale>
    </cfRule>
  </conditionalFormatting>
  <conditionalFormatting sqref="K13">
    <cfRule type="colorScale" priority="65">
      <colorScale>
        <cfvo type="min"/>
        <cfvo type="max"/>
        <color rgb="FFFCFCFF"/>
        <color rgb="FF63BE7B"/>
      </colorScale>
    </cfRule>
  </conditionalFormatting>
  <conditionalFormatting sqref="K13">
    <cfRule type="colorScale" priority="64">
      <colorScale>
        <cfvo type="min"/>
        <cfvo type="max"/>
        <color rgb="FFFCFCFF"/>
        <color rgb="FF63BE7B"/>
      </colorScale>
    </cfRule>
  </conditionalFormatting>
  <conditionalFormatting sqref="L13">
    <cfRule type="colorScale" priority="63">
      <colorScale>
        <cfvo type="min"/>
        <cfvo type="max"/>
        <color rgb="FFFCFCFF"/>
        <color rgb="FF63BE7B"/>
      </colorScale>
    </cfRule>
  </conditionalFormatting>
  <conditionalFormatting sqref="L13">
    <cfRule type="colorScale" priority="62">
      <colorScale>
        <cfvo type="min"/>
        <cfvo type="max"/>
        <color rgb="FFFCFCFF"/>
        <color rgb="FF63BE7B"/>
      </colorScale>
    </cfRule>
  </conditionalFormatting>
  <conditionalFormatting sqref="L13">
    <cfRule type="colorScale" priority="61">
      <colorScale>
        <cfvo type="min"/>
        <cfvo type="max"/>
        <color rgb="FFFCFCFF"/>
        <color rgb="FF63BE7B"/>
      </colorScale>
    </cfRule>
  </conditionalFormatting>
  <conditionalFormatting sqref="L13">
    <cfRule type="colorScale" priority="60">
      <colorScale>
        <cfvo type="min"/>
        <cfvo type="max"/>
        <color rgb="FFFCFCFF"/>
        <color rgb="FF63BE7B"/>
      </colorScale>
    </cfRule>
  </conditionalFormatting>
  <conditionalFormatting sqref="M13">
    <cfRule type="colorScale" priority="59">
      <colorScale>
        <cfvo type="min"/>
        <cfvo type="max"/>
        <color rgb="FFFCFCFF"/>
        <color rgb="FF63BE7B"/>
      </colorScale>
    </cfRule>
  </conditionalFormatting>
  <conditionalFormatting sqref="M13">
    <cfRule type="colorScale" priority="58">
      <colorScale>
        <cfvo type="min"/>
        <cfvo type="max"/>
        <color rgb="FFFCFCFF"/>
        <color rgb="FF63BE7B"/>
      </colorScale>
    </cfRule>
  </conditionalFormatting>
  <conditionalFormatting sqref="M13">
    <cfRule type="colorScale" priority="57">
      <colorScale>
        <cfvo type="min"/>
        <cfvo type="max"/>
        <color rgb="FFFCFCFF"/>
        <color rgb="FF63BE7B"/>
      </colorScale>
    </cfRule>
  </conditionalFormatting>
  <conditionalFormatting sqref="M13">
    <cfRule type="colorScale" priority="56">
      <colorScale>
        <cfvo type="min"/>
        <cfvo type="max"/>
        <color rgb="FFFCFCFF"/>
        <color rgb="FF63BE7B"/>
      </colorScale>
    </cfRule>
  </conditionalFormatting>
  <conditionalFormatting sqref="D13">
    <cfRule type="colorScale" priority="45">
      <colorScale>
        <cfvo type="min"/>
        <cfvo type="percentile" val="50"/>
        <cfvo type="max"/>
        <color rgb="FFF8696B"/>
        <color rgb="FFFCFCFF"/>
        <color rgb="FF63BE7B"/>
      </colorScale>
    </cfRule>
  </conditionalFormatting>
  <conditionalFormatting sqref="G13">
    <cfRule type="colorScale" priority="44">
      <colorScale>
        <cfvo type="min"/>
        <cfvo type="max"/>
        <color rgb="FFFCFCFF"/>
        <color rgb="FF63BE7B"/>
      </colorScale>
    </cfRule>
  </conditionalFormatting>
  <conditionalFormatting sqref="J13">
    <cfRule type="colorScale" priority="43">
      <colorScale>
        <cfvo type="min"/>
        <cfvo type="max"/>
        <color rgb="FFFCFCFF"/>
        <color rgb="FF63BE7B"/>
      </colorScale>
    </cfRule>
  </conditionalFormatting>
  <conditionalFormatting sqref="M13">
    <cfRule type="colorScale" priority="42">
      <colorScale>
        <cfvo type="min"/>
        <cfvo type="max"/>
        <color rgb="FFFCFCFF"/>
        <color rgb="FF63BE7B"/>
      </colorScale>
    </cfRule>
  </conditionalFormatting>
  <conditionalFormatting sqref="N13">
    <cfRule type="colorScale" priority="41">
      <colorScale>
        <cfvo type="min"/>
        <cfvo type="max"/>
        <color rgb="FFFCFCFF"/>
        <color rgb="FF63BE7B"/>
      </colorScale>
    </cfRule>
  </conditionalFormatting>
  <conditionalFormatting sqref="O13">
    <cfRule type="colorScale" priority="39">
      <colorScale>
        <cfvo type="min"/>
        <cfvo type="percentile" val="50"/>
        <cfvo type="max"/>
        <color rgb="FF63BE7B"/>
        <color rgb="FFFCFCFF"/>
        <color rgb="FFF8696B"/>
      </colorScale>
    </cfRule>
    <cfRule type="colorScale" priority="40">
      <colorScale>
        <cfvo type="min"/>
        <cfvo type="max"/>
        <color rgb="FFFCFCFF"/>
        <color rgb="FF63BE7B"/>
      </colorScale>
    </cfRule>
  </conditionalFormatting>
  <conditionalFormatting sqref="P13">
    <cfRule type="colorScale" priority="38">
      <colorScale>
        <cfvo type="min"/>
        <cfvo type="percentile" val="50"/>
        <cfvo type="max"/>
        <color rgb="FF63BE7B"/>
        <color rgb="FFFCFCFF"/>
        <color rgb="FFF8696B"/>
      </colorScale>
    </cfRule>
  </conditionalFormatting>
  <conditionalFormatting sqref="Q13">
    <cfRule type="colorScale" priority="37">
      <colorScale>
        <cfvo type="min"/>
        <cfvo type="percentile" val="50"/>
        <cfvo type="max"/>
        <color rgb="FFF8696B"/>
        <color rgb="FFFCFCFF"/>
        <color rgb="FF63BE7B"/>
      </colorScale>
    </cfRule>
  </conditionalFormatting>
  <conditionalFormatting sqref="R13">
    <cfRule type="colorScale" priority="36">
      <colorScale>
        <cfvo type="min"/>
        <cfvo type="max"/>
        <color rgb="FFFCFCFF"/>
        <color rgb="FF63BE7B"/>
      </colorScale>
    </cfRule>
  </conditionalFormatting>
  <conditionalFormatting sqref="S13">
    <cfRule type="colorScale" priority="35">
      <colorScale>
        <cfvo type="min"/>
        <cfvo type="percentile" val="50"/>
        <cfvo type="max"/>
        <color rgb="FFF8696B"/>
        <color rgb="FFFCFCFF"/>
        <color rgb="FF63BE7B"/>
      </colorScale>
    </cfRule>
  </conditionalFormatting>
  <conditionalFormatting sqref="T13">
    <cfRule type="colorScale" priority="34">
      <colorScale>
        <cfvo type="min"/>
        <cfvo type="percentile" val="50"/>
        <cfvo type="max"/>
        <color rgb="FFF8696B"/>
        <color rgb="FFFCFCFF"/>
        <color rgb="FF63BE7B"/>
      </colorScale>
    </cfRule>
  </conditionalFormatting>
  <conditionalFormatting sqref="U13">
    <cfRule type="colorScale" priority="33">
      <colorScale>
        <cfvo type="min"/>
        <cfvo type="percentile" val="50"/>
        <cfvo type="max"/>
        <color rgb="FFF8696B"/>
        <color rgb="FFFCFCFF"/>
        <color rgb="FF63BE7B"/>
      </colorScale>
    </cfRule>
  </conditionalFormatting>
  <conditionalFormatting sqref="V13">
    <cfRule type="colorScale" priority="32">
      <colorScale>
        <cfvo type="min"/>
        <cfvo type="percentile" val="50"/>
        <cfvo type="max"/>
        <color rgb="FF63BE7B"/>
        <color rgb="FFFCFCFF"/>
        <color rgb="FFF8696B"/>
      </colorScale>
    </cfRule>
  </conditionalFormatting>
  <conditionalFormatting sqref="W13">
    <cfRule type="colorScale" priority="31">
      <colorScale>
        <cfvo type="min"/>
        <cfvo type="percentile" val="50"/>
        <cfvo type="max"/>
        <color rgb="FF63BE7B"/>
        <color rgb="FFFCFCFF"/>
        <color rgb="FFF8696B"/>
      </colorScale>
    </cfRule>
  </conditionalFormatting>
  <conditionalFormatting sqref="D13">
    <cfRule type="colorScale" priority="210">
      <colorScale>
        <cfvo type="min"/>
        <cfvo type="percentile" val="50"/>
        <cfvo type="max"/>
        <color rgb="FFF8696B"/>
        <color rgb="FFFCFCFF"/>
        <color rgb="FF63BE7B"/>
      </colorScale>
    </cfRule>
  </conditionalFormatting>
  <conditionalFormatting sqref="G13">
    <cfRule type="colorScale" priority="211">
      <colorScale>
        <cfvo type="min"/>
        <cfvo type="max"/>
        <color rgb="FFFCFCFF"/>
        <color rgb="FF63BE7B"/>
      </colorScale>
    </cfRule>
  </conditionalFormatting>
  <conditionalFormatting sqref="J13">
    <cfRule type="colorScale" priority="212">
      <colorScale>
        <cfvo type="min"/>
        <cfvo type="max"/>
        <color rgb="FFFCFCFF"/>
        <color rgb="FF63BE7B"/>
      </colorScale>
    </cfRule>
  </conditionalFormatting>
  <conditionalFormatting sqref="M13">
    <cfRule type="colorScale" priority="213">
      <colorScale>
        <cfvo type="min"/>
        <cfvo type="max"/>
        <color rgb="FFFCFCFF"/>
        <color rgb="FF63BE7B"/>
      </colorScale>
    </cfRule>
  </conditionalFormatting>
  <conditionalFormatting sqref="N13">
    <cfRule type="colorScale" priority="214">
      <colorScale>
        <cfvo type="min"/>
        <cfvo type="max"/>
        <color rgb="FFFCFCFF"/>
        <color rgb="FF63BE7B"/>
      </colorScale>
    </cfRule>
  </conditionalFormatting>
  <conditionalFormatting sqref="O13">
    <cfRule type="colorScale" priority="215">
      <colorScale>
        <cfvo type="min"/>
        <cfvo type="percentile" val="50"/>
        <cfvo type="max"/>
        <color rgb="FF63BE7B"/>
        <color rgb="FFFCFCFF"/>
        <color rgb="FFF8696B"/>
      </colorScale>
    </cfRule>
  </conditionalFormatting>
  <conditionalFormatting sqref="P13">
    <cfRule type="colorScale" priority="216">
      <colorScale>
        <cfvo type="min"/>
        <cfvo type="percentile" val="50"/>
        <cfvo type="max"/>
        <color rgb="FF63BE7B"/>
        <color rgb="FFFCFCFF"/>
        <color rgb="FFF8696B"/>
      </colorScale>
    </cfRule>
  </conditionalFormatting>
  <conditionalFormatting sqref="Q13">
    <cfRule type="colorScale" priority="217">
      <colorScale>
        <cfvo type="min"/>
        <cfvo type="percentile" val="50"/>
        <cfvo type="max"/>
        <color rgb="FFF8696B"/>
        <color rgb="FFFCFCFF"/>
        <color rgb="FF63BE7B"/>
      </colorScale>
    </cfRule>
  </conditionalFormatting>
  <conditionalFormatting sqref="R13">
    <cfRule type="colorScale" priority="218">
      <colorScale>
        <cfvo type="min"/>
        <cfvo type="max"/>
        <color rgb="FFFCFCFF"/>
        <color rgb="FF63BE7B"/>
      </colorScale>
    </cfRule>
  </conditionalFormatting>
  <conditionalFormatting sqref="S13">
    <cfRule type="colorScale" priority="219">
      <colorScale>
        <cfvo type="min"/>
        <cfvo type="max"/>
        <color rgb="FFFCFCFF"/>
        <color rgb="FF63BE7B"/>
      </colorScale>
    </cfRule>
  </conditionalFormatting>
  <conditionalFormatting sqref="T13">
    <cfRule type="colorScale" priority="220">
      <colorScale>
        <cfvo type="min"/>
        <cfvo type="max"/>
        <color rgb="FFFCFCFF"/>
        <color rgb="FF63BE7B"/>
      </colorScale>
    </cfRule>
  </conditionalFormatting>
  <conditionalFormatting sqref="U13">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onditionalFormatting>
  <conditionalFormatting sqref="V13">
    <cfRule type="colorScale" priority="223">
      <colorScale>
        <cfvo type="min"/>
        <cfvo type="percentile" val="50"/>
        <cfvo type="max"/>
        <color rgb="FF63BE7B"/>
        <color rgb="FFFCFCFF"/>
        <color rgb="FFF8696B"/>
      </colorScale>
    </cfRule>
  </conditionalFormatting>
  <conditionalFormatting sqref="W13">
    <cfRule type="colorScale" priority="224">
      <colorScale>
        <cfvo type="min"/>
        <cfvo type="percentile" val="50"/>
        <cfvo type="max"/>
        <color rgb="FF63BE7B"/>
        <color rgb="FFFCFCFF"/>
        <color rgb="FFF8696B"/>
      </colorScale>
    </cfRule>
  </conditionalFormatting>
  <conditionalFormatting sqref="D13">
    <cfRule type="colorScale" priority="225">
      <colorScale>
        <cfvo type="min"/>
        <cfvo type="percentile" val="50"/>
        <cfvo type="max"/>
        <color rgb="FFF8696B"/>
        <color rgb="FFFCFCFF"/>
        <color rgb="FF63BE7B"/>
      </colorScale>
    </cfRule>
  </conditionalFormatting>
  <conditionalFormatting sqref="F13:M13">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R13:S13">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R13:S13">
    <cfRule type="colorScale" priority="25">
      <colorScale>
        <cfvo type="min"/>
        <cfvo type="max"/>
        <color rgb="FFFFEF9C"/>
        <color rgb="FF63BE7B"/>
      </colorScale>
    </cfRule>
  </conditionalFormatting>
  <conditionalFormatting sqref="F13:M13">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F13:M13">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onditionalFormatting>
  <conditionalFormatting sqref="D2:D40">
    <cfRule type="colorScale" priority="14">
      <colorScale>
        <cfvo type="min"/>
        <cfvo type="percentile" val="50"/>
        <cfvo type="max"/>
        <color rgb="FFF8696B"/>
        <color rgb="FFFCFCFF"/>
        <color rgb="FF63BE7B"/>
      </colorScale>
    </cfRule>
  </conditionalFormatting>
  <conditionalFormatting sqref="G2:G40">
    <cfRule type="colorScale" priority="13">
      <colorScale>
        <cfvo type="min"/>
        <cfvo type="max"/>
        <color rgb="FFFCFCFF"/>
        <color rgb="FF63BE7B"/>
      </colorScale>
    </cfRule>
  </conditionalFormatting>
  <conditionalFormatting sqref="J2:J40">
    <cfRule type="colorScale" priority="12">
      <colorScale>
        <cfvo type="min"/>
        <cfvo type="max"/>
        <color rgb="FFFCFCFF"/>
        <color rgb="FF63BE7B"/>
      </colorScale>
    </cfRule>
  </conditionalFormatting>
  <conditionalFormatting sqref="M2:M40">
    <cfRule type="colorScale" priority="11">
      <colorScale>
        <cfvo type="min"/>
        <cfvo type="max"/>
        <color rgb="FFFCFCFF"/>
        <color rgb="FF63BE7B"/>
      </colorScale>
    </cfRule>
  </conditionalFormatting>
  <conditionalFormatting sqref="N2:N40">
    <cfRule type="colorScale" priority="10">
      <colorScale>
        <cfvo type="min"/>
        <cfvo type="max"/>
        <color rgb="FFFCFCFF"/>
        <color rgb="FF63BE7B"/>
      </colorScale>
    </cfRule>
  </conditionalFormatting>
  <conditionalFormatting sqref="O2:O40">
    <cfRule type="colorScale" priority="9">
      <colorScale>
        <cfvo type="min"/>
        <cfvo type="percentile" val="50"/>
        <cfvo type="max"/>
        <color rgb="FF63BE7B"/>
        <color rgb="FFFCFCFF"/>
        <color rgb="FFF8696B"/>
      </colorScale>
    </cfRule>
  </conditionalFormatting>
  <conditionalFormatting sqref="P2:P40">
    <cfRule type="colorScale" priority="8">
      <colorScale>
        <cfvo type="min"/>
        <cfvo type="percentile" val="50"/>
        <cfvo type="max"/>
        <color rgb="FF63BE7B"/>
        <color rgb="FFFCFCFF"/>
        <color rgb="FFF8696B"/>
      </colorScale>
    </cfRule>
  </conditionalFormatting>
  <conditionalFormatting sqref="Q2:Q40">
    <cfRule type="colorScale" priority="7">
      <colorScale>
        <cfvo type="min"/>
        <cfvo type="percentile" val="50"/>
        <cfvo type="max"/>
        <color rgb="FFF8696B"/>
        <color rgb="FFFCFCFF"/>
        <color rgb="FF63BE7B"/>
      </colorScale>
    </cfRule>
  </conditionalFormatting>
  <conditionalFormatting sqref="R2:R40">
    <cfRule type="colorScale" priority="6">
      <colorScale>
        <cfvo type="min"/>
        <cfvo type="max"/>
        <color rgb="FFFCFCFF"/>
        <color rgb="FF63BE7B"/>
      </colorScale>
    </cfRule>
  </conditionalFormatting>
  <conditionalFormatting sqref="S2:S40">
    <cfRule type="colorScale" priority="5">
      <colorScale>
        <cfvo type="min"/>
        <cfvo type="percentile" val="50"/>
        <cfvo type="max"/>
        <color rgb="FFF8696B"/>
        <color rgb="FFFCFCFF"/>
        <color rgb="FF63BE7B"/>
      </colorScale>
    </cfRule>
  </conditionalFormatting>
  <conditionalFormatting sqref="T2:T40">
    <cfRule type="colorScale" priority="4">
      <colorScale>
        <cfvo type="min"/>
        <cfvo type="percentile" val="50"/>
        <cfvo type="max"/>
        <color rgb="FFF8696B"/>
        <color rgb="FFFCFCFF"/>
        <color rgb="FF63BE7B"/>
      </colorScale>
    </cfRule>
  </conditionalFormatting>
  <conditionalFormatting sqref="U2:U40">
    <cfRule type="colorScale" priority="3">
      <colorScale>
        <cfvo type="min"/>
        <cfvo type="percentile" val="50"/>
        <cfvo type="max"/>
        <color rgb="FFF8696B"/>
        <color rgb="FFFCFCFF"/>
        <color rgb="FF63BE7B"/>
      </colorScale>
    </cfRule>
  </conditionalFormatting>
  <conditionalFormatting sqref="V2:V40">
    <cfRule type="colorScale" priority="2">
      <colorScale>
        <cfvo type="min"/>
        <cfvo type="percentile" val="50"/>
        <cfvo type="max"/>
        <color rgb="FF63BE7B"/>
        <color rgb="FFFCFCFF"/>
        <color rgb="FFF8696B"/>
      </colorScale>
    </cfRule>
  </conditionalFormatting>
  <conditionalFormatting sqref="W2:W40">
    <cfRule type="colorScale" priority="1">
      <colorScale>
        <cfvo type="min"/>
        <cfvo type="percentile" val="50"/>
        <cfvo type="max"/>
        <color rgb="FF63BE7B"/>
        <color rgb="FFFCFCFF"/>
        <color rgb="FFF8696B"/>
      </colorScale>
    </cfRule>
  </conditionalFormatting>
  <hyperlinks>
    <hyperlink ref="A6" r:id="rId1" display="Technology/Software/VeriSign.xlsx" xr:uid="{1F56B279-E1BE-3148-A5D6-4043A46A64FA}"/>
    <hyperlink ref="A21" r:id="rId2" display="Technology/Software/Automatic Data Processing.xlsx" xr:uid="{1B88DA44-E218-5F4A-88C6-24F4CAC6EE4B}"/>
    <hyperlink ref="A8" r:id="rId3" display="Technology/Software/Qualys.xlsx" xr:uid="{D183B4BE-07CC-9742-8ECC-3B60575D6DE0}"/>
    <hyperlink ref="A33" r:id="rId4" display="Technology/Software/MongoDB.xlsx" xr:uid="{D83D4BBB-CF32-5B4D-9AF2-A8EFF7F9CE4F}"/>
    <hyperlink ref="A20" r:id="rId5" display="Technology/Software/ServiceNow.xlsx" xr:uid="{0BDBDC6C-58F4-AA49-9857-C52B9FBDA1B9}"/>
    <hyperlink ref="A14" r:id="rId6" display="Technology/Software/Cadence Design Systems.xlsx" xr:uid="{3B9F422D-F4C2-754E-8ACD-27C19D3F5AEC}"/>
    <hyperlink ref="A16" r:id="rId7" display="Technology/Software/Synopsys.xlsx" xr:uid="{F76BE386-F4DE-0343-8D0B-13F405DA0790}"/>
    <hyperlink ref="A13" r:id="rId8" display="Technology/Software/Constellation Software.xlsx" xr:uid="{1CB51E27-FD43-ED46-8389-0046806C1197}"/>
    <hyperlink ref="A23" r:id="rId9" display="Technology/Software/Fair Isaac Corporation.xlsx" xr:uid="{5C406C0F-8354-B244-914B-8444439E1D8C}"/>
    <hyperlink ref="A3" r:id="rId10" display="Technology/Software/dLocal.xlsx" xr:uid="{A5310A8B-4789-0345-869F-A660624F9259}"/>
    <hyperlink ref="A30" r:id="rId11" display="Technology/Software/Datadog.xlsx" xr:uid="{F1BC55E9-9609-6741-BC47-6A0447E71F5D}"/>
    <hyperlink ref="A22" r:id="rId12" display="Technology/Software/Crowdstrike.xlsx" xr:uid="{9D978690-FC3F-D541-8AD1-52EE5A1E17E7}"/>
    <hyperlink ref="A34" r:id="rId13" display="Technology/Software/Snowflake.xlsx" xr:uid="{32F410CC-4D09-3342-92FA-904ACE40E908}"/>
    <hyperlink ref="A25" r:id="rId14" display="Technology/Software/ZScaler.xlsx" xr:uid="{59F10B28-8D2B-8C45-BAAB-0BD65B2E089C}"/>
    <hyperlink ref="A26" r:id="rId15" display="Technology/Software/Verisk Analytics.xlsx" xr:uid="{EB251596-14C3-8F44-AA98-71E50C7E586D}"/>
    <hyperlink ref="A37" r:id="rId16" display="Technology/Software/Palantir.xlsx" xr:uid="{843F02C4-0A3C-5B41-B78C-79763F18E44E}"/>
    <hyperlink ref="A11" r:id="rId17" display="Technology/Software/Elastic.xlsx" xr:uid="{18990265-2C9F-EC4D-B8DF-C2D6A9FE40C7}"/>
    <hyperlink ref="A19" r:id="rId18" display="Technology/Software/Manhattan Associates.xlsx" xr:uid="{53CA7AEA-45D7-4C4B-BD36-048ACB101B2B}"/>
    <hyperlink ref="A35" r:id="rId19" display="Technology/Software/Amazon.xlsx" xr:uid="{E46DA801-2DFB-C449-8138-8866C138E8E9}"/>
    <hyperlink ref="A2" r:id="rId20" display="Technology/Software/Check Point Software.xlsx" xr:uid="{368362BD-2C61-4C4E-81FC-1F91CA0A7FE0}"/>
    <hyperlink ref="A12" r:id="rId21" display="Technology/Software/Alphabet.xlsx" xr:uid="{A5B03A04-1CBB-4944-8BB2-41D943FF8A48}"/>
    <hyperlink ref="A18" r:id="rId22" display="Technology/Software/Roper Technologies.xlsx" xr:uid="{26369435-E7A6-AE43-B7B5-10410F23E072}"/>
    <hyperlink ref="A9" r:id="rId23" display="Technology/Software/Airbnb.xlsx" xr:uid="{4691E770-5923-614D-BD55-BBECC221F563}"/>
    <hyperlink ref="A36" r:id="rId24" display="Technology/Software/Copart.xlsx" xr:uid="{FCA0E9E1-1265-834D-9B20-E33C83CD7A71}"/>
    <hyperlink ref="A40" r:id="rId25" display="Technology/Software/Confluent.xlsx" xr:uid="{CB760317-08F8-B040-81B9-7E3C799717C1}"/>
    <hyperlink ref="A38" r:id="rId26" display="Technology/Software/SentinelOne.xlsx" xr:uid="{F667BE2E-0227-AE43-AC95-18405D1F0C96}"/>
    <hyperlink ref="A29" r:id="rId27" display="Technology/Software/GitLab.xlsx" xr:uid="{40092F29-C132-104B-B79D-235CB447AF4B}"/>
    <hyperlink ref="A7" r:id="rId28" display="Technology/Software/Palo Alto Networks.xlsx" xr:uid="{E9CFD3A4-8A7E-1E40-A56A-F59757AF013D}"/>
    <hyperlink ref="A4" r:id="rId29" display="Technology/Software/Fortinet.xlsx" xr:uid="{579BF8CA-E537-6942-A8FE-E79905B7E7DB}"/>
    <hyperlink ref="A15" r:id="rId30" display="Technology/Software/Twilio.xlsx" xr:uid="{A7DDB67B-F3B5-C443-8803-56157609DE63}"/>
    <hyperlink ref="A24" r:id="rId31" display="Technology/Software/Global-E.xlsx" xr:uid="{F7268042-B123-4A49-BD05-A12D167201D5}"/>
    <hyperlink ref="A27" r:id="rId32" display="Technology/Software/HubSpot.xlsx" xr:uid="{AD56C36C-8106-AA4B-B92D-19F9527BD1CE}"/>
    <hyperlink ref="A28" r:id="rId33" display="Technology/Software/Duolingo.xlsx" xr:uid="{6E66A8E9-43A5-0A4D-8A50-42138D7D328C}"/>
    <hyperlink ref="A10" r:id="rId34" display="Technology/Software/Bill Holdings.xlsx" xr:uid="{E5AB26D7-33A6-D44B-A172-317CF2FA863A}"/>
    <hyperlink ref="A5" r:id="rId35" display="Technology/Software/Monday.com.xlsx" xr:uid="{4CFADD6A-47D2-F740-BA72-9914C89004F6}"/>
    <hyperlink ref="A17" r:id="rId36" display="Technology/Software/The Trade Desk.xlsx" xr:uid="{94028E70-626E-6A44-A960-0E6C464AD147}"/>
    <hyperlink ref="A32" r:id="rId37" display="Technology/Software/Unity Software.xlsx" xr:uid="{0E9D3581-39A4-3D41-B330-0D7ED7F6BE80}"/>
    <hyperlink ref="A39" r:id="rId38" display="Technology/Software/Topicus.xlsx" xr:uid="{4CB8BD8B-07B1-4F41-9175-ED64802A7820}"/>
    <hyperlink ref="A31" r:id="rId39" display="Technology/Software/MercadoLibre.xlsx" xr:uid="{7F9E8290-3D33-3B4D-ACA8-D3476D77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zoomScale="80" zoomScaleNormal="80" workbookViewId="0">
      <pane ySplit="1" topLeftCell="A2" activePane="bottomLeft" state="frozen"/>
      <selection pane="bottomLeft" activeCell="C11" sqref="C11"/>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594</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40">
        <v>#VALUE!</v>
      </c>
      <c r="B2" s="13" cm="1">
        <f t="array" ref="B2">_FV(A2,"Price")</f>
        <v>469.59440000000001</v>
      </c>
      <c r="C2" s="13">
        <f>'[39]Sheet 1'!$AB$116</f>
        <v>260.34493156560052</v>
      </c>
      <c r="D2" s="4">
        <f>'[39]Sheet 1'!$AB$118</f>
        <v>-0.44559617498504989</v>
      </c>
      <c r="E2" s="4">
        <f>'[39]Sheet 1'!$Z$4</f>
        <v>2.2293230289069932E-3</v>
      </c>
      <c r="F2" s="4">
        <f>'[39]Sheet 1'!$AA$4</f>
        <v>1.0093052569140655</v>
      </c>
      <c r="G2" s="4">
        <f>'[39]Sheet 1'!$AH$107</f>
        <v>0.38530942311311728</v>
      </c>
      <c r="H2" s="4">
        <f>'[39]Sheet 1'!$Z$29</f>
        <v>-0.55209187858900743</v>
      </c>
      <c r="I2" s="4">
        <f>'[39]Sheet 1'!$AA$29</f>
        <v>5.166895604395604</v>
      </c>
      <c r="J2" s="4">
        <f>'[39]Sheet 1'!$AG$22</f>
        <v>1.2415091467258181</v>
      </c>
      <c r="K2" s="4">
        <f>'[39]Sheet 1'!$Z$106</f>
        <v>-0.53172651254303982</v>
      </c>
      <c r="L2" s="4">
        <f>'[39]Sheet 1'!$AA$106</f>
        <v>5.4254201680672267</v>
      </c>
      <c r="M2" s="4">
        <f>'[39]Sheet 1'!$AF$106</f>
        <v>1.3263766083805322</v>
      </c>
      <c r="N2" s="4">
        <f t="shared" ref="N2:N19" si="0">SUM(D2,G2,M2,J2,Q2,R2,S2,T2,U2)/9</f>
        <v>0.47850438549390312</v>
      </c>
      <c r="O2" s="26">
        <f>'[39]Sheet 1'!$AG$19</f>
        <v>21.400730050369933</v>
      </c>
      <c r="P2" s="26">
        <f>'[39]Sheet 1'!$AH$19</f>
        <v>43.059663956639568</v>
      </c>
      <c r="Q2" s="23">
        <f>'[39]Sheet 1'!$AI$22</f>
        <v>2.1094955294385809E-2</v>
      </c>
      <c r="R2" s="4">
        <f>'[39]Sheet 1'!$AF$7</f>
        <v>0.70499999999999996</v>
      </c>
      <c r="S2" s="4">
        <f>'[39]Sheet 1'!$AH$7</f>
        <v>0.49700178970091702</v>
      </c>
      <c r="T2" s="4">
        <f>'[39]Sheet 1'!$AI$7</f>
        <v>0.45144744367977269</v>
      </c>
      <c r="U2" s="4">
        <f>'[39]Sheet 1'!$AH$13</f>
        <v>0.12439627753563436</v>
      </c>
      <c r="V2" s="27">
        <f>'[39]Sheet 1'!$AI$13</f>
        <v>0.8633545993393964</v>
      </c>
      <c r="W2" s="4">
        <f>'[39]Sheet 1'!$AF$16</f>
        <v>-2.3333519741318988E-3</v>
      </c>
      <c r="X2" s="5">
        <f>'[39]Sheet 1'!$AH$102</f>
        <v>1159898168000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4"/>
      <c r="AD2" s="25"/>
    </row>
    <row r="3" spans="1:35" ht="50" customHeight="1">
      <c r="A3" s="2" t="e" vm="41">
        <v>#VALUE!</v>
      </c>
      <c r="B3" s="13" cm="1">
        <f t="array" ref="B3">_FV(A3,"Price")</f>
        <v>264.88</v>
      </c>
      <c r="C3" s="13">
        <f>[40]Model!$K$6</f>
        <v>526.21673878770548</v>
      </c>
      <c r="D3" s="4">
        <f>[40]Model!$K$7</f>
        <v>0.98662314552893937</v>
      </c>
      <c r="E3" s="4">
        <f>[40]Model!$E$11</f>
        <v>0.37092884488921407</v>
      </c>
      <c r="F3" s="4">
        <f>[40]Model!$F$11</f>
        <v>0.47540205758925191</v>
      </c>
      <c r="G3" s="4">
        <f>[40]Model!$K$11</f>
        <v>0.25750687921343629</v>
      </c>
      <c r="H3" s="4">
        <f>[40]Model!$E$13</f>
        <v>1.2443234220428319</v>
      </c>
      <c r="I3" s="4">
        <f>[40]Model!$F$13</f>
        <v>0.58437995118734753</v>
      </c>
      <c r="J3" s="4">
        <f>[40]Model!$K$13</f>
        <v>0.28188069657938031</v>
      </c>
      <c r="K3" s="4">
        <f>[40]Model!$E$15</f>
        <v>-2.3994265747941608</v>
      </c>
      <c r="L3" s="4">
        <f>[40]Model!$F$15</f>
        <v>-0.5866366602947154</v>
      </c>
      <c r="M3" s="4">
        <f>[40]Model!$K$15</f>
        <v>0.55795440402595209</v>
      </c>
      <c r="N3" s="4">
        <f t="shared" si="0"/>
        <v>0.30184537210834056</v>
      </c>
      <c r="O3" s="26">
        <f>[40]Model!$A$6</f>
        <v>1.3202588011417697</v>
      </c>
      <c r="P3" s="26">
        <f>[40]Model!$A$7</f>
        <v>13.684339250493096</v>
      </c>
      <c r="Q3" s="23">
        <f>[40]Model!$C$7</f>
        <v>2.0034707608576584E-2</v>
      </c>
      <c r="R3" s="4">
        <f>[40]Model!$C$3</f>
        <v>0.18010000000000001</v>
      </c>
      <c r="S3" s="4">
        <f>[40]Model!$C$5</f>
        <v>8.9800000000000005E-2</v>
      </c>
      <c r="T3" s="4">
        <f>[40]Model!$C$6</f>
        <v>9.0393128248235907E-2</v>
      </c>
      <c r="U3" s="4">
        <f>[40]Model!$E$7</f>
        <v>0.2523153877705448</v>
      </c>
      <c r="V3" s="27">
        <f>[40]Model!$G$7</f>
        <v>0.14719927795271198</v>
      </c>
      <c r="W3" s="4">
        <f>[40]Model!$G$3</f>
        <v>1.0362265793095937E-2</v>
      </c>
      <c r="X3" s="18">
        <f>[40]Model!$A$3</f>
        <v>13875920000</v>
      </c>
      <c r="Y3" s="10" t="str" cm="1">
        <f t="array" ref="Y3">_FV(A3,"Industry")</f>
        <v>Computers, Phones &amp; Household Electronics</v>
      </c>
      <c r="Z3" s="16" cm="1">
        <f t="array" ref="Z3">_FV(A3,"Year incorporated",TRUE)</f>
        <v>2006</v>
      </c>
      <c r="AA3" s="8" t="str" cm="1">
        <f t="array" ref="AA3">_FV(A3,"Description")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3" s="4"/>
      <c r="AC3" s="24"/>
      <c r="AD3" s="6"/>
      <c r="AI3" s="6"/>
    </row>
    <row r="4" spans="1:35" ht="50" customHeight="1">
      <c r="A4" s="2" t="e" vm="42">
        <v>#VALUE!</v>
      </c>
      <c r="B4" s="13" cm="1">
        <f t="array" ref="B4">_FV(A4,"Price")</f>
        <v>16.11</v>
      </c>
      <c r="C4" s="13">
        <f>[41]Model!$K$6</f>
        <v>31.054344339673484</v>
      </c>
      <c r="D4" s="4">
        <f>[41]Model!$K$7</f>
        <v>0.87413061796460378</v>
      </c>
      <c r="E4" s="4">
        <f>[41]Model!$E$11</f>
        <v>0.1799237809948746</v>
      </c>
      <c r="F4" s="4">
        <f>[41]Model!$F$11</f>
        <v>0.14670685601171551</v>
      </c>
      <c r="G4" s="4">
        <f>[41]Model!$K$11</f>
        <v>0.13228912074299265</v>
      </c>
      <c r="H4" s="4">
        <f>[41]Model!$E$13</f>
        <v>0.7635472431162611</v>
      </c>
      <c r="I4" s="4">
        <f>[41]Model!$F$13</f>
        <v>1.6372415913108078</v>
      </c>
      <c r="J4" s="4">
        <f>[41]Model!$K$13</f>
        <v>0.47228227391506933</v>
      </c>
      <c r="K4" s="4">
        <f>[41]Model!$E$15</f>
        <v>-5.0868188520936108E-4</v>
      </c>
      <c r="L4" s="4">
        <f>[41]Model!$F$15</f>
        <v>0.56170478004037205</v>
      </c>
      <c r="M4" s="4">
        <f>[41]Model!$K$15</f>
        <v>0.23433025592609996</v>
      </c>
      <c r="N4" s="4">
        <f t="shared" si="0"/>
        <v>0.32049479880576204</v>
      </c>
      <c r="O4" s="26">
        <f>[41]Model!$A$6</f>
        <v>1.4270436318936877</v>
      </c>
      <c r="P4" s="26">
        <f>[41]Model!$A$7</f>
        <v>10.430794881010199</v>
      </c>
      <c r="Q4" s="23">
        <f>[41]Model!$C$7</f>
        <v>0.12715924724679487</v>
      </c>
      <c r="R4" s="4">
        <f>[41]Model!$C$3</f>
        <v>0.57500000000000007</v>
      </c>
      <c r="S4" s="4">
        <f>[41]Model!$C$5</f>
        <v>5.9500000000000004E-2</v>
      </c>
      <c r="T4" s="4">
        <f>[41]Model!$C$6</f>
        <v>0.19035735576256388</v>
      </c>
      <c r="U4" s="4">
        <f>[41]Model!$E$7</f>
        <v>0.21940431769373375</v>
      </c>
      <c r="V4" s="27">
        <f>[41]Model!$G$7</f>
        <v>2.2664194189392903</v>
      </c>
      <c r="W4" s="4">
        <f>[41]Model!$G$3</f>
        <v>1.7825812957948467E-2</v>
      </c>
      <c r="X4" s="5">
        <f>[41]Model!$O$20</f>
        <v>2147700666</v>
      </c>
      <c r="Y4" s="10" t="str" cm="1">
        <f t="array" ref="Y4">_FV(A4,"Industry")</f>
        <v>Communications &amp; Networking</v>
      </c>
      <c r="Z4" s="16"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4"/>
      <c r="AD4" s="6"/>
      <c r="AE4" s="6"/>
    </row>
    <row r="5" spans="1:35" ht="50" customHeight="1">
      <c r="A5" s="2" t="e" vm="43">
        <v>#VALUE!</v>
      </c>
      <c r="B5" s="13" cm="1">
        <f t="array" ref="B5">_FV(A5,"Price")</f>
        <v>211.62</v>
      </c>
      <c r="C5" s="13">
        <f>'[42]Sheet 1'!$O$116</f>
        <v>133.76630701513534</v>
      </c>
      <c r="D5" s="4">
        <f>'[42]Sheet 1'!$O$118</f>
        <v>-0.36789383321455749</v>
      </c>
      <c r="E5" s="4">
        <f>'[42]Sheet 1'!$M$4</f>
        <v>0.48617876912671032</v>
      </c>
      <c r="F5" s="4">
        <f>'[42]Sheet 1'!$N$4</f>
        <v>0.2626360609041587</v>
      </c>
      <c r="G5" s="4">
        <f>'[42]Sheet 1'!$U$107</f>
        <v>0.12521309204642547</v>
      </c>
      <c r="H5" s="4">
        <f>'[42]Sheet 1'!$M$29</f>
        <v>0.60841953537712845</v>
      </c>
      <c r="I5" s="4">
        <f>'[42]Sheet 1'!$N$29</f>
        <v>0.36937075491368976</v>
      </c>
      <c r="J5" s="4">
        <f>'[42]Sheet 1'!$T$22</f>
        <v>0.17684386197874469</v>
      </c>
      <c r="K5" s="4">
        <f>'[42]Sheet 1'!$M$106</f>
        <v>-0.52879867945159398</v>
      </c>
      <c r="L5" s="4">
        <f>'[42]Sheet 1'!$N$106</f>
        <v>3.00295424270755</v>
      </c>
      <c r="M5" s="4">
        <f>'[42]Sheet 1'!$S$106</f>
        <v>0.70272951667710326</v>
      </c>
      <c r="N5" s="4">
        <f t="shared" si="0"/>
        <v>0.24877649293997933</v>
      </c>
      <c r="O5" s="26">
        <f>'[42]Sheet 1'!$T$19</f>
        <v>11.900759790672451</v>
      </c>
      <c r="P5" s="26">
        <f>'[42]Sheet 1'!$U$19</f>
        <v>35.548057862850975</v>
      </c>
      <c r="Q5" s="23">
        <f>'[42]Sheet 1'!$V$22</f>
        <v>2.7249941730624807E-2</v>
      </c>
      <c r="R5" s="4">
        <f>'[42]Sheet 1'!$S$7</f>
        <v>0.60599999999999998</v>
      </c>
      <c r="S5" s="4">
        <f>'[42]Sheet 1'!$U$7</f>
        <v>0.33477946493130872</v>
      </c>
      <c r="T5" s="4">
        <f>'[42]Sheet 1'!$V$7</f>
        <v>0.324295010845987</v>
      </c>
      <c r="U5" s="4">
        <f>'[42]Sheet 1'!$U$13</f>
        <v>0.30977138146417776</v>
      </c>
      <c r="V5" s="27">
        <f>'[42]Sheet 1'!$V$13</f>
        <v>0.38674981886356846</v>
      </c>
      <c r="W5" s="4">
        <f>'[42]Sheet 1'!$S$16</f>
        <v>4.3644380616636029E-4</v>
      </c>
      <c r="X5" s="5">
        <f>'[42]Sheet 1'!$U$102</f>
        <v>65835003162</v>
      </c>
      <c r="Y5" s="10" t="str" cm="1">
        <f t="array" ref="Y5">_FV(A5,"Industry")</f>
        <v>Communications &amp; Networking</v>
      </c>
      <c r="Z5" s="16"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4"/>
      <c r="AD5" s="6"/>
    </row>
    <row r="6" spans="1:35" ht="50" customHeight="1">
      <c r="A6" s="2" t="e" vm="44">
        <v>#VALUE!</v>
      </c>
      <c r="B6" s="13" cm="1">
        <f t="array" ref="B6">_FV(A6,"Price")</f>
        <v>36.14</v>
      </c>
      <c r="C6" s="13">
        <f>'[43]Sheet 1'!$G$116</f>
        <v>34.282884773810785</v>
      </c>
      <c r="D6" s="4">
        <f>'[43]Sheet 1'!$G$118</f>
        <v>-5.1386696906176366E-2</v>
      </c>
      <c r="E6" s="4">
        <f>'[43]Sheet 1'!$E$4</f>
        <v>0.3484848484848484</v>
      </c>
      <c r="F6" s="4">
        <f>'[43]Sheet 1'!$F$4</f>
        <v>0.12359550561797761</v>
      </c>
      <c r="G6" s="4">
        <f>'[43]Sheet 1'!$M$107</f>
        <v>0.31378052389580879</v>
      </c>
      <c r="H6" s="4">
        <f>'[43]Sheet 1'!$E$29</f>
        <v>9.3333333333333268E-2</v>
      </c>
      <c r="I6" s="4">
        <f>'[43]Sheet 1'!$F$29</f>
        <v>-7.975609756097561</v>
      </c>
      <c r="J6" s="4">
        <f>'[43]Sheet 1'!$L$22</f>
        <v>0.41970912177976993</v>
      </c>
      <c r="K6" s="4">
        <f>'[43]Sheet 1'!$E$106</f>
        <v>-4.6052631578947345E-2</v>
      </c>
      <c r="L6" s="4">
        <f>'[43]Sheet 1'!$F$106</f>
        <v>0.29655172413793096</v>
      </c>
      <c r="M6" s="4">
        <f>'[43]Sheet 1'!$K$106</f>
        <v>0.45587833439018671</v>
      </c>
      <c r="N6" s="4">
        <f t="shared" si="0"/>
        <v>0.24324478054283372</v>
      </c>
      <c r="O6" s="26">
        <f>'[43]Sheet 1'!$L$19</f>
        <v>13.865061092380952</v>
      </c>
      <c r="P6" s="26">
        <f>'[43]Sheet 1'!$M$19</f>
        <v>50.90319631818182</v>
      </c>
      <c r="Q6" s="23">
        <f>'[43]Sheet 1'!$N$22</f>
        <v>1.9370374698097246E-2</v>
      </c>
      <c r="R6" s="4">
        <f>'[43]Sheet 1'!$K$7</f>
        <v>0.49340000000000001</v>
      </c>
      <c r="S6" s="4">
        <f>'[43]Sheet 1'!$M$7</f>
        <v>0.27238095238095239</v>
      </c>
      <c r="T6" s="4">
        <f>'[43]Sheet 1'!$N$7</f>
        <v>0.26857142857142857</v>
      </c>
      <c r="U6" s="4">
        <f>'[43]Sheet 1'!$M$13</f>
        <v>-2.5010139245640124E-3</v>
      </c>
      <c r="V6" s="27">
        <f>'[43]Sheet 1'!$N$13</f>
        <v>4.3733946194403135E-2</v>
      </c>
      <c r="W6" s="4">
        <f>'[43]Sheet 1'!$K$16</f>
        <v>0</v>
      </c>
      <c r="X6" s="5">
        <f>'[43]Sheet 1'!$M$102</f>
        <v>29116628294</v>
      </c>
      <c r="Y6" s="10" t="str" cm="1">
        <f t="array" ref="Y6">_FV(A6,"Industry")</f>
        <v>Integrated Hardware &amp; Software</v>
      </c>
      <c r="Z6" s="16"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4"/>
      <c r="AD6" s="6"/>
    </row>
    <row r="7" spans="1:35" ht="50" customHeight="1">
      <c r="A7" s="2" t="e" vm="45">
        <v>#VALUE!</v>
      </c>
      <c r="B7" s="13" cm="1">
        <f t="array" ref="B7">_FV(A7,"Price")</f>
        <v>911.38</v>
      </c>
      <c r="C7" s="13">
        <f>[44]Model!$K$6</f>
        <v>856.06850865310696</v>
      </c>
      <c r="D7" s="4">
        <f>[44]Model!$K$7</f>
        <v>-6.0432091300794633E-2</v>
      </c>
      <c r="E7" s="4">
        <f>[44]Model!$E$11</f>
        <v>0.20958105646630232</v>
      </c>
      <c r="F7" s="4">
        <f>[44]Model!$F$11</f>
        <v>7.806523506912022E-2</v>
      </c>
      <c r="G7" s="4">
        <f>[44]Model!$K$11</f>
        <v>6.2732225116358453E-2</v>
      </c>
      <c r="H7" s="4">
        <f>[44]Model!$E$13</f>
        <v>0.70650237529691218</v>
      </c>
      <c r="I7" s="4">
        <f>[44]Model!$F$13</f>
        <v>0.59538929969551968</v>
      </c>
      <c r="J7" s="4">
        <f>[44]Model!$K$13</f>
        <v>0.1592905227304236</v>
      </c>
      <c r="K7" s="4">
        <f>[44]Model!$E$15</f>
        <v>0.17896558295994835</v>
      </c>
      <c r="L7" s="4">
        <f>[44]Model!$F$15</f>
        <v>6.7651967860751228E-2</v>
      </c>
      <c r="M7" s="4">
        <f>[44]Model!$K$15</f>
        <v>8.0191705431379573E-2</v>
      </c>
      <c r="N7" s="4">
        <f t="shared" si="0"/>
        <v>0.23321219451265676</v>
      </c>
      <c r="O7" s="26">
        <f>[44]Model!$A$6</f>
        <v>10.505816346277413</v>
      </c>
      <c r="P7" s="26">
        <f>[44]Model!$A$7</f>
        <v>20.505790725503026</v>
      </c>
      <c r="Q7" s="23">
        <f>[44]Model!$C$7</f>
        <v>5.087012428645659E-2</v>
      </c>
      <c r="R7" s="4">
        <f>[44]Model!$C$3</f>
        <v>0.68280000000000007</v>
      </c>
      <c r="S7" s="4">
        <f>[44]Model!$C$5</f>
        <v>0.39250000000000002</v>
      </c>
      <c r="T7" s="4">
        <f>[44]Model!$C$6</f>
        <v>0.53315117512833532</v>
      </c>
      <c r="U7" s="4">
        <f>[44]Model!$E$7</f>
        <v>0.19780608922175189</v>
      </c>
      <c r="V7" s="27">
        <f>[44]Model!$G$7</f>
        <v>1.7818288871778614</v>
      </c>
      <c r="W7" s="4">
        <f>[44]Model!$G$3</f>
        <v>6.2379534193363895E-3</v>
      </c>
      <c r="X7" s="5">
        <f>[44]Model!$A$3</f>
        <v>376055696115</v>
      </c>
      <c r="Y7" s="10" t="str" cm="1">
        <f t="array" ref="Y7">_FV(A7,"Industry")</f>
        <v>Semiconductors &amp; Semiconductor Equipment</v>
      </c>
      <c r="Z7" s="16" cm="1">
        <f t="array" ref="Z7">_FV(A7,"Year incorporated",TRUE)</f>
        <v>2018</v>
      </c>
      <c r="AA7" s="8" t="str" cm="1">
        <f t="array" ref="AA7">_FV(A7,"Description")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row>
    <row r="8" spans="1:35" ht="50" customHeight="1">
      <c r="A8" s="2" t="e" vm="46">
        <v>#VALUE!</v>
      </c>
      <c r="B8" s="13" cm="1">
        <f t="array" ref="B8">_FV(A8,"Price")</f>
        <v>143.27000000000001</v>
      </c>
      <c r="C8" s="13">
        <f>'[45]Sheet 1'!$AO$116</f>
        <v>165.71720898742117</v>
      </c>
      <c r="D8" s="4">
        <f>'[45]Sheet 1'!$AO$118</f>
        <v>0.15788994541238943</v>
      </c>
      <c r="E8" s="4">
        <f>'[45]Sheet 1'!$AM$4</f>
        <v>9.1801133885739183E-2</v>
      </c>
      <c r="F8" s="4">
        <f>'[45]Sheet 1'!$AN$4</f>
        <v>-0.10150788895546237</v>
      </c>
      <c r="G8" s="4">
        <f>'[45]Sheet 1'!$AU$107</f>
        <v>4.9852092330914921E-2</v>
      </c>
      <c r="H8" s="4">
        <f>'[45]Sheet 1'!$AM$29</f>
        <v>0.12614236066417805</v>
      </c>
      <c r="I8" s="4">
        <f>'[45]Sheet 1'!$AN$29</f>
        <v>-0.23042633443822147</v>
      </c>
      <c r="J8" s="4">
        <f>'[45]Sheet 1'!$AT$22</f>
        <v>5.7951056789383351E-2</v>
      </c>
      <c r="K8" s="4">
        <f>'[45]Sheet 1'!$AM$106</f>
        <v>-5.8945027009850604E-2</v>
      </c>
      <c r="L8" s="4">
        <f>'[45]Sheet 1'!$AN$106</f>
        <v>-0.28110754685125783</v>
      </c>
      <c r="M8" s="4">
        <f>'[45]Sheet 1'!$AS$106</f>
        <v>0.15770775942865348</v>
      </c>
      <c r="N8" s="4">
        <f t="shared" si="0"/>
        <v>0.23873865612970566</v>
      </c>
      <c r="O8" s="26">
        <f>'[45]Sheet 1'!$AT$19</f>
        <v>7.2232397888302309</v>
      </c>
      <c r="P8" s="26">
        <f>'[45]Sheet 1'!$AU$19</f>
        <v>19.305242833803653</v>
      </c>
      <c r="Q8" s="23">
        <f>'[45]Sheet 1'!$AV$22</f>
        <v>3.275833152539348E-2</v>
      </c>
      <c r="R8" s="4">
        <f>'[45]Sheet 1'!$AS$7</f>
        <v>0.64219999999999999</v>
      </c>
      <c r="S8" s="4">
        <f>'[45]Sheet 1'!$AU$7</f>
        <v>0.37415948874687416</v>
      </c>
      <c r="T8" s="4">
        <f>'[45]Sheet 1'!$AV$7</f>
        <v>0.23662128368991386</v>
      </c>
      <c r="U8" s="4">
        <f>'[45]Sheet 1'!$AU$13</f>
        <v>0.43950794724382819</v>
      </c>
      <c r="V8" s="27">
        <f>'[45]Sheet 1'!$AV$13</f>
        <v>0.86643342251492073</v>
      </c>
      <c r="W8" s="4">
        <f>'[45]Sheet 1'!$AS$16</f>
        <v>-1.5373103585659404E-2</v>
      </c>
      <c r="X8" s="5">
        <f>'[45]Sheet 1'!$AU$102</f>
        <v>129982200000</v>
      </c>
      <c r="Y8" s="10" t="str" cm="1">
        <f t="array" ref="Y8">_FV(A8,"Industry")</f>
        <v>Semiconductors &amp; Semiconductor Equipment</v>
      </c>
      <c r="Z8" s="16" cm="1">
        <f t="array" ref="Z8">_FV(A8,"Year incorporated",TRUE)</f>
        <v>1938</v>
      </c>
      <c r="AA8" s="8" t="str" cm="1">
        <f t="array" ref="AA8">_FV(A8,"Description")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9" spans="1:35" ht="50" customHeight="1">
      <c r="A9" s="2" t="e" vm="47">
        <v>#VALUE!</v>
      </c>
      <c r="B9" s="13" cm="1">
        <f t="array" ref="B9">_FV(A9,"Price")</f>
        <v>75.56</v>
      </c>
      <c r="C9" s="13">
        <f>[46]Model!$K$6</f>
        <v>97.544627843648627</v>
      </c>
      <c r="D9" s="4">
        <f>[46]Model!$K$7</f>
        <v>0.26846070017748525</v>
      </c>
      <c r="E9" s="4">
        <f>[46]Model!$E$11</f>
        <v>0.68651979777851579</v>
      </c>
      <c r="F9" s="4">
        <f>[46]Model!$F$11</f>
        <v>-8.0884551707035568E-3</v>
      </c>
      <c r="G9" s="4">
        <f>[46]Model!$K$11</f>
        <v>0.14095714005943652</v>
      </c>
      <c r="H9" s="4">
        <f>[46]Model!$E$13</f>
        <v>1.7319679062764268</v>
      </c>
      <c r="I9" s="4">
        <f>[46]Model!$F$13</f>
        <v>0.5678399041679878</v>
      </c>
      <c r="J9" s="4">
        <f>[46]Model!$K$13</f>
        <v>0.24256417307424954</v>
      </c>
      <c r="K9" s="4">
        <f>[46]Model!$E$15</f>
        <v>1.3593424445779916</v>
      </c>
      <c r="L9" s="4">
        <f>[46]Model!$F$15</f>
        <v>-0.14528735169661855</v>
      </c>
      <c r="M9" s="4">
        <f>[46]Model!$K$15</f>
        <v>0.17196304371125076</v>
      </c>
      <c r="N9" s="4">
        <f t="shared" si="0"/>
        <v>0.2267722745792225</v>
      </c>
      <c r="O9" s="26">
        <f>[46]Model!$A$6</f>
        <v>4.5418630103806228</v>
      </c>
      <c r="P9" s="26">
        <f>[46]Model!$A$7</f>
        <v>16.855196276083468</v>
      </c>
      <c r="Q9" s="23">
        <f>[46]Model!$C$7</f>
        <v>5.1206904866560793E-2</v>
      </c>
      <c r="R9" s="4">
        <f>[46]Model!$C$3</f>
        <v>0.43920000000000003</v>
      </c>
      <c r="S9" s="4">
        <f>[46]Model!$C$5</f>
        <v>0.20480000000000001</v>
      </c>
      <c r="T9" s="4">
        <f>[46]Model!$C$6</f>
        <v>0.31217747190326189</v>
      </c>
      <c r="U9" s="4">
        <f>[46]Model!$E$7</f>
        <v>0.20962103742075724</v>
      </c>
      <c r="V9" s="27">
        <f>[46]Model!$G$7</f>
        <v>1.3309832436584079</v>
      </c>
      <c r="W9" s="4">
        <f>[46]Model!$G$3</f>
        <v>6.3746186123713855E-2</v>
      </c>
      <c r="X9" s="5">
        <f>[46]Model!$A$3</f>
        <v>10500787280</v>
      </c>
      <c r="Y9" s="10" t="str" cm="1">
        <f t="array" ref="Y9">_FV(A9,"Industry")</f>
        <v>Renewable Energy</v>
      </c>
      <c r="Z9" s="16" cm="1">
        <f t="array" ref="Z9">_FV(A9,"Year incorporated",TRUE)</f>
        <v>2006</v>
      </c>
      <c r="AA9" s="8" t="str" cm="1">
        <f t="array" ref="AA9">_FV(A9,"Description")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0" spans="1:35" ht="50" customHeight="1">
      <c r="A10" s="2" t="e" vm="48">
        <v>#VALUE!</v>
      </c>
      <c r="B10" s="13" cm="1">
        <f t="array" ref="B10">_FV(A10,"Price")</f>
        <v>182.41</v>
      </c>
      <c r="C10" s="13">
        <f>'[47]Sheet 1'!$AO$116</f>
        <v>138.40345322183791</v>
      </c>
      <c r="D10" s="4">
        <f>'[47]Sheet 1'!$AO$118</f>
        <v>-0.2205696163662898</v>
      </c>
      <c r="E10" s="4">
        <f>'[47]Sheet 1'!$AM$4</f>
        <v>7.7937876041846099E-2</v>
      </c>
      <c r="F10" s="4">
        <f>'[47]Sheet 1'!$AN$4</f>
        <v>-2.8727353877989859E-2</v>
      </c>
      <c r="G10" s="4">
        <f>'[47]Sheet 1'!$AU$107</f>
        <v>6.0884142525847305E-2</v>
      </c>
      <c r="H10" s="4">
        <f>'[47]Sheet 1'!$AM$29</f>
        <v>5.410857625686516E-2</v>
      </c>
      <c r="I10" s="4">
        <f>'[47]Sheet 1'!$AN$29</f>
        <v>-3.8405659148522564E-2</v>
      </c>
      <c r="J10" s="4">
        <f>'[47]Sheet 1'!$AT$22</f>
        <v>7.2733906431089262E-2</v>
      </c>
      <c r="K10" s="4">
        <f>'[47]Sheet 1'!$AM$106</f>
        <v>0.19891773261755952</v>
      </c>
      <c r="L10" s="4">
        <f>'[47]Sheet 1'!$AN$106</f>
        <v>-0.15508376479455865</v>
      </c>
      <c r="M10" s="4">
        <f>'[47]Sheet 1'!$AS$106</f>
        <v>4.6078419495873879E-2</v>
      </c>
      <c r="N10" s="4">
        <f t="shared" si="0"/>
        <v>0.18157650607253778</v>
      </c>
      <c r="O10" s="26">
        <f>'[47]Sheet 1'!$AT$19</f>
        <v>7.2484862169712798</v>
      </c>
      <c r="P10" s="26">
        <f>'[47]Sheet 1'!$AU$19</f>
        <v>29.014705882352938</v>
      </c>
      <c r="Q10" s="23">
        <f>'[47]Sheet 1'!$AV$22</f>
        <v>3.3917228592233457E-2</v>
      </c>
      <c r="R10" s="4">
        <f>'[47]Sheet 1'!$AS$7</f>
        <v>0.44519999999999998</v>
      </c>
      <c r="S10" s="4">
        <f>'[47]Sheet 1'!$AU$7</f>
        <v>0.25057441253263707</v>
      </c>
      <c r="T10" s="4">
        <f>'[47]Sheet 1'!$AV$7</f>
        <v>0.24584856396866842</v>
      </c>
      <c r="U10" s="4">
        <f>'[47]Sheet 1'!$AU$13</f>
        <v>0.69952149747278036</v>
      </c>
      <c r="V10" s="27">
        <f>'[47]Sheet 1'!$AV$13</f>
        <v>5.9615369434796337</v>
      </c>
      <c r="W10" s="4">
        <f>'[47]Sheet 1'!$AS$16</f>
        <v>-4.9070536893905711E-2</v>
      </c>
      <c r="X10" s="5">
        <f>'[47]Sheet 1'!$AU$102</f>
        <v>2776170221100</v>
      </c>
      <c r="Y10" s="10" t="str" cm="1">
        <f t="array" ref="Y10">_FV(A10,"Industry")</f>
        <v>Computers, Phones &amp; Household Electronics</v>
      </c>
      <c r="Z10" s="16" cm="1">
        <f t="array" ref="Z10">_FV(A10,"Year incorporated",TRUE)</f>
        <v>1977</v>
      </c>
      <c r="AA10" s="8" t="str" cm="1">
        <f t="array" ref="AA10">_FV(A10,"Description")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1" spans="1:35" ht="50" customHeight="1">
      <c r="A11" s="2" t="e" vm="49">
        <v>#VALUE!</v>
      </c>
      <c r="B11" s="13" cm="1">
        <f t="array" ref="B11">_FV(A11,"Price")</f>
        <v>603.5</v>
      </c>
      <c r="C11" s="13">
        <f>'[48]Sheet 1'!$AE$117</f>
        <v>445.45257541448467</v>
      </c>
      <c r="D11" s="4">
        <f>'[48]Sheet 1'!$AE$119</f>
        <v>-0.26188471348055564</v>
      </c>
      <c r="E11" s="4">
        <f>'[48]Sheet 1'!$AC$5</f>
        <v>0.137682016012036</v>
      </c>
      <c r="F11" s="4">
        <f>'[48]Sheet 1'!$AD$5</f>
        <v>0.2875116891949332</v>
      </c>
      <c r="G11" s="4">
        <f>'[48]Sheet 1'!$AK$108</f>
        <v>0.1513853665384724</v>
      </c>
      <c r="H11" s="4">
        <f>'[48]Sheet 1'!$AC$30</f>
        <v>-6.74802828392711E-2</v>
      </c>
      <c r="I11" s="4">
        <f>'[48]Sheet 1'!$AD$30</f>
        <v>0.39276730706135399</v>
      </c>
      <c r="J11" s="4">
        <f>'[48]Sheet 1'!$AJ$23</f>
        <v>0.23772105194512388</v>
      </c>
      <c r="K11" s="4">
        <f>'[48]Sheet 1'!$AC$107</f>
        <v>-0.2764120942910504</v>
      </c>
      <c r="L11" s="4">
        <f>'[48]Sheet 1'!$AD$107</f>
        <v>-5.6714335542378813E-2</v>
      </c>
      <c r="M11" s="4">
        <f>'[48]Sheet 1'!$AI$107</f>
        <v>0.18395325824202946</v>
      </c>
      <c r="N11" s="4">
        <f t="shared" si="0"/>
        <v>0.17716416069028709</v>
      </c>
      <c r="O11" s="26">
        <f>'[48]Sheet 1'!$AJ$20</f>
        <v>8.8728586625582331</v>
      </c>
      <c r="P11" s="26">
        <f>'[48]Sheet 1'!$AK$20</f>
        <v>31.655935087030493</v>
      </c>
      <c r="Q11" s="23">
        <f>'[48]Sheet 1'!$AL$23</f>
        <v>2.7951530285303224E-2</v>
      </c>
      <c r="R11" s="4">
        <f>'[48]Sheet 1'!$AI$8</f>
        <v>0.50539999999999996</v>
      </c>
      <c r="S11" s="4">
        <f>'[48]Sheet 1'!$AK$8</f>
        <v>0.28029052492571804</v>
      </c>
      <c r="T11" s="4">
        <f>'[48]Sheet 1'!$AL$8</f>
        <v>0.24800997762371152</v>
      </c>
      <c r="U11" s="4">
        <f>'[48]Sheet 1'!$AK$14</f>
        <v>0.2216504501327809</v>
      </c>
      <c r="V11" s="27">
        <f>'[48]Sheet 1'!$AL$14</f>
        <v>0.39885140963363147</v>
      </c>
      <c r="W11" s="4">
        <f>'[48]Sheet 1'!$AI$17</f>
        <v>-9.9987576959951977E-3</v>
      </c>
      <c r="X11" s="5">
        <f>'[48]Sheet 1'!$AK$102</f>
        <v>241883000000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2" spans="1:35" ht="50" customHeight="1">
      <c r="A12" s="2" t="e" vm="50">
        <v>#VALUE!</v>
      </c>
      <c r="B12" s="13" cm="1">
        <f t="array" ref="B12">_FV(A12,"Price")</f>
        <v>91.62</v>
      </c>
      <c r="C12" s="13">
        <f>'[49]Sheet 1'!$AC$116</f>
        <v>68.808919282541751</v>
      </c>
      <c r="D12" s="4">
        <f>'[49]Sheet 1'!$AC$118</f>
        <v>-0.24889292345222414</v>
      </c>
      <c r="E12" s="4">
        <f>'[49]Sheet 1'!$AA$4</f>
        <v>0.42614961556996755</v>
      </c>
      <c r="F12" s="4">
        <f>'[49]Sheet 1'!$AB$4</f>
        <v>-7.4575438553961315E-2</v>
      </c>
      <c r="G12" s="4">
        <f>'[49]Sheet 1'!$AI$107</f>
        <v>9.1718874733007438E-2</v>
      </c>
      <c r="H12" s="4">
        <f>'[49]Sheet 1'!$AA$29</f>
        <v>0.71607066962073018</v>
      </c>
      <c r="I12" s="4">
        <f>'[49]Sheet 1'!$AB$29</f>
        <v>-0.23524760806804157</v>
      </c>
      <c r="J12" s="4">
        <f>'[49]Sheet 1'!$AH$22</f>
        <v>5.3329918159131795E-2</v>
      </c>
      <c r="K12" s="4">
        <f>'[49]Sheet 1'!$AA$106</f>
        <v>0.98296363145700649</v>
      </c>
      <c r="L12" s="4">
        <f>'[49]Sheet 1'!$AB$106</f>
        <v>-0.30561130451338914</v>
      </c>
      <c r="M12" s="4">
        <f>'[49]Sheet 1'!$AG$106</f>
        <v>0.21327613087229214</v>
      </c>
      <c r="N12" s="4">
        <f t="shared" si="0"/>
        <v>0.17403100715115663</v>
      </c>
      <c r="O12" s="26">
        <f>'[49]Sheet 1'!$AH$19</f>
        <v>6.8943890922371525</v>
      </c>
      <c r="P12" s="26">
        <f>'[49]Sheet 1'!$AI$19</f>
        <v>18.580236168628677</v>
      </c>
      <c r="Q12" s="23">
        <f>'[49]Sheet 1'!$AJ$22</f>
        <v>2.5045243259026375E-2</v>
      </c>
      <c r="R12" s="4">
        <f>'[49]Sheet 1'!$AG$7</f>
        <v>0.59560000000000002</v>
      </c>
      <c r="S12" s="4">
        <f>'[49]Sheet 1'!$AI$7</f>
        <v>0.37106035841879165</v>
      </c>
      <c r="T12" s="4">
        <f>'[49]Sheet 1'!$AJ$7</f>
        <v>0.17267165193745751</v>
      </c>
      <c r="U12" s="4">
        <f>'[49]Sheet 1'!$AI$13</f>
        <v>0.2924698104329268</v>
      </c>
      <c r="V12" s="27">
        <f>'[49]Sheet 1'!$AJ$13</f>
        <v>0.6804229413028372</v>
      </c>
      <c r="W12" s="4">
        <f>'[49]Sheet 1'!$AG$16</f>
        <v>0</v>
      </c>
      <c r="X12" s="5">
        <f>'[49]Sheet 1'!$AJ$103</f>
        <v>476657378670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51">
        <v>#VALUE!</v>
      </c>
      <c r="B13" s="13" cm="1">
        <f t="array" ref="B13">_FV(A13,"Price")</f>
        <v>143.16999999999999</v>
      </c>
      <c r="C13" s="13">
        <f>'[50]Sheet 1'!$AO$116</f>
        <v>115.95769446851243</v>
      </c>
      <c r="D13" s="4">
        <f>'[50]Sheet 1'!$AO$118</f>
        <v>-0.11684924243326411</v>
      </c>
      <c r="E13" s="4">
        <f>'[50]Sheet 1'!$AM$4</f>
        <v>0.11802454147335562</v>
      </c>
      <c r="F13" s="4">
        <f>'[50]Sheet 1'!$AN$4</f>
        <v>-1.5551677331782088E-2</v>
      </c>
      <c r="G13" s="4">
        <f>'[50]Sheet 1'!$AU$107</f>
        <v>4.8383593469180954E-2</v>
      </c>
      <c r="H13" s="4">
        <f>'[50]Sheet 1'!$AM$29</f>
        <v>0.10818614130434789</v>
      </c>
      <c r="I13" s="4">
        <f>'[50]Sheet 1'!$AN$29</f>
        <v>-4.3984674329501927E-2</v>
      </c>
      <c r="J13" s="4">
        <f>'[50]Sheet 1'!$AT$22</f>
        <v>5.6685718287863229E-2</v>
      </c>
      <c r="K13" s="4">
        <f>'[50]Sheet 1'!$AM$106</f>
        <v>-3.3933808127356468E-2</v>
      </c>
      <c r="L13" s="4">
        <f>'[50]Sheet 1'!$AN$106</f>
        <v>0.1795316565481353</v>
      </c>
      <c r="M13" s="4">
        <f>'[50]Sheet 1'!$AS$106</f>
        <v>0.11915354036030675</v>
      </c>
      <c r="N13" s="4">
        <f t="shared" si="0"/>
        <v>0.16904184769167963</v>
      </c>
      <c r="O13" s="26">
        <f>'[50]Sheet 1'!$AT$19</f>
        <v>4.3270130791049484</v>
      </c>
      <c r="P13" s="26">
        <f>'[50]Sheet 1'!$AU$19</f>
        <v>17.607710804745111</v>
      </c>
      <c r="Q13" s="23">
        <f>'[50]Sheet 1'!$AV$22</f>
        <v>4.952798194413717E-2</v>
      </c>
      <c r="R13" s="4">
        <f>'[50]Sheet 1'!$AS$7</f>
        <v>0.4632</v>
      </c>
      <c r="S13" s="4">
        <f>'[50]Sheet 1'!$AU$7</f>
        <v>0.24574535140245823</v>
      </c>
      <c r="T13" s="4">
        <f>'[50]Sheet 1'!$AV$7</f>
        <v>0.21430822565395524</v>
      </c>
      <c r="U13" s="4">
        <f>'[50]Sheet 1'!$AU$13</f>
        <v>0.44122146054047928</v>
      </c>
      <c r="V13" s="27">
        <f>'[50]Sheet 1'!$AV$13</f>
        <v>1.1917336394948335</v>
      </c>
      <c r="W13" s="4">
        <f>'[50]Sheet 1'!$AS$16</f>
        <v>-4.1153774213629021E-2</v>
      </c>
      <c r="X13" s="5">
        <f>'[50]Sheet 1'!$AU$102</f>
        <v>109836900000</v>
      </c>
      <c r="Y13" s="10" t="str" cm="1">
        <f t="array" ref="Y13">_FV(A13,"Industry")</f>
        <v>Semiconductors &amp; Semiconductor Equipment</v>
      </c>
      <c r="Z13" s="16" cm="1">
        <f t="array" ref="Z13">_FV(A13,"Year incorporated",TRUE)</f>
        <v>1987</v>
      </c>
      <c r="AA13" s="8" t="str" cm="1">
        <f t="array" ref="AA13">_FV(A13,"Description")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4" spans="1:35" ht="50" customHeight="1">
      <c r="A14" s="2" t="e" vm="52">
        <v>#VALUE!</v>
      </c>
      <c r="B14" s="13" cm="1">
        <f t="array" ref="B14">_FV(A14,"Price")</f>
        <v>125.62</v>
      </c>
      <c r="C14" s="13">
        <f>[51]Model!$K$6</f>
        <v>206.98027301277406</v>
      </c>
      <c r="D14" s="4">
        <f>[51]Model!$K$7</f>
        <v>0.52865785090675077</v>
      </c>
      <c r="E14" s="4">
        <f>[51]Model!$E$11</f>
        <v>3.6561323854471528E-2</v>
      </c>
      <c r="F14" s="4">
        <f>[51]Model!$F$11</f>
        <v>-3.4522505907440548E-2</v>
      </c>
      <c r="G14" s="4">
        <f>-[51]Model!$K$11</f>
        <v>-1.3433529866212667E-2</v>
      </c>
      <c r="H14" s="4">
        <f>[51]Model!$E$13</f>
        <v>-0.17871485943775101</v>
      </c>
      <c r="I14" s="4">
        <f>[51]Model!$F$13</f>
        <v>0.48899755501222497</v>
      </c>
      <c r="J14" s="4">
        <f>[51]Model!$K$13</f>
        <v>0.13221037009046577</v>
      </c>
      <c r="K14" s="4">
        <f>[51]Model!$E$15</f>
        <v>0.35442199374165972</v>
      </c>
      <c r="L14" s="4">
        <f>[51]Model!$F$15</f>
        <v>1.7256238882229136</v>
      </c>
      <c r="M14" s="4">
        <f>[51]Model!$K$15</f>
        <v>0.37034753950441657</v>
      </c>
      <c r="N14" s="4">
        <f t="shared" si="0"/>
        <v>0.15675759306986067</v>
      </c>
      <c r="O14" s="26">
        <f>[51]Model!$A$6</f>
        <v>0.52893211437440302</v>
      </c>
      <c r="P14" s="26">
        <f>[51]Model!$A$7</f>
        <v>14.549541510673235</v>
      </c>
      <c r="Q14" s="23">
        <f>[51]Model!$C$7</f>
        <v>6.8337863442193836E-2</v>
      </c>
      <c r="R14" s="4">
        <f>[51]Model!$C$3</f>
        <v>8.2599999999999993E-2</v>
      </c>
      <c r="S14" s="4">
        <f>[51]Model!$C$5</f>
        <v>2.3599999999999999E-2</v>
      </c>
      <c r="T14" s="4">
        <f>[51]Model!$C$6</f>
        <v>2.2995381735923002E-2</v>
      </c>
      <c r="U14" s="4">
        <f>[51]Model!$E$7</f>
        <v>0.19550286181520851</v>
      </c>
      <c r="V14" s="27">
        <f>[51]Model!$G$7</f>
        <v>1.1328915242413673</v>
      </c>
      <c r="W14" s="4">
        <f>[51]Model!$G$3</f>
        <v>-3.8114824137343961E-2</v>
      </c>
      <c r="X14" s="5">
        <f>[51]Model!$A$3</f>
        <v>17721341560</v>
      </c>
      <c r="Y14" s="10" t="str" cm="1">
        <f t="array" ref="Y14">_FV(A14,"Industry")</f>
        <v>Electronic Equipment &amp; Parts</v>
      </c>
      <c r="Z14" s="16" cm="1">
        <f t="array" ref="Z14">_FV(A14,"Year incorporated",TRUE)</f>
        <v>1992</v>
      </c>
      <c r="AA14" s="8" t="str" cm="1">
        <f t="array" ref="AA14">_FV(A14,"Description")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row>
    <row r="15" spans="1:35" ht="50" customHeight="1">
      <c r="A15" s="2" t="e" vm="53">
        <v>#VALUE!</v>
      </c>
      <c r="B15" s="13" cm="1">
        <f t="array" ref="B15">_FV(A15,"Price")</f>
        <v>167</v>
      </c>
      <c r="C15" s="13">
        <f>[52]Model!$K$6</f>
        <v>207.22117318286564</v>
      </c>
      <c r="D15" s="4">
        <f>[52]Model!$K$7</f>
        <v>0.28925012868080424</v>
      </c>
      <c r="E15" s="4">
        <f>[52]Model!$E$11</f>
        <v>0.16930816753778588</v>
      </c>
      <c r="F15" s="4">
        <f>[52]Model!$F$11</f>
        <v>7.5517997064157294E-2</v>
      </c>
      <c r="G15" s="4">
        <f>[52]Model!$K$11</f>
        <v>8.8123951865493488E-2</v>
      </c>
      <c r="H15" s="4">
        <f>[52]Model!$E$13</f>
        <v>0.23721429284359719</v>
      </c>
      <c r="I15" s="4">
        <f>[52]Model!$F$13</f>
        <v>0.19800091161012134</v>
      </c>
      <c r="J15" s="4">
        <f>[52]Model!$K$13</f>
        <v>0.13550228962118321</v>
      </c>
      <c r="K15" s="4">
        <f>[52]Model!$E$15</f>
        <v>3.4729004241716117</v>
      </c>
      <c r="L15" s="4">
        <f>[52]Model!$F$15</f>
        <v>0.60126420760371424</v>
      </c>
      <c r="M15" s="4">
        <f>[52]Model!$K$15</f>
        <v>0.28056919085651716</v>
      </c>
      <c r="N15" s="4">
        <f t="shared" si="0"/>
        <v>0.13828940680130627</v>
      </c>
      <c r="O15" s="26">
        <f>[52]Model!$A$6</f>
        <v>2.0446239015817222</v>
      </c>
      <c r="P15" s="26">
        <f>[52]Model!$A$7</f>
        <v>19.58570707070707</v>
      </c>
      <c r="Q15" s="23">
        <f>[52]Model!$C$7</f>
        <v>4.1866925266252034E-2</v>
      </c>
      <c r="R15" s="4">
        <f>[52]Model!$C$3</f>
        <v>0.12710000000000002</v>
      </c>
      <c r="S15" s="4">
        <f>[52]Model!$C$5</f>
        <v>9.3699999999999992E-2</v>
      </c>
      <c r="T15" s="4">
        <f>[52]Model!$C$6</f>
        <v>5.7628882024559618E-2</v>
      </c>
      <c r="U15" s="4">
        <f>[52]Model!$E$7</f>
        <v>0.13086329289694693</v>
      </c>
      <c r="V15" s="27">
        <f>[52]Model!$G$7</f>
        <v>9.1396363210495563E-3</v>
      </c>
      <c r="W15" s="4">
        <f>[52]Model!$G$3</f>
        <v>-4.4877524340637409E-3</v>
      </c>
      <c r="X15" s="5">
        <f>[52]Model!$A$3</f>
        <v>5816955000</v>
      </c>
      <c r="Y15" s="10" t="str" cm="1">
        <f t="array" ref="Y15">_FV(A15,"Industry")</f>
        <v>Electronic Equipment &amp; Parts</v>
      </c>
      <c r="Z15" s="16" cm="1">
        <f t="array" ref="Z15">_FV(A15,"Year incorporated",TRUE)</f>
        <v>1999</v>
      </c>
      <c r="AA15" s="8" t="str" cm="1">
        <f t="array" ref="AA15">_FV(A15,"Description")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6" spans="1:35" ht="50" customHeight="1">
      <c r="A16" s="2" t="e" vm="54">
        <v>#VALUE!</v>
      </c>
      <c r="B16" s="13" cm="1">
        <f t="array" ref="B16">_FV(A16,"Price")</f>
        <v>215.7</v>
      </c>
      <c r="C16" s="13">
        <f>[53]Model!$K$6</f>
        <v>84.732279415740777</v>
      </c>
      <c r="D16" s="4">
        <f>[53]Model!$K$7</f>
        <v>-0.60997800038784455</v>
      </c>
      <c r="E16" s="4">
        <f>[53]Model!$E$11</f>
        <v>0.37822699364475243</v>
      </c>
      <c r="F16" s="4">
        <f>[53]Model!$F$11</f>
        <v>0.28158260745334829</v>
      </c>
      <c r="G16" s="4">
        <f>[53]Model!$K$11</f>
        <v>0.16805625149264386</v>
      </c>
      <c r="H16" s="4">
        <f>[53]Model!$E$13</f>
        <v>-3.4515811923089741</v>
      </c>
      <c r="I16" s="4">
        <f>[53]Model!$F$13</f>
        <v>0.82140696892054454</v>
      </c>
      <c r="J16" s="4">
        <f>[53]Model!$K$13</f>
        <v>0.34958422550878043</v>
      </c>
      <c r="K16" s="4">
        <f>[53]Model!$E$15</f>
        <v>1.4152743343753369</v>
      </c>
      <c r="L16" s="4">
        <f>[53]Model!$F$15</f>
        <v>-0.31381518755718207</v>
      </c>
      <c r="M16" s="4">
        <f>[53]Model!$K$15</f>
        <v>0.27124256869321278</v>
      </c>
      <c r="N16" s="4">
        <f t="shared" si="0"/>
        <v>0.10997748429357995</v>
      </c>
      <c r="O16" s="26">
        <f>[53]Model!$A$6</f>
        <v>10.65023606557377</v>
      </c>
      <c r="P16" s="26">
        <f>[53]Model!$A$7</f>
        <v>60.603022388059699</v>
      </c>
      <c r="Q16" s="23">
        <f>[53]Model!$C$7</f>
        <v>7.2561598455322847E-3</v>
      </c>
      <c r="R16" s="4">
        <f>[53]Model!$C$3</f>
        <v>0.61160000000000003</v>
      </c>
      <c r="S16" s="4">
        <f>[53]Model!$C$5</f>
        <v>7.2400000000000006E-2</v>
      </c>
      <c r="T16" s="4">
        <f>[53]Model!$C$6</f>
        <v>8.0816875911724553E-2</v>
      </c>
      <c r="U16" s="4">
        <f>[53]Model!$E$7</f>
        <v>3.8819277578169997E-2</v>
      </c>
      <c r="V16" s="27">
        <f>[53]Model!$G$7</f>
        <v>0.49100760001051902</v>
      </c>
      <c r="W16" s="4">
        <f>[53]Model!$G$3</f>
        <v>5.0849609614888436E-2</v>
      </c>
      <c r="X16" s="5">
        <f>[53]Model!$A$3</f>
        <v>16241610000</v>
      </c>
      <c r="Y16" s="10" t="str" cm="1">
        <f t="array" ref="Y16">_FV(A16,"Industry")</f>
        <v>Aerospace &amp; Defense</v>
      </c>
      <c r="Z16" s="16" cm="1">
        <f t="array" ref="Z16">_FV(A16,"Year incorporated",TRUE)</f>
        <v>2001</v>
      </c>
      <c r="AA16" s="8" t="str" cm="1">
        <f t="array" ref="AA16">_FV(A16,"Description")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7" spans="1:27" ht="50" customHeight="1">
      <c r="A17" s="2" t="e" vm="55">
        <v>#VALUE!</v>
      </c>
      <c r="B17" s="13" cm="1">
        <f t="array" ref="B17">_FV(A17,"Price")</f>
        <v>24.45</v>
      </c>
      <c r="C17" s="13">
        <f>[54]Model!$K$6</f>
        <v>27.935609360942436</v>
      </c>
      <c r="D17" s="4">
        <f>[54]Model!$K$7</f>
        <v>0.10373802295307932</v>
      </c>
      <c r="E17" s="4">
        <f>[54]Model!$E$11</f>
        <v>0.28667009778692742</v>
      </c>
      <c r="F17" s="4">
        <f>[54]Model!$F$11</f>
        <v>8.6620689655172445E-2</v>
      </c>
      <c r="G17" s="4">
        <f>[54]Model!$K$11</f>
        <v>4.019392648057081E-2</v>
      </c>
      <c r="H17" s="4">
        <f>[54]Model!$E$13</f>
        <v>0.40038498556304147</v>
      </c>
      <c r="I17" s="4">
        <f>[54]Model!$F$13</f>
        <v>0.87835051546391751</v>
      </c>
      <c r="J17" s="4">
        <f>[54]Model!$K$13</f>
        <v>0.19216746538241369</v>
      </c>
      <c r="K17" s="4">
        <f>[54]Model!$E$15</f>
        <v>-5.0868188520936108E-4</v>
      </c>
      <c r="L17" s="4">
        <f>[54]Model!$F$15</f>
        <v>0.25805584624270184</v>
      </c>
      <c r="M17" s="4">
        <f>[54]Model!$K$15</f>
        <v>0.15979511096535443</v>
      </c>
      <c r="N17" s="4">
        <f t="shared" si="0"/>
        <v>8.5609515193244931E-2</v>
      </c>
      <c r="O17" s="26">
        <f>[54]Model!$A$6</f>
        <v>0.54275552170601671</v>
      </c>
      <c r="P17" s="26">
        <f>[54]Model!$A$7</f>
        <v>15.645181119648738</v>
      </c>
      <c r="Q17" s="23">
        <f>[54]Model!$C$7</f>
        <v>4.3484895323950612E-2</v>
      </c>
      <c r="R17" s="4">
        <f>[54]Model!$C$3</f>
        <v>9.0700000000000003E-2</v>
      </c>
      <c r="S17" s="4">
        <f>[54]Model!$C$5</f>
        <v>2.1700000000000001E-2</v>
      </c>
      <c r="T17" s="4">
        <f>[54]Model!$C$6</f>
        <v>2.1394933166302903E-2</v>
      </c>
      <c r="U17" s="4">
        <f>[54]Model!$E$7</f>
        <v>9.731128246753247E-2</v>
      </c>
      <c r="V17" s="27">
        <f>[54]Model!$G$7</f>
        <v>0.46614304415089847</v>
      </c>
      <c r="W17" s="4">
        <f>[54]Model!$G$3</f>
        <v>-2.7815384497344886E-2</v>
      </c>
      <c r="X17" s="5">
        <f>[54]Model!$A$3</f>
        <v>4275828000</v>
      </c>
      <c r="Y17" s="10" t="str" cm="1">
        <f t="array" ref="Y17">_FV(A17,"Industry")</f>
        <v>Electronic Equipment &amp; Parts</v>
      </c>
      <c r="Z17" s="16" cm="1">
        <f t="array" ref="Z17">_FV(A17,"Year incorporated",TRUE)</f>
        <v>1996</v>
      </c>
      <c r="AA17" s="8" t="str" cm="1">
        <f t="array" ref="AA17">_FV(A17,"Description")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8" spans="1:27" ht="50" customHeight="1">
      <c r="A18" s="2" t="e" vm="56">
        <v>#VALUE!</v>
      </c>
      <c r="B18" s="13" cm="1">
        <f t="array" ref="B18">_FV(A18,"Price")</f>
        <v>209.98</v>
      </c>
      <c r="C18" s="13">
        <f>[55]Model!$K$6</f>
        <v>70.188016445890881</v>
      </c>
      <c r="D18" s="4">
        <f>[55]Model!$K$7</f>
        <v>-0.6657395159258459</v>
      </c>
      <c r="E18" s="4">
        <f>[55]Model!$E$11</f>
        <v>0.51351652639206291</v>
      </c>
      <c r="F18" s="4">
        <f>[55]Model!$F$11</f>
        <v>0.19231052515283209</v>
      </c>
      <c r="G18" s="4">
        <f>[55]Model!$K$11</f>
        <v>0.18230657158682942</v>
      </c>
      <c r="H18" s="4">
        <f>[55]Model!$E$15</f>
        <v>1.2799420184816088</v>
      </c>
      <c r="I18" s="4">
        <f>[55]Model!$F$15</f>
        <v>-0.12580465707700861</v>
      </c>
      <c r="J18" s="4">
        <f>[55]Model!$K$15</f>
        <v>0.18036066344792764</v>
      </c>
      <c r="K18" s="4">
        <f>[55]Model!$E$18</f>
        <v>1.0264897607285257</v>
      </c>
      <c r="L18" s="4">
        <f>[55]Model!$F$18</f>
        <v>9.4160452355638302E-3</v>
      </c>
      <c r="M18" s="4">
        <f>[55]Model!$K$18</f>
        <v>0.36993066006610098</v>
      </c>
      <c r="N18" s="4">
        <f t="shared" si="0"/>
        <v>7.6293086299219784E-2</v>
      </c>
      <c r="O18" s="26">
        <f>[55]Model!$A$6</f>
        <v>6.8724758213903305</v>
      </c>
      <c r="P18" s="26">
        <f>[55]Model!$A$7</f>
        <v>60.682711961818178</v>
      </c>
      <c r="Q18" s="23">
        <f>[55]Model!$C$7</f>
        <v>1.1685221147286101E-2</v>
      </c>
      <c r="R18" s="4">
        <f>[55]Model!$C$3</f>
        <v>0.21489999999999998</v>
      </c>
      <c r="S18" s="4">
        <f>[55]Model!$C$5</f>
        <v>0.12970000000000001</v>
      </c>
      <c r="T18" s="4">
        <f>[55]Model!$C$6</f>
        <v>8.8957827242948914E-2</v>
      </c>
      <c r="U18" s="4">
        <f>[55]Model!$E$7</f>
        <v>0.174536349127731</v>
      </c>
      <c r="V18" s="27">
        <f>[55]Model!$G$7</f>
        <v>4.4670576060710593E-2</v>
      </c>
      <c r="W18" s="4">
        <f>[55]Model!$G$3</f>
        <v>4.1919530131270123E-2</v>
      </c>
      <c r="X18" s="5">
        <f>[55]Model!$A$3</f>
        <v>667509831580</v>
      </c>
      <c r="Y18" s="10" t="str" cm="1">
        <f t="array" ref="Y18">_FV(A18,"Industry")</f>
        <v>Automobiles &amp; Auto Parts</v>
      </c>
      <c r="Z18" s="16"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27" ht="50" customHeight="1">
      <c r="A19" s="2" t="e" vm="57">
        <v>#VALUE!</v>
      </c>
      <c r="B19" s="13" cm="1">
        <f t="array" ref="B19">_FV(A19,"Price")</f>
        <v>73.569999999999993</v>
      </c>
      <c r="C19" s="13">
        <f>'[56]Sheet 1'!$AO$116</f>
        <v>34.5476007667896</v>
      </c>
      <c r="D19" s="4">
        <f>'[56]Sheet 1'!$AO$118</f>
        <v>-0.47376084132841434</v>
      </c>
      <c r="E19" s="4">
        <f>'[56]Sheet 1'!$AM$4</f>
        <v>0.11019671539433307</v>
      </c>
      <c r="F19" s="4">
        <f>'[56]Sheet 1'!$AN$4</f>
        <v>-0.49834189479159896</v>
      </c>
      <c r="G19" s="4">
        <f>'[56]Sheet 1'!$AU$107</f>
        <v>8.1426974436775976E-2</v>
      </c>
      <c r="H19" s="4">
        <f>'[56]Sheet 1'!$AM$29</f>
        <v>0.48217027810953761</v>
      </c>
      <c r="I19" s="4">
        <f>'[56]Sheet 1'!$AN$29</f>
        <v>-1.5736157476689305</v>
      </c>
      <c r="J19" s="4">
        <f>'[56]Sheet 1'!$AT$22</f>
        <v>-1.7596049730679844</v>
      </c>
      <c r="K19" s="4">
        <f>'[56]Sheet 1'!$AM$106</f>
        <v>0.27727645611156682</v>
      </c>
      <c r="L19" s="4">
        <f>'[56]Sheet 1'!$AN$106</f>
        <v>-3.21868978805395</v>
      </c>
      <c r="M19" s="4">
        <f>'[56]Sheet 1'!$AS$106</f>
        <v>-0.72827249972127706</v>
      </c>
      <c r="N19" s="4">
        <f t="shared" si="0"/>
        <v>-0.21907295587758743</v>
      </c>
      <c r="O19" s="26">
        <f>'[56]Sheet 1'!$AT$19</f>
        <v>4.6718055735580037</v>
      </c>
      <c r="P19" s="26" t="str">
        <f>'[56]Sheet 1'!$AU$19</f>
        <v>-</v>
      </c>
      <c r="Q19" s="23">
        <f>'[56]Sheet 1'!$AV$22</f>
        <v>-9.5843906358464251E-2</v>
      </c>
      <c r="R19" s="4">
        <f>'[56]Sheet 1'!$AS$7</f>
        <v>0.45179999999999998</v>
      </c>
      <c r="S19" s="4">
        <f>'[56]Sheet 1'!$AU$7</f>
        <v>0.28239999999999998</v>
      </c>
      <c r="T19" s="4">
        <f>'[56]Sheet 1'!$AV$7</f>
        <v>0.10124195331295922</v>
      </c>
      <c r="U19" s="4">
        <f>'[56]Sheet 1'!$AU$13</f>
        <v>0.16895668982811765</v>
      </c>
      <c r="V19" s="27">
        <f>'[56]Sheet 1'!$AV$13</f>
        <v>0.32813032239966339</v>
      </c>
      <c r="W19" s="4">
        <f>'[56]Sheet 1'!$AS$16</f>
        <v>-4.6586539405968682E-3</v>
      </c>
      <c r="X19" s="5">
        <f>'[56]Sheet 1'!$AU$102</f>
        <v>72085960000</v>
      </c>
      <c r="Y19" s="10" t="str" cm="1">
        <f t="array" ref="Y19">_FV(A19,"Industry")</f>
        <v>Semiconductors &amp; Semiconductor Equipment</v>
      </c>
      <c r="Z19" s="16" cm="1">
        <f t="array" ref="Z19">_FV(A19,"Year incorporated",TRUE)</f>
        <v>1984</v>
      </c>
      <c r="AA19" s="8" t="str" cm="1">
        <f t="array" ref="AA19">_FV(A19,"Description")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9">
      <sortCondition descending="1" ref="N1:N19"/>
    </sortState>
  </autoFilter>
  <conditionalFormatting sqref="D2:D6">
    <cfRule type="colorScale" priority="23445">
      <colorScale>
        <cfvo type="min"/>
        <cfvo type="percentile" val="50"/>
        <cfvo type="max"/>
        <color rgb="FFF8696B"/>
        <color rgb="FFFCFCFF"/>
        <color rgb="FF63BE7B"/>
      </colorScale>
    </cfRule>
  </conditionalFormatting>
  <conditionalFormatting sqref="D2:D12">
    <cfRule type="colorScale" priority="37">
      <colorScale>
        <cfvo type="min"/>
        <cfvo type="percentile" val="50"/>
        <cfvo type="max"/>
        <color rgb="FFF8696B"/>
        <color rgb="FFFCFCFF"/>
        <color rgb="FF63BE7B"/>
      </colorScale>
    </cfRule>
  </conditionalFormatting>
  <conditionalFormatting sqref="D2:D19">
    <cfRule type="colorScale" priority="15">
      <colorScale>
        <cfvo type="min"/>
        <cfvo type="percentile" val="50"/>
        <cfvo type="max"/>
        <color rgb="FFF8696B"/>
        <color rgb="FFFCFCFF"/>
        <color rgb="FF63BE7B"/>
      </colorScale>
    </cfRule>
  </conditionalFormatting>
  <conditionalFormatting sqref="D2:D34">
    <cfRule type="colorScale" priority="23433">
      <colorScale>
        <cfvo type="min"/>
        <cfvo type="percentile" val="50"/>
        <cfvo type="max"/>
        <color rgb="FFF8696B"/>
        <color rgb="FFFCFCFF"/>
        <color rgb="FF63BE7B"/>
      </colorScale>
    </cfRule>
  </conditionalFormatting>
  <conditionalFormatting sqref="D7:D34">
    <cfRule type="colorScale" priority="22503">
      <colorScale>
        <cfvo type="min"/>
        <cfvo type="percentile" val="50"/>
        <cfvo type="max"/>
        <color rgb="FFF8696B"/>
        <color rgb="FFFCFCFF"/>
        <color rgb="FF63BE7B"/>
      </colorScale>
    </cfRule>
  </conditionalFormatting>
  <conditionalFormatting sqref="E2:E3">
    <cfRule type="colorScale" priority="23380">
      <colorScale>
        <cfvo type="min"/>
        <cfvo type="max"/>
        <color rgb="FFFCFCFF"/>
        <color rgb="FF63BE7B"/>
      </colorScale>
    </cfRule>
  </conditionalFormatting>
  <conditionalFormatting sqref="E2:E6">
    <cfRule type="colorScale" priority="807">
      <colorScale>
        <cfvo type="min"/>
        <cfvo type="max"/>
        <color rgb="FFFCFCFF"/>
        <color rgb="FF63BE7B"/>
      </colorScale>
    </cfRule>
  </conditionalFormatting>
  <conditionalFormatting sqref="E2:E12">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E2:E34">
    <cfRule type="colorScale" priority="23505">
      <colorScale>
        <cfvo type="min"/>
        <cfvo type="percentile" val="50"/>
        <cfvo type="max"/>
        <color rgb="FFF8696B"/>
        <color rgb="FFFCFCFF"/>
        <color rgb="FF63BE7B"/>
      </colorScale>
    </cfRule>
    <cfRule type="colorScale" priority="23506">
      <colorScale>
        <cfvo type="min"/>
        <cfvo type="max"/>
        <color rgb="FFFCFCFF"/>
        <color rgb="FF63BE7B"/>
      </colorScale>
    </cfRule>
    <cfRule type="colorScale" priority="23509">
      <colorScale>
        <cfvo type="min"/>
        <cfvo type="percentile" val="50"/>
        <cfvo type="max"/>
        <color rgb="FFF8696B"/>
        <color rgb="FFFCFCFF"/>
        <color rgb="FF63BE7B"/>
      </colorScale>
    </cfRule>
  </conditionalFormatting>
  <conditionalFormatting sqref="E4">
    <cfRule type="colorScale" priority="22863">
      <colorScale>
        <cfvo type="min"/>
        <cfvo type="max"/>
        <color rgb="FFFCFCFF"/>
        <color rgb="FF63BE7B"/>
      </colorScale>
    </cfRule>
  </conditionalFormatting>
  <conditionalFormatting sqref="E5:E6">
    <cfRule type="colorScale" priority="22931">
      <colorScale>
        <cfvo type="min"/>
        <cfvo type="max"/>
        <color rgb="FFFCFCFF"/>
        <color rgb="FF63BE7B"/>
      </colorScale>
    </cfRule>
  </conditionalFormatting>
  <conditionalFormatting sqref="E7:E34">
    <cfRule type="colorScale" priority="22507">
      <colorScale>
        <cfvo type="min"/>
        <cfvo type="max"/>
        <color rgb="FFFCFCFF"/>
        <color rgb="FF63BE7B"/>
      </colorScale>
    </cfRule>
    <cfRule type="colorScale" priority="22508">
      <colorScale>
        <cfvo type="min"/>
        <cfvo type="max"/>
        <color rgb="FFFCFCFF"/>
        <color rgb="FF63BE7B"/>
      </colorScale>
    </cfRule>
    <cfRule type="colorScale" priority="22509">
      <colorScale>
        <cfvo type="min"/>
        <cfvo type="max"/>
        <color rgb="FFFCFCFF"/>
        <color rgb="FF63BE7B"/>
      </colorScale>
    </cfRule>
  </conditionalFormatting>
  <conditionalFormatting sqref="E2:M2 N2:N34">
    <cfRule type="colorScale" priority="23511">
      <colorScale>
        <cfvo type="min"/>
        <cfvo type="max"/>
        <color rgb="FFFCFCFF"/>
        <color rgb="FF63BE7B"/>
      </colorScale>
    </cfRule>
    <cfRule type="colorScale" priority="23512">
      <colorScale>
        <cfvo type="min"/>
        <cfvo type="max"/>
        <color rgb="FFFCFCFF"/>
        <color rgb="FF63BE7B"/>
      </colorScale>
    </cfRule>
    <cfRule type="colorScale" priority="23513">
      <colorScale>
        <cfvo type="min"/>
        <cfvo type="percentile" val="50"/>
        <cfvo type="max"/>
        <color rgb="FFF8696B"/>
        <color rgb="FFFFEB84"/>
        <color rgb="FF63BE7B"/>
      </colorScale>
    </cfRule>
    <cfRule type="colorScale" priority="23514">
      <colorScale>
        <cfvo type="min"/>
        <cfvo type="max"/>
        <color rgb="FFFFEF9C"/>
        <color rgb="FF63BE7B"/>
      </colorScale>
    </cfRule>
  </conditionalFormatting>
  <conditionalFormatting sqref="E3:N3 N2:N3">
    <cfRule type="colorScale" priority="623">
      <colorScale>
        <cfvo type="min"/>
        <cfvo type="max"/>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fRule type="colorScale" priority="626">
      <colorScale>
        <cfvo type="min"/>
        <cfvo type="max"/>
        <color rgb="FFFFEF9C"/>
        <color rgb="FF63BE7B"/>
      </colorScale>
    </cfRule>
  </conditionalFormatting>
  <conditionalFormatting sqref="E4:N4">
    <cfRule type="colorScale" priority="637">
      <colorScale>
        <cfvo type="min"/>
        <cfvo type="max"/>
        <color rgb="FFFCFCFF"/>
        <color rgb="FF63BE7B"/>
      </colorScale>
    </cfRule>
    <cfRule type="colorScale" priority="638">
      <colorScale>
        <cfvo type="min"/>
        <cfvo type="max"/>
        <color rgb="FFFFEF9C"/>
        <color rgb="FF63BE7B"/>
      </colorScale>
    </cfRule>
    <cfRule type="colorScale" priority="639">
      <colorScale>
        <cfvo type="min"/>
        <cfvo type="max"/>
        <color rgb="FFFCFCFF"/>
        <color rgb="FF63BE7B"/>
      </colorScale>
    </cfRule>
    <cfRule type="colorScale" priority="640">
      <colorScale>
        <cfvo type="min"/>
        <cfvo type="percentile" val="50"/>
        <cfvo type="max"/>
        <color rgb="FFF8696B"/>
        <color rgb="FFFFEB84"/>
        <color rgb="FF63BE7B"/>
      </colorScale>
    </cfRule>
  </conditionalFormatting>
  <conditionalFormatting sqref="E5:N5">
    <cfRule type="colorScale" priority="685">
      <colorScale>
        <cfvo type="min"/>
        <cfvo type="max"/>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FEB84"/>
        <color rgb="FF63BE7B"/>
      </colorScale>
    </cfRule>
    <cfRule type="colorScale" priority="688">
      <colorScale>
        <cfvo type="min"/>
        <cfvo type="max"/>
        <color rgb="FFFFEF9C"/>
        <color rgb="FF63BE7B"/>
      </colorScale>
    </cfRule>
  </conditionalFormatting>
  <conditionalFormatting sqref="E6:N6">
    <cfRule type="colorScale" priority="689">
      <colorScale>
        <cfvo type="min"/>
        <cfvo type="max"/>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FEB84"/>
        <color rgb="FF63BE7B"/>
      </colorScale>
    </cfRule>
    <cfRule type="colorScale" priority="692">
      <colorScale>
        <cfvo type="min"/>
        <cfvo type="max"/>
        <color rgb="FFFFEF9C"/>
        <color rgb="FF63BE7B"/>
      </colorScale>
    </cfRule>
  </conditionalFormatting>
  <conditionalFormatting sqref="E7:N7 N8:N10">
    <cfRule type="colorScale" priority="22518">
      <colorScale>
        <cfvo type="min"/>
        <cfvo type="max"/>
        <color rgb="FFFCFCFF"/>
        <color rgb="FF63BE7B"/>
      </colorScale>
    </cfRule>
    <cfRule type="colorScale" priority="22519">
      <colorScale>
        <cfvo type="min"/>
        <cfvo type="max"/>
        <color rgb="FFFCFCFF"/>
        <color rgb="FF63BE7B"/>
      </colorScale>
    </cfRule>
    <cfRule type="colorScale" priority="22520">
      <colorScale>
        <cfvo type="min"/>
        <cfvo type="percentile" val="50"/>
        <cfvo type="max"/>
        <color rgb="FFF8696B"/>
        <color rgb="FFFFEB84"/>
        <color rgb="FF63BE7B"/>
      </colorScale>
    </cfRule>
    <cfRule type="colorScale" priority="22521">
      <colorScale>
        <cfvo type="min"/>
        <cfvo type="max"/>
        <color rgb="FFFFEF9C"/>
        <color rgb="FF63BE7B"/>
      </colorScale>
    </cfRule>
  </conditionalFormatting>
  <conditionalFormatting sqref="E8:N34">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F2:F3">
    <cfRule type="colorScale" priority="23386">
      <colorScale>
        <cfvo type="min"/>
        <cfvo type="max"/>
        <color rgb="FFFCFCFF"/>
        <color rgb="FF63BE7B"/>
      </colorScale>
    </cfRule>
  </conditionalFormatting>
  <conditionalFormatting sqref="F2:F6">
    <cfRule type="colorScale" priority="809">
      <colorScale>
        <cfvo type="min"/>
        <cfvo type="max"/>
        <color rgb="FFFCFCFF"/>
        <color rgb="FF63BE7B"/>
      </colorScale>
    </cfRule>
  </conditionalFormatting>
  <conditionalFormatting sqref="F2:F12">
    <cfRule type="colorScale" priority="34">
      <colorScale>
        <cfvo type="min"/>
        <cfvo type="max"/>
        <color rgb="FFFCFCFF"/>
        <color rgb="FF63BE7B"/>
      </colorScale>
    </cfRule>
  </conditionalFormatting>
  <conditionalFormatting sqref="F2:F34">
    <cfRule type="colorScale" priority="23435">
      <colorScale>
        <cfvo type="min"/>
        <cfvo type="max"/>
        <color rgb="FFFCFCFF"/>
        <color rgb="FF63BE7B"/>
      </colorScale>
    </cfRule>
    <cfRule type="colorScale" priority="23523">
      <colorScale>
        <cfvo type="min"/>
        <cfvo type="percentile" val="50"/>
        <cfvo type="max"/>
        <color rgb="FFF8696B"/>
        <color rgb="FFFCFCFF"/>
        <color rgb="FF63BE7B"/>
      </colorScale>
    </cfRule>
    <cfRule type="colorScale" priority="23524">
      <colorScale>
        <cfvo type="min"/>
        <cfvo type="max"/>
        <color rgb="FFFCFCFF"/>
        <color rgb="FF63BE7B"/>
      </colorScale>
    </cfRule>
    <cfRule type="colorScale" priority="23527">
      <colorScale>
        <cfvo type="min"/>
        <cfvo type="percentile" val="50"/>
        <cfvo type="max"/>
        <color rgb="FFF8696B"/>
        <color rgb="FFFCFCFF"/>
        <color rgb="FF63BE7B"/>
      </colorScale>
    </cfRule>
  </conditionalFormatting>
  <conditionalFormatting sqref="F4">
    <cfRule type="colorScale" priority="22867">
      <colorScale>
        <cfvo type="min"/>
        <cfvo type="max"/>
        <color rgb="FFFCFCFF"/>
        <color rgb="FF63BE7B"/>
      </colorScale>
    </cfRule>
  </conditionalFormatting>
  <conditionalFormatting sqref="F5:F6">
    <cfRule type="colorScale" priority="22934">
      <colorScale>
        <cfvo type="min"/>
        <cfvo type="max"/>
        <color rgb="FFFCFCFF"/>
        <color rgb="FF63BE7B"/>
      </colorScale>
    </cfRule>
  </conditionalFormatting>
  <conditionalFormatting sqref="F7:F34">
    <cfRule type="colorScale" priority="22526">
      <colorScale>
        <cfvo type="min"/>
        <cfvo type="max"/>
        <color rgb="FFFCFCFF"/>
        <color rgb="FF63BE7B"/>
      </colorScale>
    </cfRule>
    <cfRule type="colorScale" priority="22527">
      <colorScale>
        <cfvo type="min"/>
        <cfvo type="max"/>
        <color rgb="FFFCFCFF"/>
        <color rgb="FF63BE7B"/>
      </colorScale>
    </cfRule>
    <cfRule type="colorScale" priority="22528">
      <colorScale>
        <cfvo type="min"/>
        <cfvo type="max"/>
        <color rgb="FFFCFCFF"/>
        <color rgb="FF63BE7B"/>
      </colorScale>
    </cfRule>
  </conditionalFormatting>
  <conditionalFormatting sqref="F35">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57">
      <colorScale>
        <cfvo type="min"/>
        <cfvo type="max"/>
        <color rgb="FFFCFCFF"/>
        <color rgb="FF63BE7B"/>
      </colorScale>
    </cfRule>
  </conditionalFormatting>
  <conditionalFormatting sqref="F35:F38">
    <cfRule type="colorScale" priority="740">
      <colorScale>
        <cfvo type="min"/>
        <cfvo type="max"/>
        <color rgb="FFFCFCFF"/>
        <color rgb="FF63BE7B"/>
      </colorScale>
    </cfRule>
  </conditionalFormatting>
  <conditionalFormatting sqref="F36:F37">
    <cfRule type="colorScale" priority="222">
      <colorScale>
        <cfvo type="min"/>
        <cfvo type="max"/>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fRule type="colorScale" priority="225">
      <colorScale>
        <cfvo type="min"/>
        <cfvo type="max"/>
        <color rgb="FFFFEF9C"/>
        <color rgb="FF63BE7B"/>
      </colorScale>
    </cfRule>
  </conditionalFormatting>
  <conditionalFormatting sqref="F36:F38">
    <cfRule type="colorScale" priority="221">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max"/>
        <color rgb="FFFCFCFF"/>
        <color rgb="FF63BE7B"/>
      </colorScale>
    </cfRule>
  </conditionalFormatting>
  <conditionalFormatting sqref="F38">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fRule type="colorScale" priority="220">
      <colorScale>
        <cfvo type="min"/>
        <cfvo type="max"/>
        <color rgb="FFFFEF9C"/>
        <color rgb="FF63BE7B"/>
      </colorScale>
    </cfRule>
  </conditionalFormatting>
  <conditionalFormatting sqref="G2:G3">
    <cfRule type="colorScale" priority="23389">
      <colorScale>
        <cfvo type="min"/>
        <cfvo type="max"/>
        <color rgb="FFFCFCFF"/>
        <color rgb="FF63BE7B"/>
      </colorScale>
    </cfRule>
  </conditionalFormatting>
  <conditionalFormatting sqref="G2:G6">
    <cfRule type="colorScale" priority="811">
      <colorScale>
        <cfvo type="min"/>
        <cfvo type="max"/>
        <color rgb="FFFCFCFF"/>
        <color rgb="FF63BE7B"/>
      </colorScale>
    </cfRule>
  </conditionalFormatting>
  <conditionalFormatting sqref="G2:G12">
    <cfRule type="colorScale" priority="16">
      <colorScale>
        <cfvo type="min"/>
        <cfvo type="percentile" val="50"/>
        <cfvo type="max"/>
        <color rgb="FFF8696B"/>
        <color rgb="FFFCFCFF"/>
        <color rgb="FF63BE7B"/>
      </colorScale>
    </cfRule>
    <cfRule type="colorScale" priority="33">
      <colorScale>
        <cfvo type="min"/>
        <cfvo type="max"/>
        <color rgb="FFFCFCFF"/>
        <color rgb="FF63BE7B"/>
      </colorScale>
    </cfRule>
  </conditionalFormatting>
  <conditionalFormatting sqref="G2:G19">
    <cfRule type="colorScale" priority="14">
      <colorScale>
        <cfvo type="min"/>
        <cfvo type="max"/>
        <color rgb="FFFCFCFF"/>
        <color rgb="FF63BE7B"/>
      </colorScale>
    </cfRule>
  </conditionalFormatting>
  <conditionalFormatting sqref="G2:G34">
    <cfRule type="colorScale" priority="23529">
      <colorScale>
        <cfvo type="min"/>
        <cfvo type="percentile" val="50"/>
        <cfvo type="max"/>
        <color rgb="FFF8696B"/>
        <color rgb="FFFCFCFF"/>
        <color rgb="FF63BE7B"/>
      </colorScale>
    </cfRule>
    <cfRule type="colorScale" priority="23530">
      <colorScale>
        <cfvo type="min"/>
        <cfvo type="max"/>
        <color rgb="FFFCFCFF"/>
        <color rgb="FF63BE7B"/>
      </colorScale>
    </cfRule>
    <cfRule type="colorScale" priority="23533">
      <colorScale>
        <cfvo type="min"/>
        <cfvo type="percentile" val="50"/>
        <cfvo type="max"/>
        <color rgb="FFF8696B"/>
        <color rgb="FFFCFCFF"/>
        <color rgb="FF63BE7B"/>
      </colorScale>
    </cfRule>
  </conditionalFormatting>
  <conditionalFormatting sqref="G4">
    <cfRule type="colorScale" priority="22870">
      <colorScale>
        <cfvo type="min"/>
        <cfvo type="max"/>
        <color rgb="FFFCFCFF"/>
        <color rgb="FF63BE7B"/>
      </colorScale>
    </cfRule>
  </conditionalFormatting>
  <conditionalFormatting sqref="G5:G6">
    <cfRule type="colorScale" priority="22937">
      <colorScale>
        <cfvo type="min"/>
        <cfvo type="max"/>
        <color rgb="FFFCFCFF"/>
        <color rgb="FF63BE7B"/>
      </colorScale>
    </cfRule>
  </conditionalFormatting>
  <conditionalFormatting sqref="G7:G34">
    <cfRule type="colorScale" priority="22533">
      <colorScale>
        <cfvo type="min"/>
        <cfvo type="max"/>
        <color rgb="FFFCFCFF"/>
        <color rgb="FF63BE7B"/>
      </colorScale>
    </cfRule>
    <cfRule type="colorScale" priority="22534">
      <colorScale>
        <cfvo type="min"/>
        <cfvo type="max"/>
        <color rgb="FFFCFCFF"/>
        <color rgb="FF63BE7B"/>
      </colorScale>
    </cfRule>
    <cfRule type="colorScale" priority="22535">
      <colorScale>
        <cfvo type="min"/>
        <cfvo type="max"/>
        <color rgb="FFFCFCFF"/>
        <color rgb="FF63BE7B"/>
      </colorScale>
    </cfRule>
  </conditionalFormatting>
  <conditionalFormatting sqref="G35:N1048576">
    <cfRule type="colorScale" priority="580">
      <colorScale>
        <cfvo type="min"/>
        <cfvo type="percentile" val="50"/>
        <cfvo type="max"/>
        <color rgb="FFF8696B"/>
        <color rgb="FFFCFCFF"/>
        <color rgb="FF63BE7B"/>
      </colorScale>
    </cfRule>
  </conditionalFormatting>
  <conditionalFormatting sqref="H1">
    <cfRule type="colorScale" priority="565">
      <colorScale>
        <cfvo type="min"/>
        <cfvo type="percentile" val="50"/>
        <cfvo type="max"/>
        <color rgb="FFF8696B"/>
        <color rgb="FFFCFCFF"/>
        <color rgb="FF63BE7B"/>
      </colorScale>
    </cfRule>
  </conditionalFormatting>
  <conditionalFormatting sqref="H1:H1048576">
    <cfRule type="colorScale" priority="693">
      <colorScale>
        <cfvo type="min"/>
        <cfvo type="percentile" val="50"/>
        <cfvo type="max"/>
        <color rgb="FFF8696B"/>
        <color rgb="FFFCFCFF"/>
        <color rgb="FF5A8AC6"/>
      </colorScale>
    </cfRule>
  </conditionalFormatting>
  <conditionalFormatting sqref="H2:H3">
    <cfRule type="colorScale" priority="23391">
      <colorScale>
        <cfvo type="min"/>
        <cfvo type="max"/>
        <color rgb="FFFCFCFF"/>
        <color rgb="FF63BE7B"/>
      </colorScale>
    </cfRule>
    <cfRule type="colorScale" priority="23431">
      <colorScale>
        <cfvo type="min"/>
        <cfvo type="percentile" val="50"/>
        <cfvo type="max"/>
        <color rgb="FFF8696B"/>
        <color rgb="FFFCFCFF"/>
        <color rgb="FF63BE7B"/>
      </colorScale>
    </cfRule>
  </conditionalFormatting>
  <conditionalFormatting sqref="H2:H6">
    <cfRule type="colorScale" priority="23453">
      <colorScale>
        <cfvo type="min"/>
        <cfvo type="percentile" val="50"/>
        <cfvo type="max"/>
        <color rgb="FFF8696B"/>
        <color rgb="FFFCFCFF"/>
        <color rgb="FF63BE7B"/>
      </colorScale>
    </cfRule>
    <cfRule type="colorScale" priority="23454">
      <colorScale>
        <cfvo type="min"/>
        <cfvo type="max"/>
        <color rgb="FFFCFCFF"/>
        <color rgb="FF63BE7B"/>
      </colorScale>
    </cfRule>
    <cfRule type="colorScale" priority="23455">
      <colorScale>
        <cfvo type="min"/>
        <cfvo type="percentile" val="50"/>
        <cfvo type="max"/>
        <color rgb="FFF8696B"/>
        <color rgb="FFFCFCFF"/>
        <color rgb="FF63BE7B"/>
      </colorScale>
    </cfRule>
  </conditionalFormatting>
  <conditionalFormatting sqref="H2:H12">
    <cfRule type="colorScale" priority="32">
      <colorScale>
        <cfvo type="min"/>
        <cfvo type="max"/>
        <color rgb="FFFCFCFF"/>
        <color rgb="FF63BE7B"/>
      </colorScale>
    </cfRule>
  </conditionalFormatting>
  <conditionalFormatting sqref="H2:H34">
    <cfRule type="colorScale" priority="23543">
      <colorScale>
        <cfvo type="min"/>
        <cfvo type="percentile" val="50"/>
        <cfvo type="max"/>
        <color rgb="FFF8696B"/>
        <color rgb="FFFCFCFF"/>
        <color rgb="FF63BE7B"/>
      </colorScale>
    </cfRule>
    <cfRule type="colorScale" priority="23544">
      <colorScale>
        <cfvo type="min"/>
        <cfvo type="max"/>
        <color rgb="FFFCFCFF"/>
        <color rgb="FF63BE7B"/>
      </colorScale>
    </cfRule>
    <cfRule type="colorScale" priority="23547">
      <colorScale>
        <cfvo type="min"/>
        <cfvo type="percentile" val="50"/>
        <cfvo type="max"/>
        <color rgb="FFF8696B"/>
        <color rgb="FFFCFCFF"/>
        <color rgb="FF63BE7B"/>
      </colorScale>
    </cfRule>
  </conditionalFormatting>
  <conditionalFormatting sqref="H4">
    <cfRule type="colorScale" priority="22872">
      <colorScale>
        <cfvo type="min"/>
        <cfvo type="max"/>
        <color rgb="FFFCFCFF"/>
        <color rgb="FF63BE7B"/>
      </colorScale>
    </cfRule>
    <cfRule type="colorScale" priority="22873">
      <colorScale>
        <cfvo type="min"/>
        <cfvo type="percentile" val="50"/>
        <cfvo type="max"/>
        <color rgb="FFF8696B"/>
        <color rgb="FFFCFCFF"/>
        <color rgb="FF63BE7B"/>
      </colorScale>
    </cfRule>
    <cfRule type="colorScale" priority="22874">
      <colorScale>
        <cfvo type="min"/>
        <cfvo type="max"/>
        <color rgb="FFFCFCFF"/>
        <color rgb="FF63BE7B"/>
      </colorScale>
    </cfRule>
  </conditionalFormatting>
  <conditionalFormatting sqref="H5:H6">
    <cfRule type="colorScale" priority="22944">
      <colorScale>
        <cfvo type="min"/>
        <cfvo type="percentile" val="50"/>
        <cfvo type="max"/>
        <color rgb="FFF8696B"/>
        <color rgb="FFFCFCFF"/>
        <color rgb="FF63BE7B"/>
      </colorScale>
    </cfRule>
    <cfRule type="colorScale" priority="22945">
      <colorScale>
        <cfvo type="min"/>
        <cfvo type="max"/>
        <color rgb="FFFCFCFF"/>
        <color rgb="FF63BE7B"/>
      </colorScale>
    </cfRule>
  </conditionalFormatting>
  <conditionalFormatting sqref="H7:H34">
    <cfRule type="colorScale" priority="22545">
      <colorScale>
        <cfvo type="min"/>
        <cfvo type="percentile" val="50"/>
        <cfvo type="max"/>
        <color rgb="FFF8696B"/>
        <color rgb="FFFCFCFF"/>
        <color rgb="FF63BE7B"/>
      </colorScale>
    </cfRule>
    <cfRule type="colorScale" priority="22546">
      <colorScale>
        <cfvo type="min"/>
        <cfvo type="max"/>
        <color rgb="FFFCFCFF"/>
        <color rgb="FF63BE7B"/>
      </colorScale>
    </cfRule>
    <cfRule type="colorScale" priority="22547">
      <colorScale>
        <cfvo type="min"/>
        <cfvo type="percentile" val="50"/>
        <cfvo type="max"/>
        <color rgb="FFF8696B"/>
        <color rgb="FFFCFCFF"/>
        <color rgb="FF63BE7B"/>
      </colorScale>
    </cfRule>
    <cfRule type="colorScale" priority="22548">
      <colorScale>
        <cfvo type="min"/>
        <cfvo type="max"/>
        <color rgb="FFFCFCFF"/>
        <color rgb="FF63BE7B"/>
      </colorScale>
    </cfRule>
    <cfRule type="colorScale" priority="22549">
      <colorScale>
        <cfvo type="min"/>
        <cfvo type="percentile" val="50"/>
        <cfvo type="max"/>
        <color rgb="FFF8696B"/>
        <color rgb="FFFCFCFF"/>
        <color rgb="FF63BE7B"/>
      </colorScale>
    </cfRule>
  </conditionalFormatting>
  <conditionalFormatting sqref="I2:I12">
    <cfRule type="colorScale" priority="31">
      <colorScale>
        <cfvo type="min"/>
        <cfvo type="max"/>
        <color rgb="FFFCFCFF"/>
        <color rgb="FF63BE7B"/>
      </colorScale>
    </cfRule>
  </conditionalFormatting>
  <conditionalFormatting sqref="I2:I34">
    <cfRule type="colorScale" priority="23549">
      <colorScale>
        <cfvo type="min"/>
        <cfvo type="percentile" val="50"/>
        <cfvo type="max"/>
        <color rgb="FFF8696B"/>
        <color rgb="FFFCFCFF"/>
        <color rgb="FF63BE7B"/>
      </colorScale>
    </cfRule>
    <cfRule type="colorScale" priority="23550">
      <colorScale>
        <cfvo type="min"/>
        <cfvo type="max"/>
        <color rgb="FFFCFCFF"/>
        <color rgb="FF63BE7B"/>
      </colorScale>
    </cfRule>
    <cfRule type="colorScale" priority="23553">
      <colorScale>
        <cfvo type="min"/>
        <cfvo type="percentile" val="50"/>
        <cfvo type="max"/>
        <color rgb="FFF8696B"/>
        <color rgb="FFFCFCFF"/>
        <color rgb="FF63BE7B"/>
      </colorScale>
    </cfRule>
  </conditionalFormatting>
  <conditionalFormatting sqref="I2:J3 N2:N34">
    <cfRule type="colorScale" priority="23555">
      <colorScale>
        <cfvo type="min"/>
        <cfvo type="max"/>
        <color rgb="FFFCFCFF"/>
        <color rgb="FF63BE7B"/>
      </colorScale>
    </cfRule>
    <cfRule type="colorScale" priority="23559">
      <colorScale>
        <cfvo type="min"/>
        <cfvo type="percentile" val="50"/>
        <cfvo type="max"/>
        <color rgb="FFF8696B"/>
        <color rgb="FFFCFCFF"/>
        <color rgb="FF63BE7B"/>
      </colorScale>
    </cfRule>
  </conditionalFormatting>
  <conditionalFormatting sqref="I2:J6 N2:N34">
    <cfRule type="colorScale" priority="23563">
      <colorScale>
        <cfvo type="min"/>
        <cfvo type="percentile" val="50"/>
        <cfvo type="max"/>
        <color rgb="FFF8696B"/>
        <color rgb="FFFCFCFF"/>
        <color rgb="FF63BE7B"/>
      </colorScale>
    </cfRule>
    <cfRule type="colorScale" priority="23564">
      <colorScale>
        <cfvo type="min"/>
        <cfvo type="percentile" val="50"/>
        <cfvo type="max"/>
        <color rgb="FFF8696B"/>
        <color rgb="FFFCFCFF"/>
        <color rgb="FF5A8AC6"/>
      </colorScale>
    </cfRule>
    <cfRule type="colorScale" priority="23565">
      <colorScale>
        <cfvo type="min"/>
        <cfvo type="percentile" val="50"/>
        <cfvo type="max"/>
        <color rgb="FFF8696B"/>
        <color rgb="FFFCFCFF"/>
        <color rgb="FF63BE7B"/>
      </colorScale>
    </cfRule>
    <cfRule type="colorScale" priority="23566">
      <colorScale>
        <cfvo type="min"/>
        <cfvo type="percentile" val="50"/>
        <cfvo type="max"/>
        <color rgb="FFF8696B"/>
        <color rgb="FFFCFCFF"/>
        <color rgb="FF63BE7B"/>
      </colorScale>
    </cfRule>
    <cfRule type="colorScale" priority="23567">
      <colorScale>
        <cfvo type="min"/>
        <cfvo type="max"/>
        <color rgb="FFFCFCFF"/>
        <color rgb="FF63BE7B"/>
      </colorScale>
    </cfRule>
    <cfRule type="colorScale" priority="23568">
      <colorScale>
        <cfvo type="min"/>
        <cfvo type="percentile" val="50"/>
        <cfvo type="max"/>
        <color rgb="FFF8696B"/>
        <color rgb="FFFCFCFF"/>
        <color rgb="FF63BE7B"/>
      </colorScale>
    </cfRule>
  </conditionalFormatting>
  <conditionalFormatting sqref="I2:J34 N2:N34">
    <cfRule type="colorScale" priority="23587">
      <colorScale>
        <cfvo type="min"/>
        <cfvo type="percentile" val="50"/>
        <cfvo type="max"/>
        <color rgb="FFF8696B"/>
        <color rgb="FFFCFCFF"/>
        <color rgb="FF63BE7B"/>
      </colorScale>
    </cfRule>
    <cfRule type="colorScale" priority="23588">
      <colorScale>
        <cfvo type="min"/>
        <cfvo type="max"/>
        <color rgb="FFFCFCFF"/>
        <color rgb="FF63BE7B"/>
      </colorScale>
    </cfRule>
  </conditionalFormatting>
  <conditionalFormatting sqref="I4:J4 N4">
    <cfRule type="colorScale" priority="22882">
      <colorScale>
        <cfvo type="min"/>
        <cfvo type="max"/>
        <color rgb="FFFCFCFF"/>
        <color rgb="FF63BE7B"/>
      </colorScale>
    </cfRule>
    <cfRule type="colorScale" priority="22884">
      <colorScale>
        <cfvo type="min"/>
        <cfvo type="percentile" val="50"/>
        <cfvo type="max"/>
        <color rgb="FFF8696B"/>
        <color rgb="FFFCFCFF"/>
        <color rgb="FF63BE7B"/>
      </colorScale>
    </cfRule>
    <cfRule type="colorScale" priority="22885">
      <colorScale>
        <cfvo type="min"/>
        <cfvo type="max"/>
        <color rgb="FFFCFCFF"/>
        <color rgb="FF63BE7B"/>
      </colorScale>
    </cfRule>
  </conditionalFormatting>
  <conditionalFormatting sqref="I7:J34 N2:N34">
    <cfRule type="colorScale" priority="22573">
      <colorScale>
        <cfvo type="min"/>
        <cfvo type="percentile" val="50"/>
        <cfvo type="max"/>
        <color rgb="FFF8696B"/>
        <color rgb="FFFCFCFF"/>
        <color rgb="FF63BE7B"/>
      </colorScale>
    </cfRule>
    <cfRule type="colorScale" priority="22574">
      <colorScale>
        <cfvo type="min"/>
        <cfvo type="max"/>
        <color rgb="FFFCFCFF"/>
        <color rgb="FF63BE7B"/>
      </colorScale>
    </cfRule>
    <cfRule type="colorScale" priority="22575">
      <colorScale>
        <cfvo type="min"/>
        <cfvo type="percentile" val="50"/>
        <cfvo type="max"/>
        <color rgb="FFF8696B"/>
        <color rgb="FFFCFCFF"/>
        <color rgb="FF63BE7B"/>
      </colorScale>
    </cfRule>
    <cfRule type="colorScale" priority="22576">
      <colorScale>
        <cfvo type="min"/>
        <cfvo type="percentile" val="50"/>
        <cfvo type="max"/>
        <color rgb="FFF8696B"/>
        <color rgb="FFFCFCFF"/>
        <color rgb="FF5A8AC6"/>
      </colorScale>
    </cfRule>
    <cfRule type="colorScale" priority="22577">
      <colorScale>
        <cfvo type="min"/>
        <cfvo type="percentile" val="50"/>
        <cfvo type="max"/>
        <color rgb="FFF8696B"/>
        <color rgb="FFFCFCFF"/>
        <color rgb="FF63BE7B"/>
      </colorScale>
    </cfRule>
    <cfRule type="colorScale" priority="22578">
      <colorScale>
        <cfvo type="min"/>
        <cfvo type="percentile" val="50"/>
        <cfvo type="max"/>
        <color rgb="FFF8696B"/>
        <color rgb="FFFCFCFF"/>
        <color rgb="FF63BE7B"/>
      </colorScale>
    </cfRule>
    <cfRule type="colorScale" priority="22579">
      <colorScale>
        <cfvo type="min"/>
        <cfvo type="max"/>
        <color rgb="FFFCFCFF"/>
        <color rgb="FF63BE7B"/>
      </colorScale>
    </cfRule>
    <cfRule type="colorScale" priority="22580">
      <colorScale>
        <cfvo type="min"/>
        <cfvo type="percentile" val="50"/>
        <cfvo type="max"/>
        <color rgb="FFF8696B"/>
        <color rgb="FFFCFCFF"/>
        <color rgb="FF63BE7B"/>
      </colorScale>
    </cfRule>
  </conditionalFormatting>
  <conditionalFormatting sqref="I1:N1 G1">
    <cfRule type="colorScale" priority="712">
      <colorScale>
        <cfvo type="min"/>
        <cfvo type="percentile" val="50"/>
        <cfvo type="max"/>
        <color rgb="FFF8696B"/>
        <color rgb="FFFCFCFF"/>
        <color rgb="FF63BE7B"/>
      </colorScale>
    </cfRule>
  </conditionalFormatting>
  <conditionalFormatting sqref="J2:J12">
    <cfRule type="colorScale" priority="17">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J2:J19">
    <cfRule type="colorScale" priority="13">
      <colorScale>
        <cfvo type="min"/>
        <cfvo type="max"/>
        <color rgb="FFFCFCFF"/>
        <color rgb="FF63BE7B"/>
      </colorScale>
    </cfRule>
  </conditionalFormatting>
  <conditionalFormatting sqref="J2:J34 N2:N34">
    <cfRule type="colorScale" priority="23595">
      <colorScale>
        <cfvo type="min"/>
        <cfvo type="percentile" val="50"/>
        <cfvo type="max"/>
        <color rgb="FFF8696B"/>
        <color rgb="FFFCFCFF"/>
        <color rgb="FF63BE7B"/>
      </colorScale>
    </cfRule>
  </conditionalFormatting>
  <conditionalFormatting sqref="J2:J34">
    <cfRule type="colorScale" priority="23599">
      <colorScale>
        <cfvo type="min"/>
        <cfvo type="percentile" val="50"/>
        <cfvo type="max"/>
        <color rgb="FFF8696B"/>
        <color rgb="FFFCFCFF"/>
        <color rgb="FF63BE7B"/>
      </colorScale>
    </cfRule>
    <cfRule type="colorScale" priority="23600">
      <colorScale>
        <cfvo type="min"/>
        <cfvo type="max"/>
        <color rgb="FFFCFCFF"/>
        <color rgb="FF63BE7B"/>
      </colorScale>
    </cfRule>
    <cfRule type="colorScale" priority="23603">
      <colorScale>
        <cfvo type="min"/>
        <cfvo type="percentile" val="50"/>
        <cfvo type="max"/>
        <color rgb="FFF8696B"/>
        <color rgb="FFFCFCFF"/>
        <color rgb="FF63BE7B"/>
      </colorScale>
    </cfRule>
  </conditionalFormatting>
  <conditionalFormatting sqref="K2:K12">
    <cfRule type="colorScale" priority="29">
      <colorScale>
        <cfvo type="min"/>
        <cfvo type="max"/>
        <color rgb="FFFCFCFF"/>
        <color rgb="FF63BE7B"/>
      </colorScale>
    </cfRule>
  </conditionalFormatting>
  <conditionalFormatting sqref="K2:K34">
    <cfRule type="colorScale" priority="23605">
      <colorScale>
        <cfvo type="min"/>
        <cfvo type="percentile" val="50"/>
        <cfvo type="max"/>
        <color rgb="FFF8696B"/>
        <color rgb="FFFCFCFF"/>
        <color rgb="FF63BE7B"/>
      </colorScale>
    </cfRule>
  </conditionalFormatting>
  <conditionalFormatting sqref="K2:L3">
    <cfRule type="colorScale" priority="23396">
      <colorScale>
        <cfvo type="min"/>
        <cfvo type="max"/>
        <color rgb="FFFCFCFF"/>
        <color rgb="FF63BE7B"/>
      </colorScale>
    </cfRule>
  </conditionalFormatting>
  <conditionalFormatting sqref="K2:L6">
    <cfRule type="colorScale" priority="815">
      <colorScale>
        <cfvo type="min"/>
        <cfvo type="max"/>
        <color rgb="FFFCFCFF"/>
        <color rgb="FF63BE7B"/>
      </colorScale>
    </cfRule>
  </conditionalFormatting>
  <conditionalFormatting sqref="K2:L7">
    <cfRule type="colorScale" priority="23607">
      <colorScale>
        <cfvo type="min"/>
        <cfvo type="percentile" val="50"/>
        <cfvo type="max"/>
        <color rgb="FFF8696B"/>
        <color rgb="FFFCFCFF"/>
        <color rgb="FF63BE7B"/>
      </colorScale>
    </cfRule>
    <cfRule type="colorScale" priority="23608">
      <colorScale>
        <cfvo type="min"/>
        <cfvo type="max"/>
        <color rgb="FFFCFCFF"/>
        <color rgb="FF63BE7B"/>
      </colorScale>
    </cfRule>
  </conditionalFormatting>
  <conditionalFormatting sqref="K4:L4">
    <cfRule type="colorScale" priority="22878">
      <colorScale>
        <cfvo type="min"/>
        <cfvo type="max"/>
        <color rgb="FFFCFCFF"/>
        <color rgb="FF63BE7B"/>
      </colorScale>
    </cfRule>
  </conditionalFormatting>
  <conditionalFormatting sqref="K5:L6">
    <cfRule type="colorScale" priority="22948">
      <colorScale>
        <cfvo type="min"/>
        <cfvo type="max"/>
        <color rgb="FFFCFCFF"/>
        <color rgb="FF63BE7B"/>
      </colorScale>
    </cfRule>
  </conditionalFormatting>
  <conditionalFormatting sqref="K7:L7">
    <cfRule type="colorScale" priority="22598">
      <colorScale>
        <cfvo type="min"/>
        <cfvo type="max"/>
        <color rgb="FFFCFCFF"/>
        <color rgb="FF63BE7B"/>
      </colorScale>
    </cfRule>
    <cfRule type="colorScale" priority="22599">
      <colorScale>
        <cfvo type="min"/>
        <cfvo type="max"/>
        <color rgb="FFFCFCFF"/>
        <color rgb="FF63BE7B"/>
      </colorScale>
    </cfRule>
    <cfRule type="colorScale" priority="22600">
      <colorScale>
        <cfvo type="min"/>
        <cfvo type="max"/>
        <color rgb="FFFCFCFF"/>
        <color rgb="FF63BE7B"/>
      </colorScale>
    </cfRule>
  </conditionalFormatting>
  <conditionalFormatting sqref="K8:L34">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20">
      <colorScale>
        <cfvo type="min"/>
        <cfvo type="max"/>
        <color rgb="FFFCFCFF"/>
        <color rgb="FF63BE7B"/>
      </colorScale>
    </cfRule>
  </conditionalFormatting>
  <conditionalFormatting sqref="L2:L12">
    <cfRule type="colorScale" priority="28">
      <colorScale>
        <cfvo type="min"/>
        <cfvo type="max"/>
        <color rgb="FFFCFCFF"/>
        <color rgb="FF63BE7B"/>
      </colorScale>
    </cfRule>
  </conditionalFormatting>
  <conditionalFormatting sqref="L2:L34">
    <cfRule type="colorScale" priority="23611">
      <colorScale>
        <cfvo type="min"/>
        <cfvo type="percentile" val="50"/>
        <cfvo type="max"/>
        <color rgb="FFF8696B"/>
        <color rgb="FFFCFCFF"/>
        <color rgb="FF63BE7B"/>
      </colorScale>
    </cfRule>
  </conditionalFormatting>
  <conditionalFormatting sqref="M2:M3">
    <cfRule type="colorScale" priority="23398">
      <colorScale>
        <cfvo type="min"/>
        <cfvo type="max"/>
        <color rgb="FFFCFCFF"/>
        <color rgb="FF63BE7B"/>
      </colorScale>
    </cfRule>
  </conditionalFormatting>
  <conditionalFormatting sqref="M2:M6">
    <cfRule type="colorScale" priority="817">
      <colorScale>
        <cfvo type="min"/>
        <cfvo type="max"/>
        <color rgb="FFFCFCFF"/>
        <color rgb="FF63BE7B"/>
      </colorScale>
    </cfRule>
  </conditionalFormatting>
  <conditionalFormatting sqref="M2:M12">
    <cfRule type="colorScale" priority="27">
      <colorScale>
        <cfvo type="min"/>
        <cfvo type="percentile" val="50"/>
        <cfvo type="max"/>
        <color rgb="FFF8696B"/>
        <color rgb="FFFCFCFF"/>
        <color rgb="FF63BE7B"/>
      </colorScale>
    </cfRule>
  </conditionalFormatting>
  <conditionalFormatting sqref="M2:M19">
    <cfRule type="colorScale" priority="12">
      <colorScale>
        <cfvo type="min"/>
        <cfvo type="max"/>
        <color rgb="FFFCFCFF"/>
        <color rgb="FF63BE7B"/>
      </colorScale>
    </cfRule>
  </conditionalFormatting>
  <conditionalFormatting sqref="M2:M34">
    <cfRule type="colorScale" priority="23613">
      <colorScale>
        <cfvo type="min"/>
        <cfvo type="percentile" val="50"/>
        <cfvo type="max"/>
        <color rgb="FFF8696B"/>
        <color rgb="FFFCFCFF"/>
        <color rgb="FF63BE7B"/>
      </colorScale>
    </cfRule>
    <cfRule type="colorScale" priority="23614">
      <colorScale>
        <cfvo type="min"/>
        <cfvo type="max"/>
        <color rgb="FFFCFCFF"/>
        <color rgb="FF63BE7B"/>
      </colorScale>
    </cfRule>
    <cfRule type="colorScale" priority="23617">
      <colorScale>
        <cfvo type="min"/>
        <cfvo type="percentile" val="50"/>
        <cfvo type="max"/>
        <color rgb="FFF8696B"/>
        <color rgb="FFFCFCFF"/>
        <color rgb="FF63BE7B"/>
      </colorScale>
    </cfRule>
  </conditionalFormatting>
  <conditionalFormatting sqref="M4">
    <cfRule type="colorScale" priority="22880">
      <colorScale>
        <cfvo type="min"/>
        <cfvo type="max"/>
        <color rgb="FFFCFCFF"/>
        <color rgb="FF63BE7B"/>
      </colorScale>
    </cfRule>
  </conditionalFormatting>
  <conditionalFormatting sqref="M5:M6">
    <cfRule type="colorScale" priority="22951">
      <colorScale>
        <cfvo type="min"/>
        <cfvo type="max"/>
        <color rgb="FFFCFCFF"/>
        <color rgb="FF63BE7B"/>
      </colorScale>
    </cfRule>
  </conditionalFormatting>
  <conditionalFormatting sqref="M7:M34">
    <cfRule type="colorScale" priority="22606">
      <colorScale>
        <cfvo type="min"/>
        <cfvo type="max"/>
        <color rgb="FFFCFCFF"/>
        <color rgb="FF63BE7B"/>
      </colorScale>
    </cfRule>
    <cfRule type="colorScale" priority="22607">
      <colorScale>
        <cfvo type="min"/>
        <cfvo type="max"/>
        <color rgb="FFFCFCFF"/>
        <color rgb="FF63BE7B"/>
      </colorScale>
    </cfRule>
    <cfRule type="colorScale" priority="22608">
      <colorScale>
        <cfvo type="min"/>
        <cfvo type="max"/>
        <color rgb="FFFCFCFF"/>
        <color rgb="FF63BE7B"/>
      </colorScale>
    </cfRule>
  </conditionalFormatting>
  <conditionalFormatting sqref="N2:N3">
    <cfRule type="colorScale" priority="23382">
      <colorScale>
        <cfvo type="min"/>
        <cfvo type="max"/>
        <color rgb="FFFCFCFF"/>
        <color rgb="FF63BE7B"/>
      </colorScale>
    </cfRule>
    <cfRule type="colorScale" priority="23383">
      <colorScale>
        <cfvo type="min"/>
        <cfvo type="max"/>
        <color rgb="FFFCFCFF"/>
        <color rgb="FF63BE7B"/>
      </colorScale>
    </cfRule>
    <cfRule type="colorScale" priority="23384">
      <colorScale>
        <cfvo type="min"/>
        <cfvo type="percentile" val="50"/>
        <cfvo type="max"/>
        <color rgb="FFF8696B"/>
        <color rgb="FFFFEB84"/>
        <color rgb="FF63BE7B"/>
      </colorScale>
    </cfRule>
    <cfRule type="colorScale" priority="23385">
      <colorScale>
        <cfvo type="min"/>
        <cfvo type="max"/>
        <color rgb="FFFFEF9C"/>
        <color rgb="FF63BE7B"/>
      </colorScale>
    </cfRule>
  </conditionalFormatting>
  <conditionalFormatting sqref="N2:N19">
    <cfRule type="colorScale" priority="11">
      <colorScale>
        <cfvo type="min"/>
        <cfvo type="max"/>
        <color rgb="FFFCFCFF"/>
        <color rgb="FF63BE7B"/>
      </colorScale>
    </cfRule>
  </conditionalFormatting>
  <conditionalFormatting sqref="N2:N34">
    <cfRule type="colorScale" priority="23535">
      <colorScale>
        <cfvo type="min"/>
        <cfvo type="max"/>
        <color rgb="FFFCFCFF"/>
        <color rgb="FF63BE7B"/>
      </colorScale>
    </cfRule>
    <cfRule type="colorScale" priority="23536">
      <colorScale>
        <cfvo type="min"/>
        <cfvo type="max"/>
        <color rgb="FFFCFCFF"/>
        <color rgb="FF63BE7B"/>
      </colorScale>
    </cfRule>
    <cfRule type="colorScale" priority="23537">
      <colorScale>
        <cfvo type="min"/>
        <cfvo type="percentile" val="50"/>
        <cfvo type="max"/>
        <color rgb="FFF8696B"/>
        <color rgb="FFFFEB84"/>
        <color rgb="FF63BE7B"/>
      </colorScale>
    </cfRule>
    <cfRule type="colorScale" priority="23538">
      <colorScale>
        <cfvo type="min"/>
        <cfvo type="max"/>
        <color rgb="FFFFEF9C"/>
        <color rgb="FF63BE7B"/>
      </colorScale>
    </cfRule>
    <cfRule type="colorScale" priority="23619">
      <colorScale>
        <cfvo type="min"/>
        <cfvo type="max"/>
        <color rgb="FFFCFCFF"/>
        <color rgb="FF63BE7B"/>
      </colorScale>
    </cfRule>
    <cfRule type="colorScale" priority="23620">
      <colorScale>
        <cfvo type="min"/>
        <cfvo type="max"/>
        <color rgb="FFFCFCFF"/>
        <color rgb="FF63BE7B"/>
      </colorScale>
    </cfRule>
    <cfRule type="colorScale" priority="23621">
      <colorScale>
        <cfvo type="min"/>
        <cfvo type="max"/>
        <color rgb="FFFCFCFF"/>
        <color rgb="FF63BE7B"/>
      </colorScale>
    </cfRule>
    <cfRule type="colorScale" priority="23622">
      <colorScale>
        <cfvo type="min"/>
        <cfvo type="percentile" val="50"/>
        <cfvo type="max"/>
        <color rgb="FFF8696B"/>
        <color rgb="FFFFEB84"/>
        <color rgb="FF63BE7B"/>
      </colorScale>
    </cfRule>
    <cfRule type="colorScale" priority="23623">
      <colorScale>
        <cfvo type="min"/>
        <cfvo type="max"/>
        <color rgb="FFFFEF9C"/>
        <color rgb="FF63BE7B"/>
      </colorScale>
    </cfRule>
  </conditionalFormatting>
  <conditionalFormatting sqref="N5:N6 I5:J6">
    <cfRule type="colorScale" priority="22952">
      <colorScale>
        <cfvo type="min"/>
        <cfvo type="percentile" val="50"/>
        <cfvo type="max"/>
        <color rgb="FFF8696B"/>
        <color rgb="FFFCFCFF"/>
        <color rgb="FF63BE7B"/>
      </colorScale>
    </cfRule>
    <cfRule type="colorScale" priority="22953">
      <colorScale>
        <cfvo type="min"/>
        <cfvo type="max"/>
        <color rgb="FFFCFCFF"/>
        <color rgb="FF63BE7B"/>
      </colorScale>
    </cfRule>
  </conditionalFormatting>
  <conditionalFormatting sqref="O2">
    <cfRule type="colorScale" priority="578">
      <colorScale>
        <cfvo type="min"/>
        <cfvo type="percentile" val="50"/>
        <cfvo type="max"/>
        <color rgb="FF63BE7B"/>
        <color rgb="FFFCFCFF"/>
        <color rgb="FFF8696B"/>
      </colorScale>
    </cfRule>
  </conditionalFormatting>
  <conditionalFormatting sqref="O2:O3">
    <cfRule type="colorScale" priority="23400">
      <colorScale>
        <cfvo type="min"/>
        <cfvo type="percentile" val="50"/>
        <cfvo type="max"/>
        <color rgb="FF63BE7B"/>
        <color rgb="FFFCFCFF"/>
        <color rgb="FFF8696B"/>
      </colorScale>
    </cfRule>
  </conditionalFormatting>
  <conditionalFormatting sqref="O2:O6">
    <cfRule type="colorScale" priority="819">
      <colorScale>
        <cfvo type="min"/>
        <cfvo type="percentile" val="50"/>
        <cfvo type="max"/>
        <color rgb="FF63BE7B"/>
        <color rgb="FFFCFCFF"/>
        <color rgb="FFF8696B"/>
      </colorScale>
    </cfRule>
  </conditionalFormatting>
  <conditionalFormatting sqref="O2:O12">
    <cfRule type="colorScale" priority="25">
      <colorScale>
        <cfvo type="min"/>
        <cfvo type="percentile" val="50"/>
        <cfvo type="max"/>
        <color rgb="FF63BE7B"/>
        <color rgb="FFFCFCFF"/>
        <color rgb="FFF8696B"/>
      </colorScale>
    </cfRule>
  </conditionalFormatting>
  <conditionalFormatting sqref="O2:O19">
    <cfRule type="colorScale" priority="10">
      <colorScale>
        <cfvo type="min"/>
        <cfvo type="percentile" val="50"/>
        <cfvo type="max"/>
        <color rgb="FF63BE7B"/>
        <color rgb="FFFCFCFF"/>
        <color rgb="FFF8696B"/>
      </colorScale>
    </cfRule>
  </conditionalFormatting>
  <conditionalFormatting sqref="O2:O34">
    <cfRule type="colorScale" priority="23437">
      <colorScale>
        <cfvo type="min"/>
        <cfvo type="percentile" val="50"/>
        <cfvo type="max"/>
        <color rgb="FF63BE7B"/>
        <color rgb="FFFCFCFF"/>
        <color rgb="FFF8696B"/>
      </colorScale>
    </cfRule>
  </conditionalFormatting>
  <conditionalFormatting sqref="O3">
    <cfRule type="colorScale" priority="581">
      <colorScale>
        <cfvo type="min"/>
        <cfvo type="percentile" val="50"/>
        <cfvo type="max"/>
        <color rgb="FF63BE7B"/>
        <color rgb="FFFCFCFF"/>
        <color rgb="FFF8696B"/>
      </colorScale>
    </cfRule>
  </conditionalFormatting>
  <conditionalFormatting sqref="O4">
    <cfRule type="colorScale" priority="534">
      <colorScale>
        <cfvo type="min"/>
        <cfvo type="percentile" val="50"/>
        <cfvo type="max"/>
        <color rgb="FF63BE7B"/>
        <color rgb="FFFCFCFF"/>
        <color rgb="FFF8696B"/>
      </colorScale>
    </cfRule>
    <cfRule type="colorScale" priority="535">
      <colorScale>
        <cfvo type="min"/>
        <cfvo type="percentile" val="50"/>
        <cfvo type="max"/>
        <color rgb="FF63BE7B"/>
        <color rgb="FFFCFCFF"/>
        <color rgb="FFF8696B"/>
      </colorScale>
    </cfRule>
    <cfRule type="colorScale" priority="22890">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6">
    <cfRule type="colorScale" priority="22958">
      <colorScale>
        <cfvo type="min"/>
        <cfvo type="percentile" val="50"/>
        <cfvo type="max"/>
        <color rgb="FF63BE7B"/>
        <color rgb="FFFCFCFF"/>
        <color rgb="FFF8696B"/>
      </colorScale>
    </cfRule>
  </conditionalFormatting>
  <conditionalFormatting sqref="O6">
    <cfRule type="colorScale" priority="22682">
      <colorScale>
        <cfvo type="min"/>
        <cfvo type="percentile" val="50"/>
        <cfvo type="max"/>
        <color rgb="FF63BE7B"/>
        <color rgb="FFFCFCFF"/>
        <color rgb="FFF8696B"/>
      </colorScale>
    </cfRule>
  </conditionalFormatting>
  <conditionalFormatting sqref="O7:O34">
    <cfRule type="colorScale" priority="22615">
      <colorScale>
        <cfvo type="min"/>
        <cfvo type="percentile" val="50"/>
        <cfvo type="max"/>
        <color rgb="FF63BE7B"/>
        <color rgb="FFFCFCFF"/>
        <color rgb="FFF8696B"/>
      </colorScale>
    </cfRule>
    <cfRule type="colorScale" priority="22616">
      <colorScale>
        <cfvo type="min"/>
        <cfvo type="percentile" val="50"/>
        <cfvo type="max"/>
        <color rgb="FF63BE7B"/>
        <color rgb="FFFCFCFF"/>
        <color rgb="FFF8696B"/>
      </colorScale>
    </cfRule>
    <cfRule type="colorScale" priority="22617">
      <colorScale>
        <cfvo type="min"/>
        <cfvo type="percentile" val="50"/>
        <cfvo type="max"/>
        <color rgb="FF63BE7B"/>
        <color rgb="FFFCFCFF"/>
        <color rgb="FFF8696B"/>
      </colorScale>
    </cfRule>
    <cfRule type="colorScale" priority="22618">
      <colorScale>
        <cfvo type="min"/>
        <cfvo type="percentile" val="50"/>
        <cfvo type="max"/>
        <color rgb="FF63BE7B"/>
        <color rgb="FFFCFCFF"/>
        <color rgb="FFF8696B"/>
      </colorScale>
    </cfRule>
  </conditionalFormatting>
  <conditionalFormatting sqref="P2:P6">
    <cfRule type="colorScale" priority="23465">
      <colorScale>
        <cfvo type="min"/>
        <cfvo type="percentile" val="50"/>
        <cfvo type="max"/>
        <color rgb="FF63BE7B"/>
        <color rgb="FFFCFCFF"/>
        <color rgb="FFF8696B"/>
      </colorScale>
    </cfRule>
    <cfRule type="colorScale" priority="23466">
      <colorScale>
        <cfvo type="min"/>
        <cfvo type="percentile" val="50"/>
        <cfvo type="max"/>
        <color rgb="FF63BE7B"/>
        <color rgb="FFFCFCFF"/>
        <color rgb="FFF8696B"/>
      </colorScale>
    </cfRule>
    <cfRule type="colorScale" priority="23467">
      <colorScale>
        <cfvo type="min"/>
        <cfvo type="max"/>
        <color rgb="FFFCFCFF"/>
        <color rgb="FFF8696B"/>
      </colorScale>
    </cfRule>
  </conditionalFormatting>
  <conditionalFormatting sqref="P2:P12">
    <cfRule type="colorScale" priority="24">
      <colorScale>
        <cfvo type="min"/>
        <cfvo type="percentile" val="50"/>
        <cfvo type="max"/>
        <color rgb="FF63BE7B"/>
        <color rgb="FFFCFCFF"/>
        <color rgb="FFF8696B"/>
      </colorScale>
    </cfRule>
  </conditionalFormatting>
  <conditionalFormatting sqref="P2:P19">
    <cfRule type="colorScale" priority="9">
      <colorScale>
        <cfvo type="min"/>
        <cfvo type="percentile" val="50"/>
        <cfvo type="max"/>
        <color rgb="FF63BE7B"/>
        <color rgb="FFFCFCFF"/>
        <color rgb="FFF8696B"/>
      </colorScale>
    </cfRule>
  </conditionalFormatting>
  <conditionalFormatting sqref="P2:P34">
    <cfRule type="colorScale" priority="23629">
      <colorScale>
        <cfvo type="min"/>
        <cfvo type="percentile" val="50"/>
        <cfvo type="max"/>
        <color rgb="FF63BE7B"/>
        <color rgb="FFFCFCFF"/>
        <color rgb="FFF8696B"/>
      </colorScale>
    </cfRule>
  </conditionalFormatting>
  <conditionalFormatting sqref="P7:P34">
    <cfRule type="colorScale" priority="22620">
      <colorScale>
        <cfvo type="min"/>
        <cfvo type="percentile" val="50"/>
        <cfvo type="max"/>
        <color rgb="FF63BE7B"/>
        <color rgb="FFFCFCFF"/>
        <color rgb="FFF8696B"/>
      </colorScale>
    </cfRule>
    <cfRule type="colorScale" priority="22621">
      <colorScale>
        <cfvo type="min"/>
        <cfvo type="percentile" val="50"/>
        <cfvo type="max"/>
        <color rgb="FF63BE7B"/>
        <color rgb="FFFCFCFF"/>
        <color rgb="FFF8696B"/>
      </colorScale>
    </cfRule>
    <cfRule type="colorScale" priority="22622">
      <colorScale>
        <cfvo type="min"/>
        <cfvo type="max"/>
        <color rgb="FFFCFCFF"/>
        <color rgb="FFF8696B"/>
      </colorScale>
    </cfRule>
  </conditionalFormatting>
  <conditionalFormatting sqref="Q2:Q3">
    <cfRule type="colorScale" priority="23402">
      <colorScale>
        <cfvo type="min"/>
        <cfvo type="max"/>
        <color rgb="FFFFEF9C"/>
        <color rgb="FF63BE7B"/>
      </colorScale>
    </cfRule>
  </conditionalFormatting>
  <conditionalFormatting sqref="Q2:Q6">
    <cfRule type="colorScale" priority="23471">
      <colorScale>
        <cfvo type="min"/>
        <cfvo type="percentile" val="50"/>
        <cfvo type="max"/>
        <color rgb="FFF8696B"/>
        <color rgb="FFFCFCFF"/>
        <color rgb="FF63BE7B"/>
      </colorScale>
    </cfRule>
    <cfRule type="colorScale" priority="23472">
      <colorScale>
        <cfvo type="min"/>
        <cfvo type="max"/>
        <color rgb="FFFFEF9C"/>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fRule type="colorScale" priority="23475">
      <colorScale>
        <cfvo type="min"/>
        <cfvo type="percentile" val="50"/>
        <cfvo type="max"/>
        <color rgb="FFF8696B"/>
        <color rgb="FFFCFCFF"/>
        <color rgb="FF63BE7B"/>
      </colorScale>
    </cfRule>
  </conditionalFormatting>
  <conditionalFormatting sqref="Q2:Q12">
    <cfRule type="colorScale" priority="23">
      <colorScale>
        <cfvo type="min"/>
        <cfvo type="percentile" val="50"/>
        <cfvo type="max"/>
        <color rgb="FFF8696B"/>
        <color rgb="FFFCFCFF"/>
        <color rgb="FF63BE7B"/>
      </colorScale>
    </cfRule>
  </conditionalFormatting>
  <conditionalFormatting sqref="Q2:Q19">
    <cfRule type="colorScale" priority="8">
      <colorScale>
        <cfvo type="min"/>
        <cfvo type="percentile" val="50"/>
        <cfvo type="max"/>
        <color rgb="FFF8696B"/>
        <color rgb="FFFCFCFF"/>
        <color rgb="FF63BE7B"/>
      </colorScale>
    </cfRule>
  </conditionalFormatting>
  <conditionalFormatting sqref="Q2:Q34">
    <cfRule type="colorScale" priority="23631">
      <colorScale>
        <cfvo type="min"/>
        <cfvo type="percentile" val="50"/>
        <cfvo type="max"/>
        <color rgb="FFF8696B"/>
        <color rgb="FFFCFCFF"/>
        <color rgb="FF63BE7B"/>
      </colorScale>
    </cfRule>
  </conditionalFormatting>
  <conditionalFormatting sqref="Q4">
    <cfRule type="colorScale" priority="22892">
      <colorScale>
        <cfvo type="min"/>
        <cfvo type="max"/>
        <color rgb="FFFFEF9C"/>
        <color rgb="FF63BE7B"/>
      </colorScale>
    </cfRule>
    <cfRule type="colorScale" priority="22893">
      <colorScale>
        <cfvo type="min"/>
        <cfvo type="max"/>
        <color rgb="FFFFEF9C"/>
        <color rgb="FF63BE7B"/>
      </colorScale>
    </cfRule>
    <cfRule type="colorScale" priority="22894">
      <colorScale>
        <cfvo type="min"/>
        <cfvo type="percentile" val="50"/>
        <cfvo type="max"/>
        <color rgb="FFF8696B"/>
        <color rgb="FFFFEB84"/>
        <color rgb="FF63BE7B"/>
      </colorScale>
    </cfRule>
  </conditionalFormatting>
  <conditionalFormatting sqref="Q5:Q6">
    <cfRule type="colorScale" priority="22975">
      <colorScale>
        <cfvo type="min"/>
        <cfvo type="max"/>
        <color rgb="FFFFEF9C"/>
        <color rgb="FF63BE7B"/>
      </colorScale>
    </cfRule>
  </conditionalFormatting>
  <conditionalFormatting sqref="Q7:Q34">
    <cfRule type="colorScale" priority="22624">
      <colorScale>
        <cfvo type="min"/>
        <cfvo type="percentile" val="50"/>
        <cfvo type="max"/>
        <color rgb="FFF8696B"/>
        <color rgb="FFFCFCFF"/>
        <color rgb="FF63BE7B"/>
      </colorScale>
    </cfRule>
    <cfRule type="colorScale" priority="22625">
      <colorScale>
        <cfvo type="min"/>
        <cfvo type="max"/>
        <color rgb="FFFFEF9C"/>
        <color rgb="FF63BE7B"/>
      </colorScale>
    </cfRule>
    <cfRule type="colorScale" priority="22626">
      <colorScale>
        <cfvo type="min"/>
        <cfvo type="max"/>
        <color rgb="FFFFEF9C"/>
        <color rgb="FF63BE7B"/>
      </colorScale>
    </cfRule>
    <cfRule type="colorScale" priority="22627">
      <colorScale>
        <cfvo type="min"/>
        <cfvo type="max"/>
        <color rgb="FFFFEF9C"/>
        <color rgb="FF63BE7B"/>
      </colorScale>
    </cfRule>
    <cfRule type="colorScale" priority="22628">
      <colorScale>
        <cfvo type="min"/>
        <cfvo type="max"/>
        <color rgb="FFFCFCFF"/>
        <color rgb="FF63BE7B"/>
      </colorScale>
    </cfRule>
    <cfRule type="colorScale" priority="22629">
      <colorScale>
        <cfvo type="min"/>
        <cfvo type="max"/>
        <color rgb="FFFCFCFF"/>
        <color rgb="FF63BE7B"/>
      </colorScale>
    </cfRule>
    <cfRule type="colorScale" priority="22630">
      <colorScale>
        <cfvo type="min"/>
        <cfvo type="percentile" val="50"/>
        <cfvo type="max"/>
        <color rgb="FFF8696B"/>
        <color rgb="FFFCFCFF"/>
        <color rgb="FF63BE7B"/>
      </colorScale>
    </cfRule>
  </conditionalFormatting>
  <conditionalFormatting sqref="Q4:S4">
    <cfRule type="colorScale" priority="532">
      <colorScale>
        <cfvo type="min"/>
        <cfvo type="max"/>
        <color rgb="FFFFEF9C"/>
        <color rgb="FF63BE7B"/>
      </colorScale>
    </cfRule>
    <cfRule type="colorScale" priority="533">
      <colorScale>
        <cfvo type="min"/>
        <cfvo type="max"/>
        <color rgb="FFFFEF9C"/>
        <color rgb="FF63BE7B"/>
      </colorScale>
    </cfRule>
    <cfRule type="colorScale" priority="536">
      <colorScale>
        <cfvo type="min"/>
        <cfvo type="max"/>
        <color rgb="FFFFEF9C"/>
        <color rgb="FF63BE7B"/>
      </colorScale>
    </cfRule>
  </conditionalFormatting>
  <conditionalFormatting sqref="Q2:U2 W2">
    <cfRule type="colorScale" priority="579">
      <colorScale>
        <cfvo type="min"/>
        <cfvo type="max"/>
        <color rgb="FFFFEF9C"/>
        <color rgb="FF63BE7B"/>
      </colorScale>
    </cfRule>
  </conditionalFormatting>
  <conditionalFormatting sqref="Q3:U3 W3">
    <cfRule type="colorScale" priority="566">
      <colorScale>
        <cfvo type="min"/>
        <cfvo type="max"/>
        <color rgb="FFFFEF9C"/>
        <color rgb="FF63BE7B"/>
      </colorScale>
    </cfRule>
  </conditionalFormatting>
  <conditionalFormatting sqref="Q5:U5 W5">
    <cfRule type="colorScale" priority="465">
      <colorScale>
        <cfvo type="min"/>
        <cfvo type="max"/>
        <color rgb="FFFFEF9C"/>
        <color rgb="FF63BE7B"/>
      </colorScale>
    </cfRule>
    <cfRule type="colorScale" priority="466">
      <colorScale>
        <cfvo type="min"/>
        <cfvo type="max"/>
        <color rgb="FFFFEF9C"/>
        <color rgb="FF63BE7B"/>
      </colorScale>
    </cfRule>
    <cfRule type="colorScale" priority="469">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7:U7 W7">
    <cfRule type="colorScale" priority="22631">
      <colorScale>
        <cfvo type="min"/>
        <cfvo type="max"/>
        <color rgb="FFFFEF9C"/>
        <color rgb="FF63BE7B"/>
      </colorScale>
    </cfRule>
  </conditionalFormatting>
  <conditionalFormatting sqref="Q8:U34 W8:W34">
    <cfRule type="colorScale" priority="110">
      <colorScale>
        <cfvo type="min"/>
        <cfvo type="max"/>
        <color rgb="FFFFEF9C"/>
        <color rgb="FF63BE7B"/>
      </colorScale>
    </cfRule>
  </conditionalFormatting>
  <conditionalFormatting sqref="R2:R12">
    <cfRule type="colorScale" priority="22">
      <colorScale>
        <cfvo type="min"/>
        <cfvo type="max"/>
        <color rgb="FFFCFCFF"/>
        <color rgb="FF63BE7B"/>
      </colorScale>
    </cfRule>
  </conditionalFormatting>
  <conditionalFormatting sqref="R2:R19">
    <cfRule type="colorScale" priority="7">
      <colorScale>
        <cfvo type="min"/>
        <cfvo type="max"/>
        <color rgb="FFFCFCFF"/>
        <color rgb="FF63BE7B"/>
      </colorScale>
    </cfRule>
  </conditionalFormatting>
  <conditionalFormatting sqref="R2:S3">
    <cfRule type="colorScale" priority="23404">
      <colorScale>
        <cfvo type="min"/>
        <cfvo type="max"/>
        <color rgb="FFFFEF9C"/>
        <color rgb="FF63BE7B"/>
      </colorScale>
    </cfRule>
  </conditionalFormatting>
  <conditionalFormatting sqref="R2:S6">
    <cfRule type="colorScale" priority="23481">
      <colorScale>
        <cfvo type="min"/>
        <cfvo type="percentile" val="50"/>
        <cfvo type="max"/>
        <color rgb="FFF8696B"/>
        <color rgb="FFFCFCFF"/>
        <color rgb="FF63BE7B"/>
      </colorScale>
    </cfRule>
    <cfRule type="colorScale" priority="23482">
      <colorScale>
        <cfvo type="min"/>
        <cfvo type="max"/>
        <color rgb="FFFCFCFF"/>
        <color rgb="FF63BE7B"/>
      </colorScale>
    </cfRule>
    <cfRule type="colorScale" priority="23483">
      <colorScale>
        <cfvo type="min"/>
        <cfvo type="max"/>
        <color rgb="FFFCFCFF"/>
        <color rgb="FF63BE7B"/>
      </colorScale>
    </cfRule>
  </conditionalFormatting>
  <conditionalFormatting sqref="R2:S7">
    <cfRule type="colorScale" priority="23633">
      <colorScale>
        <cfvo type="min"/>
        <cfvo type="percentile" val="50"/>
        <cfvo type="max"/>
        <color rgb="FFF8696B"/>
        <color rgb="FFFCFCFF"/>
        <color rgb="FF63BE7B"/>
      </colorScale>
    </cfRule>
    <cfRule type="colorScale" priority="23634">
      <colorScale>
        <cfvo type="min"/>
        <cfvo type="max"/>
        <color rgb="FFFCFCFF"/>
        <color rgb="FF63BE7B"/>
      </colorScale>
    </cfRule>
  </conditionalFormatting>
  <conditionalFormatting sqref="R4:S4">
    <cfRule type="colorScale" priority="22895">
      <colorScale>
        <cfvo type="min"/>
        <cfvo type="max"/>
        <color rgb="FFFFEF9C"/>
        <color rgb="FF63BE7B"/>
      </colorScale>
    </cfRule>
    <cfRule type="colorScale" priority="22896">
      <colorScale>
        <cfvo type="min"/>
        <cfvo type="max"/>
        <color rgb="FFFFEF9C"/>
        <color rgb="FF63BE7B"/>
      </colorScale>
    </cfRule>
    <cfRule type="colorScale" priority="22897">
      <colorScale>
        <cfvo type="min"/>
        <cfvo type="percentile" val="50"/>
        <cfvo type="max"/>
        <color rgb="FFF8696B"/>
        <color rgb="FFFFEB84"/>
        <color rgb="FF63BE7B"/>
      </colorScale>
    </cfRule>
  </conditionalFormatting>
  <conditionalFormatting sqref="R5:S6">
    <cfRule type="colorScale" priority="22982">
      <colorScale>
        <cfvo type="min"/>
        <cfvo type="max"/>
        <color rgb="FFFFEF9C"/>
        <color rgb="FF63BE7B"/>
      </colorScale>
    </cfRule>
  </conditionalFormatting>
  <conditionalFormatting sqref="R7:S7">
    <cfRule type="colorScale" priority="22634">
      <colorScale>
        <cfvo type="min"/>
        <cfvo type="percentile" val="50"/>
        <cfvo type="max"/>
        <color rgb="FFF8696B"/>
        <color rgb="FFFCFCFF"/>
        <color rgb="FF63BE7B"/>
      </colorScale>
    </cfRule>
    <cfRule type="colorScale" priority="22635">
      <colorScale>
        <cfvo type="min"/>
        <cfvo type="max"/>
        <color rgb="FFFCFCFF"/>
        <color rgb="FF63BE7B"/>
      </colorScale>
    </cfRule>
    <cfRule type="colorScale" priority="22636">
      <colorScale>
        <cfvo type="min"/>
        <cfvo type="max"/>
        <color rgb="FFFFEF9C"/>
        <color rgb="FF63BE7B"/>
      </colorScale>
    </cfRule>
    <cfRule type="colorScale" priority="22637">
      <colorScale>
        <cfvo type="min"/>
        <cfvo type="max"/>
        <color rgb="FFFFEF9C"/>
        <color rgb="FF63BE7B"/>
      </colorScale>
    </cfRule>
    <cfRule type="colorScale" priority="22638">
      <colorScale>
        <cfvo type="min"/>
        <cfvo type="max"/>
        <color rgb="FFFCFCFF"/>
        <color rgb="FF63BE7B"/>
      </colorScale>
    </cfRule>
  </conditionalFormatting>
  <conditionalFormatting sqref="R8:S34">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fRule type="colorScale" priority="113">
      <colorScale>
        <cfvo type="min"/>
        <cfvo type="max"/>
        <color rgb="FFFFEF9C"/>
        <color rgb="FF63BE7B"/>
      </colorScale>
    </cfRule>
    <cfRule type="colorScale" priority="114">
      <colorScale>
        <cfvo type="min"/>
        <cfvo type="max"/>
        <color rgb="FFFFEF9C"/>
        <color rgb="FF63BE7B"/>
      </colorScale>
    </cfRule>
    <cfRule type="colorScale" priority="115">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S2:S12">
    <cfRule type="colorScale" priority="21">
      <colorScale>
        <cfvo type="min"/>
        <cfvo type="max"/>
        <color rgb="FFFCFCFF"/>
        <color rgb="FF63BE7B"/>
      </colorScale>
    </cfRule>
  </conditionalFormatting>
  <conditionalFormatting sqref="S2:S19">
    <cfRule type="colorScale" priority="6">
      <colorScale>
        <cfvo type="min"/>
        <cfvo type="max"/>
        <color rgb="FFFCFCFF"/>
        <color rgb="FF63BE7B"/>
      </colorScale>
    </cfRule>
  </conditionalFormatting>
  <conditionalFormatting sqref="T2:T3">
    <cfRule type="colorScale" priority="23406">
      <colorScale>
        <cfvo type="min"/>
        <cfvo type="max"/>
        <color rgb="FFFFEF9C"/>
        <color rgb="FF63BE7B"/>
      </colorScale>
    </cfRule>
  </conditionalFormatting>
  <conditionalFormatting sqref="T2:T6">
    <cfRule type="colorScale" priority="23487">
      <colorScale>
        <cfvo type="min"/>
        <cfvo type="percentile" val="50"/>
        <cfvo type="max"/>
        <color rgb="FFF8696B"/>
        <color rgb="FFFCFCFF"/>
        <color rgb="FF63BE7B"/>
      </colorScale>
    </cfRule>
    <cfRule type="colorScale" priority="23488">
      <colorScale>
        <cfvo type="min"/>
        <cfvo type="max"/>
        <color rgb="FFFCFCFF"/>
        <color rgb="FF63BE7B"/>
      </colorScale>
    </cfRule>
    <cfRule type="colorScale" priority="23489">
      <colorScale>
        <cfvo type="min"/>
        <cfvo type="max"/>
        <color rgb="FFFCFCFF"/>
        <color rgb="FF63BE7B"/>
      </colorScale>
    </cfRule>
    <cfRule type="colorScale" priority="23490">
      <colorScale>
        <cfvo type="min"/>
        <cfvo type="max"/>
        <color rgb="FFFCFCFF"/>
        <color rgb="FF63BE7B"/>
      </colorScale>
    </cfRule>
  </conditionalFormatting>
  <conditionalFormatting sqref="T2:T12">
    <cfRule type="colorScale" priority="20">
      <colorScale>
        <cfvo type="min"/>
        <cfvo type="max"/>
        <color rgb="FFFCFCFF"/>
        <color rgb="FF63BE7B"/>
      </colorScale>
    </cfRule>
  </conditionalFormatting>
  <conditionalFormatting sqref="T2:T19">
    <cfRule type="colorScale" priority="5">
      <colorScale>
        <cfvo type="min"/>
        <cfvo type="max"/>
        <color rgb="FFFCFCFF"/>
        <color rgb="FF63BE7B"/>
      </colorScale>
    </cfRule>
  </conditionalFormatting>
  <conditionalFormatting sqref="T2:T34">
    <cfRule type="colorScale" priority="23637">
      <colorScale>
        <cfvo type="min"/>
        <cfvo type="percentile" val="50"/>
        <cfvo type="max"/>
        <color rgb="FFF8696B"/>
        <color rgb="FFFCFCFF"/>
        <color rgb="FF63BE7B"/>
      </colorScale>
    </cfRule>
    <cfRule type="colorScale" priority="23638">
      <colorScale>
        <cfvo type="min"/>
        <cfvo type="max"/>
        <color rgb="FFFCFCFF"/>
        <color rgb="FF63BE7B"/>
      </colorScale>
    </cfRule>
  </conditionalFormatting>
  <conditionalFormatting sqref="T4">
    <cfRule type="colorScale" priority="531">
      <colorScale>
        <cfvo type="min"/>
        <cfvo type="max"/>
        <color rgb="FFFFEF9C"/>
        <color rgb="FF63BE7B"/>
      </colorScale>
    </cfRule>
    <cfRule type="colorScale" priority="537">
      <colorScale>
        <cfvo type="min"/>
        <cfvo type="max"/>
        <color rgb="FFFFEF9C"/>
        <color rgb="FF63BE7B"/>
      </colorScale>
    </cfRule>
    <cfRule type="colorScale" priority="22898">
      <colorScale>
        <cfvo type="min"/>
        <cfvo type="max"/>
        <color rgb="FFFFEF9C"/>
        <color rgb="FF63BE7B"/>
      </colorScale>
    </cfRule>
    <cfRule type="colorScale" priority="22899">
      <colorScale>
        <cfvo type="min"/>
        <cfvo type="max"/>
        <color rgb="FFFFEF9C"/>
        <color rgb="FF63BE7B"/>
      </colorScale>
    </cfRule>
    <cfRule type="colorScale" priority="22900">
      <colorScale>
        <cfvo type="min"/>
        <cfvo type="percentile" val="50"/>
        <cfvo type="max"/>
        <color rgb="FFF8696B"/>
        <color rgb="FFFCFCFF"/>
        <color rgb="FF63BE7B"/>
      </colorScale>
    </cfRule>
  </conditionalFormatting>
  <conditionalFormatting sqref="T5:T6">
    <cfRule type="colorScale" priority="22991">
      <colorScale>
        <cfvo type="min"/>
        <cfvo type="max"/>
        <color rgb="FFFFEF9C"/>
        <color rgb="FF63BE7B"/>
      </colorScale>
    </cfRule>
  </conditionalFormatting>
  <conditionalFormatting sqref="T7:T34">
    <cfRule type="colorScale" priority="22641">
      <colorScale>
        <cfvo type="min"/>
        <cfvo type="percentile" val="50"/>
        <cfvo type="max"/>
        <color rgb="FFF8696B"/>
        <color rgb="FFFCFCFF"/>
        <color rgb="FF63BE7B"/>
      </colorScale>
    </cfRule>
    <cfRule type="colorScale" priority="22642">
      <colorScale>
        <cfvo type="min"/>
        <cfvo type="max"/>
        <color rgb="FFFCFCFF"/>
        <color rgb="FF63BE7B"/>
      </colorScale>
    </cfRule>
    <cfRule type="colorScale" priority="22643">
      <colorScale>
        <cfvo type="min"/>
        <cfvo type="max"/>
        <color rgb="FFFFEF9C"/>
        <color rgb="FF63BE7B"/>
      </colorScale>
    </cfRule>
    <cfRule type="colorScale" priority="22644">
      <colorScale>
        <cfvo type="min"/>
        <cfvo type="max"/>
        <color rgb="FFFFEF9C"/>
        <color rgb="FF63BE7B"/>
      </colorScale>
    </cfRule>
    <cfRule type="colorScale" priority="22645">
      <colorScale>
        <cfvo type="min"/>
        <cfvo type="max"/>
        <color rgb="FFFCFCFF"/>
        <color rgb="FF63BE7B"/>
      </colorScale>
    </cfRule>
    <cfRule type="colorScale" priority="22646">
      <colorScale>
        <cfvo type="min"/>
        <cfvo type="max"/>
        <color rgb="FFFCFCFF"/>
        <color rgb="FF63BE7B"/>
      </colorScale>
    </cfRule>
  </conditionalFormatting>
  <conditionalFormatting sqref="U2:U3 W2:W3">
    <cfRule type="colorScale" priority="23408">
      <colorScale>
        <cfvo type="min"/>
        <cfvo type="max"/>
        <color rgb="FFFFEF9C"/>
        <color rgb="FF63BE7B"/>
      </colorScale>
    </cfRule>
  </conditionalFormatting>
  <conditionalFormatting sqref="U2:U6 W2:W6">
    <cfRule type="colorScale" priority="827">
      <colorScale>
        <cfvo type="min"/>
        <cfvo type="max"/>
        <color rgb="FFFFEF9C"/>
        <color rgb="FF63BE7B"/>
      </colorScale>
    </cfRule>
  </conditionalFormatting>
  <conditionalFormatting sqref="U2:U6">
    <cfRule type="colorScale" priority="23495">
      <colorScale>
        <cfvo type="min"/>
        <cfvo type="percentile" val="50"/>
        <cfvo type="max"/>
        <color rgb="FFF8696B"/>
        <color rgb="FFFCFCFF"/>
        <color rgb="FF63BE7B"/>
      </colorScale>
    </cfRule>
    <cfRule type="colorScale" priority="23496">
      <colorScale>
        <cfvo type="min"/>
        <cfvo type="max"/>
        <color rgb="FFFCFCFF"/>
        <color rgb="FF63BE7B"/>
      </colorScale>
    </cfRule>
  </conditionalFormatting>
  <conditionalFormatting sqref="U2:U12">
    <cfRule type="colorScale" priority="19">
      <colorScale>
        <cfvo type="min"/>
        <cfvo type="max"/>
        <color rgb="FFFCFCFF"/>
        <color rgb="FF63BE7B"/>
      </colorScale>
    </cfRule>
  </conditionalFormatting>
  <conditionalFormatting sqref="U2:U19">
    <cfRule type="colorScale" priority="1">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U2:U34">
    <cfRule type="colorScale" priority="23439">
      <colorScale>
        <cfvo type="min"/>
        <cfvo type="percentile" val="50"/>
        <cfvo type="max"/>
        <color rgb="FFF8696B"/>
        <color rgb="FFFCFCFF"/>
        <color rgb="FF63BE7B"/>
      </colorScale>
    </cfRule>
    <cfRule type="colorScale" priority="23440">
      <colorScale>
        <cfvo type="min"/>
        <cfvo type="max"/>
        <color rgb="FFFCFCFF"/>
        <color rgb="FF63BE7B"/>
      </colorScale>
    </cfRule>
  </conditionalFormatting>
  <conditionalFormatting sqref="W4 U4">
    <cfRule type="colorScale" priority="587">
      <colorScale>
        <cfvo type="min"/>
        <cfvo type="max"/>
        <color rgb="FFFFEF9C"/>
        <color rgb="FF63BE7B"/>
      </colorScale>
    </cfRule>
    <cfRule type="colorScale" priority="588">
      <colorScale>
        <cfvo type="min"/>
        <cfvo type="percentile" val="50"/>
        <cfvo type="max"/>
        <color rgb="FFF8696B"/>
        <color rgb="FFFFEB84"/>
        <color rgb="FF63BE7B"/>
      </colorScale>
    </cfRule>
    <cfRule type="colorScale" priority="22907">
      <colorScale>
        <cfvo type="min"/>
        <cfvo type="max"/>
        <color rgb="FFFFEF9C"/>
        <color rgb="FF63BE7B"/>
      </colorScale>
    </cfRule>
    <cfRule type="colorScale" priority="22908">
      <colorScale>
        <cfvo type="min"/>
        <cfvo type="max"/>
        <color rgb="FFFFEF9C"/>
        <color rgb="FF63BE7B"/>
      </colorScale>
    </cfRule>
    <cfRule type="colorScale" priority="22909">
      <colorScale>
        <cfvo type="min"/>
        <cfvo type="max"/>
        <color rgb="FFFFEF9C"/>
        <color rgb="FF63BE7B"/>
      </colorScale>
    </cfRule>
  </conditionalFormatting>
  <conditionalFormatting sqref="U5:U6 W5:W6">
    <cfRule type="colorScale" priority="22910">
      <colorScale>
        <cfvo type="min"/>
        <cfvo type="max"/>
        <color rgb="FFFFEF9C"/>
        <color rgb="FF63BE7B"/>
      </colorScale>
    </cfRule>
  </conditionalFormatting>
  <conditionalFormatting sqref="U7:U34">
    <cfRule type="colorScale" priority="22649">
      <colorScale>
        <cfvo type="min"/>
        <cfvo type="percentile" val="50"/>
        <cfvo type="max"/>
        <color rgb="FFF8696B"/>
        <color rgb="FFFCFCFF"/>
        <color rgb="FF63BE7B"/>
      </colorScale>
    </cfRule>
    <cfRule type="colorScale" priority="22650">
      <colorScale>
        <cfvo type="min"/>
        <cfvo type="max"/>
        <color rgb="FFFCFCFF"/>
        <color rgb="FF63BE7B"/>
      </colorScale>
    </cfRule>
  </conditionalFormatting>
  <conditionalFormatting sqref="U8:U34 W8:W34">
    <cfRule type="colorScale" priority="116">
      <colorScale>
        <cfvo type="min"/>
        <cfvo type="max"/>
        <color rgb="FFFFEF9C"/>
        <color rgb="FF63BE7B"/>
      </colorScale>
    </cfRule>
    <cfRule type="colorScale" priority="117">
      <colorScale>
        <cfvo type="min"/>
        <cfvo type="max"/>
        <color rgb="FFFFEF9C"/>
        <color rgb="FF63BE7B"/>
      </colorScale>
    </cfRule>
    <cfRule type="colorScale" priority="118">
      <colorScale>
        <cfvo type="min"/>
        <cfvo type="max"/>
        <color rgb="FFFFEF9C"/>
        <color rgb="FF63BE7B"/>
      </colorScale>
    </cfRule>
  </conditionalFormatting>
  <conditionalFormatting sqref="V2">
    <cfRule type="colorScale" priority="43">
      <colorScale>
        <cfvo type="min"/>
        <cfvo type="max"/>
        <color rgb="FFFFEF9C"/>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V2:V21">
    <cfRule type="colorScale" priority="39">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41">
      <colorScale>
        <cfvo type="min"/>
        <cfvo type="max"/>
        <color rgb="FF63BE7B"/>
        <color rgb="FFFCFCFF"/>
      </colorScale>
    </cfRule>
    <cfRule type="colorScale" priority="42">
      <colorScale>
        <cfvo type="min"/>
        <cfvo type="percentile" val="50"/>
        <cfvo type="max"/>
        <color rgb="FF63BE7B"/>
        <color rgb="FFFCFCFF"/>
        <color rgb="FFF8696B"/>
      </colorScale>
    </cfRule>
    <cfRule type="colorScale" priority="62">
      <colorScale>
        <cfvo type="min"/>
        <cfvo type="max"/>
        <color rgb="FFFFEF9C"/>
        <color rgb="FF63BE7B"/>
      </colorScale>
    </cfRule>
    <cfRule type="colorScale" priority="63">
      <colorScale>
        <cfvo type="min"/>
        <cfvo type="max"/>
        <color rgb="FFFFEF9C"/>
        <color rgb="FF63BE7B"/>
      </colorScale>
    </cfRule>
    <cfRule type="colorScale" priority="64">
      <colorScale>
        <cfvo type="min"/>
        <cfvo type="max"/>
        <color rgb="FFFFEF9C"/>
        <color rgb="FF63BE7B"/>
      </colorScale>
    </cfRule>
  </conditionalFormatting>
  <conditionalFormatting sqref="V3">
    <cfRule type="colorScale" priority="44">
      <colorScale>
        <cfvo type="min"/>
        <cfvo type="max"/>
        <color rgb="FFFFEF9C"/>
        <color rgb="FF63BE7B"/>
      </colorScale>
    </cfRule>
    <cfRule type="colorScale" priority="45">
      <colorScale>
        <cfvo type="min"/>
        <cfvo type="max"/>
        <color rgb="FFFFEF9C"/>
        <color rgb="FF63BE7B"/>
      </colorScale>
    </cfRule>
    <cfRule type="colorScale" priority="46">
      <colorScale>
        <cfvo type="min"/>
        <cfvo type="max"/>
        <color rgb="FFFFEF9C"/>
        <color rgb="FF63BE7B"/>
      </colorScale>
    </cfRule>
  </conditionalFormatting>
  <conditionalFormatting sqref="V3:V21">
    <cfRule type="colorScale" priority="38">
      <colorScale>
        <cfvo type="min"/>
        <cfvo type="max"/>
        <color rgb="FFFFEF9C"/>
        <color rgb="FF63BE7B"/>
      </colorScale>
    </cfRule>
  </conditionalFormatting>
  <conditionalFormatting sqref="V4">
    <cfRule type="colorScale" priority="47">
      <colorScale>
        <cfvo type="min"/>
        <cfvo type="max"/>
        <color rgb="FFFFEF9C"/>
        <color rgb="FF63BE7B"/>
      </colorScale>
    </cfRule>
  </conditionalFormatting>
  <conditionalFormatting sqref="V5">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V6">
    <cfRule type="colorScale" priority="50">
      <colorScale>
        <cfvo type="min"/>
        <cfvo type="max"/>
        <color rgb="FFFFEF9C"/>
        <color rgb="FF63BE7B"/>
      </colorScale>
    </cfRule>
  </conditionalFormatting>
  <conditionalFormatting sqref="V7">
    <cfRule type="colorScale" priority="65">
      <colorScale>
        <cfvo type="min"/>
        <cfvo type="max"/>
        <color rgb="FFFFEF9C"/>
        <color rgb="FF63BE7B"/>
      </colorScale>
    </cfRule>
    <cfRule type="colorScale" priority="66">
      <colorScale>
        <cfvo type="min"/>
        <cfvo type="max"/>
        <color rgb="FFFFEF9C"/>
        <color rgb="FF63BE7B"/>
      </colorScale>
    </cfRule>
    <cfRule type="colorScale" priority="67">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V8">
    <cfRule type="colorScale" priority="51">
      <colorScale>
        <cfvo type="min"/>
        <cfvo type="max"/>
        <color rgb="FFFFEF9C"/>
        <color rgb="FF63BE7B"/>
      </colorScale>
    </cfRule>
    <cfRule type="colorScale" priority="69">
      <colorScale>
        <cfvo type="min"/>
        <cfvo type="max"/>
        <color rgb="FFFFEF9C"/>
        <color rgb="FF63BE7B"/>
      </colorScale>
    </cfRule>
  </conditionalFormatting>
  <conditionalFormatting sqref="V9">
    <cfRule type="colorScale" priority="70">
      <colorScale>
        <cfvo type="min"/>
        <cfvo type="max"/>
        <color rgb="FFFFEF9C"/>
        <color rgb="FF63BE7B"/>
      </colorScale>
    </cfRule>
    <cfRule type="colorScale" priority="71">
      <colorScale>
        <cfvo type="min"/>
        <cfvo type="percentile" val="50"/>
        <cfvo type="max"/>
        <color rgb="FFF8696B"/>
        <color rgb="FFFFEB84"/>
        <color rgb="FF63BE7B"/>
      </colorScale>
    </cfRule>
  </conditionalFormatting>
  <conditionalFormatting sqref="V9:V16">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10">
    <cfRule type="colorScale" priority="75">
      <colorScale>
        <cfvo type="min"/>
        <cfvo type="max"/>
        <color rgb="FFFFEF9C"/>
        <color rgb="FF63BE7B"/>
      </colorScale>
    </cfRule>
    <cfRule type="colorScale" priority="76">
      <colorScale>
        <cfvo type="min"/>
        <cfvo type="percentile" val="50"/>
        <cfvo type="max"/>
        <color rgb="FFF8696B"/>
        <color rgb="FFFFEB84"/>
        <color rgb="FF63BE7B"/>
      </colorScale>
    </cfRule>
    <cfRule type="colorScale" priority="77">
      <colorScale>
        <cfvo type="min"/>
        <cfvo type="percentile" val="50"/>
        <cfvo type="max"/>
        <color rgb="FFF8696B"/>
        <color rgb="FFFFEB84"/>
        <color rgb="FF63BE7B"/>
      </colorScale>
    </cfRule>
  </conditionalFormatting>
  <conditionalFormatting sqref="V11:V12">
    <cfRule type="colorScale" priority="78">
      <colorScale>
        <cfvo type="min"/>
        <cfvo type="max"/>
        <color rgb="FFFFEF9C"/>
        <color rgb="FF63BE7B"/>
      </colorScale>
    </cfRule>
    <cfRule type="colorScale" priority="79">
      <colorScale>
        <cfvo type="min"/>
        <cfvo type="percentile" val="50"/>
        <cfvo type="max"/>
        <color rgb="FFF8696B"/>
        <color rgb="FFFFEB84"/>
        <color rgb="FF63BE7B"/>
      </colorScale>
    </cfRule>
  </conditionalFormatting>
  <conditionalFormatting sqref="V13">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4:V16">
    <cfRule type="colorScale" priority="85">
      <colorScale>
        <cfvo type="min"/>
        <cfvo type="max"/>
        <color rgb="FFFFEF9C"/>
        <color rgb="FF63BE7B"/>
      </colorScale>
    </cfRule>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max"/>
        <color rgb="FFFFEF9C"/>
        <color rgb="FF63BE7B"/>
      </colorScale>
    </cfRule>
  </conditionalFormatting>
  <conditionalFormatting sqref="V17">
    <cfRule type="colorScale" priority="53">
      <colorScale>
        <cfvo type="min"/>
        <cfvo type="max"/>
        <color rgb="FFFFEF9C"/>
        <color rgb="FF63BE7B"/>
      </colorScale>
    </cfRule>
    <cfRule type="colorScale" priority="54">
      <colorScale>
        <cfvo type="min"/>
        <cfvo type="max"/>
        <color rgb="FFFFEF9C"/>
        <color rgb="FF63BE7B"/>
      </colorScale>
    </cfRule>
    <cfRule type="colorScale" priority="55">
      <colorScale>
        <cfvo type="min"/>
        <cfvo type="max"/>
        <color rgb="FFFFEF9C"/>
        <color rgb="FF63BE7B"/>
      </colorScale>
    </cfRule>
  </conditionalFormatting>
  <conditionalFormatting sqref="V17:V19">
    <cfRule type="colorScale" priority="93">
      <colorScale>
        <cfvo type="min"/>
        <cfvo type="max"/>
        <color rgb="FFFFEF9C"/>
        <color rgb="FF63BE7B"/>
      </colorScale>
    </cfRule>
  </conditionalFormatting>
  <conditionalFormatting sqref="V18:V19">
    <cfRule type="colorScale" priority="56">
      <colorScale>
        <cfvo type="min"/>
        <cfvo type="max"/>
        <color rgb="FFFFEF9C"/>
        <color rgb="FF63BE7B"/>
      </colorScale>
    </cfRule>
    <cfRule type="colorScale" priority="57">
      <colorScale>
        <cfvo type="min"/>
        <cfvo type="max"/>
        <color rgb="FFFFEF9C"/>
        <color rgb="FF63BE7B"/>
      </colorScale>
    </cfRule>
    <cfRule type="colorScale" priority="58">
      <colorScale>
        <cfvo type="min"/>
        <cfvo type="max"/>
        <color rgb="FFFFEF9C"/>
        <color rgb="FF63BE7B"/>
      </colorScale>
    </cfRule>
  </conditionalFormatting>
  <conditionalFormatting sqref="V20">
    <cfRule type="colorScale" priority="60">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21">
    <cfRule type="colorScale" priority="61">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percentile" val="50"/>
        <cfvo type="max"/>
        <color rgb="FF63BE7B"/>
        <color rgb="FFFCFCFF"/>
        <color rgb="FFF8696B"/>
      </colorScale>
    </cfRule>
    <cfRule type="colorScale" priority="99">
      <colorScale>
        <cfvo type="min"/>
        <cfvo type="max"/>
        <color rgb="FF63BE7B"/>
        <color rgb="FFFCFCFF"/>
      </colorScale>
    </cfRule>
    <cfRule type="colorScale" priority="100">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2">
      <colorScale>
        <cfvo type="min"/>
        <cfvo type="percentile" val="50"/>
        <cfvo type="max"/>
        <color rgb="FF63BE7B"/>
        <color rgb="FFFCFCFF"/>
        <color rgb="FFF8696B"/>
      </colorScale>
    </cfRule>
  </conditionalFormatting>
  <conditionalFormatting sqref="W2:W6">
    <cfRule type="colorScale" priority="23499">
      <colorScale>
        <cfvo type="min"/>
        <cfvo type="percentile" val="50"/>
        <cfvo type="max"/>
        <color rgb="FF63BE7B"/>
        <color rgb="FFFCFCFF"/>
        <color rgb="FFF8696B"/>
      </colorScale>
    </cfRule>
    <cfRule type="colorScale" priority="23500">
      <colorScale>
        <cfvo type="min"/>
        <cfvo type="max"/>
        <color rgb="FF63BE7B"/>
        <color rgb="FFFCFCFF"/>
      </colorScale>
    </cfRule>
    <cfRule type="colorScale" priority="23501">
      <colorScale>
        <cfvo type="min"/>
        <cfvo type="percentile" val="50"/>
        <cfvo type="max"/>
        <color rgb="FF63BE7B"/>
        <color rgb="FFFCFCFF"/>
        <color rgb="FFF8696B"/>
      </colorScale>
    </cfRule>
  </conditionalFormatting>
  <conditionalFormatting sqref="W2:W12">
    <cfRule type="colorScale" priority="18">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conditionalFormatting sqref="W2:W34">
    <cfRule type="colorScale" priority="23641">
      <colorScale>
        <cfvo type="min"/>
        <cfvo type="percentile" val="50"/>
        <cfvo type="max"/>
        <color rgb="FF63BE7B"/>
        <color rgb="FFFCFCFF"/>
        <color rgb="FFF8696B"/>
      </colorScale>
    </cfRule>
  </conditionalFormatting>
  <conditionalFormatting sqref="U7 W7">
    <cfRule type="colorScale" priority="22651">
      <colorScale>
        <cfvo type="min"/>
        <cfvo type="max"/>
        <color rgb="FFFFEF9C"/>
        <color rgb="FF63BE7B"/>
      </colorScale>
    </cfRule>
    <cfRule type="colorScale" priority="22652">
      <colorScale>
        <cfvo type="min"/>
        <cfvo type="max"/>
        <color rgb="FFFFEF9C"/>
        <color rgb="FF63BE7B"/>
      </colorScale>
    </cfRule>
    <cfRule type="colorScale" priority="22653">
      <colorScale>
        <cfvo type="min"/>
        <cfvo type="max"/>
        <color rgb="FFFFEF9C"/>
        <color rgb="FF63BE7B"/>
      </colorScale>
    </cfRule>
  </conditionalFormatting>
  <conditionalFormatting sqref="W7:W34">
    <cfRule type="colorScale" priority="22655">
      <colorScale>
        <cfvo type="min"/>
        <cfvo type="percentile" val="50"/>
        <cfvo type="max"/>
        <color rgb="FF63BE7B"/>
        <color rgb="FFFCFCFF"/>
        <color rgb="FFF8696B"/>
      </colorScale>
    </cfRule>
    <cfRule type="colorScale" priority="22656">
      <colorScale>
        <cfvo type="min"/>
        <cfvo type="max"/>
        <color rgb="FF63BE7B"/>
        <color rgb="FFFCFCFF"/>
      </colorScale>
    </cfRule>
    <cfRule type="colorScale" priority="22657">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11" r:id="rId3" display="Technology/Hardware/ASML.xlsx" xr:uid="{CEA60457-B80A-9A4D-8ED7-B59BDEB8955E}"/>
    <hyperlink ref="A12" r:id="rId4" display="Technology/Hardware/Taiwan Semiconductor.xlsx" xr:uid="{6EBE2ABD-C924-8344-AF0A-8CD2FBE334FF}"/>
    <hyperlink ref="A19" r:id="rId5" display="Technology/Hardware/Micron Technology.xlsx" xr:uid="{99467D27-1BC8-5A45-BC28-87F9D4DC1F63}"/>
    <hyperlink ref="A5" r:id="rId6" display="Technology/Hardware/Arista Networks.xlsx" xr:uid="{AE9EC593-C4DB-7F49-A630-037153F928E5}"/>
    <hyperlink ref="A13" r:id="rId7" display="Technology/Hardware/Applied Materials.xlsx" xr:uid="{BF667711-E66D-9045-B452-E570FD35F76A}"/>
    <hyperlink ref="A10" r:id="rId8" display="Technology/Hardware/Apple.xlsx" xr:uid="{1293A416-60BA-7140-8E55-0ACF945DBAAC}"/>
    <hyperlink ref="A8" r:id="rId9" display="Technology/Hardware/Texas Instruments.xlsx" xr:uid="{F16F1590-03EC-DE45-96E7-D178F58C6AD6}"/>
    <hyperlink ref="A4" r:id="rId10" display="Technology/Hardware/Extreme Networks.xlsx" xr:uid="{AB5975DD-364D-2143-AE67-8A69B7A31FF0}"/>
    <hyperlink ref="A15" r:id="rId11" display="Technology/Hardware/Fabrinet.xlsx" xr:uid="{B6CCE214-EEA8-5F4C-9A0F-34BB2B28E739}"/>
    <hyperlink ref="A14" r:id="rId12" display="Technology/Hardware/Jabil.xlsx" xr:uid="{94F9CC8A-F55B-384E-95D9-05C10443161A}"/>
    <hyperlink ref="A17" r:id="rId13" display="Technology/Hardware/Celestica.xlsx" xr:uid="{13E759AF-7830-274B-8684-D98F41EA0926}"/>
    <hyperlink ref="A16" r:id="rId14" display="Technology/Hardware/Axon Enterprise.xlsx" xr:uid="{0E914D52-3205-A046-B469-FCF64AC39245}"/>
    <hyperlink ref="A7" r:id="rId15" display="Technology/Hardware/Broadcom.xlsx" xr:uid="{39C87E93-2A07-B447-B564-5023C67C9BA8}"/>
    <hyperlink ref="A9" r:id="rId16" display="Technology/Hardware/Enphase Energy.xlsx" xr:uid="{B59DC528-760A-B942-8BBB-7A060C638633}"/>
    <hyperlink ref="A18" r:id="rId17" display="Technology/Hardware/Tesla.xlsx" xr:uid="{0136AFF0-F048-E847-BB0D-E98E960FECA5}"/>
    <hyperlink ref="A3" r:id="rId18" display="Technology/Hardware/Super Micro Computer.xlsx" xr:uid="{0A3FA770-AEE9-C244-B1B2-C9A32C2AD0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33"/>
  <sheetViews>
    <sheetView zoomScale="80" zoomScaleNormal="80" workbookViewId="0">
      <pane ySplit="1" topLeftCell="A2" activePane="bottomLeft" state="frozen"/>
      <selection pane="bottomLeft" activeCell="O9" sqref="O9"/>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590</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49" customHeight="1">
      <c r="A2" s="32" t="e" vm="58">
        <v>#VALUE!</v>
      </c>
      <c r="B2" s="13" cm="1">
        <f t="array" ref="B2">_FV(A2,"Price")</f>
        <v>92.522999999999996</v>
      </c>
      <c r="C2" s="13">
        <f>[57]Model!$K$6</f>
        <v>105.98783526380149</v>
      </c>
      <c r="D2" s="4">
        <f>[57]Model!$K$7</f>
        <v>0.14552960089709033</v>
      </c>
      <c r="E2" s="4">
        <f>[57]Model!$E$11</f>
        <v>0.28314252479868807</v>
      </c>
      <c r="F2" s="4">
        <f>[57]Model!$F$11</f>
        <v>0.22706872897711117</v>
      </c>
      <c r="G2" s="4">
        <f>[57]Model!$K$11</f>
        <v>0.17103728785596189</v>
      </c>
      <c r="H2" s="4">
        <f>[57]Model!$E$13</f>
        <v>0.3113748078196743</v>
      </c>
      <c r="I2" s="4">
        <f>[57]Model!$F$13</f>
        <v>0.25641933333397438</v>
      </c>
      <c r="J2" s="4">
        <f>[57]Model!$K$13</f>
        <v>0.14495701306560024</v>
      </c>
      <c r="K2" s="4">
        <f>[57]Model!$E$15</f>
        <v>0.36841403291393315</v>
      </c>
      <c r="L2" s="4">
        <f>[57]Model!$F$15</f>
        <v>0.25370812603994741</v>
      </c>
      <c r="M2" s="4">
        <f>[57]Model!$K$15</f>
        <v>0.18731103241867761</v>
      </c>
      <c r="N2" s="4">
        <f>SUM(D2,G2,M2,J2,Q2,R2,S2,T2,U2)/9</f>
        <v>0.33802729438240459</v>
      </c>
      <c r="O2" s="26">
        <f>[57]Model!$A$6</f>
        <v>10.48713403031887</v>
      </c>
      <c r="P2" s="26">
        <f>[57]Model!$A$7</f>
        <v>17.691258730158729</v>
      </c>
      <c r="Q2" s="23">
        <f>[57]Model!$C$7</f>
        <v>5.2487583994714274E-2</v>
      </c>
      <c r="R2" s="4">
        <f>[57]Model!$C$3</f>
        <v>1</v>
      </c>
      <c r="S2" s="4">
        <f>[57]Model!$C$5</f>
        <v>0.57950000000000002</v>
      </c>
      <c r="T2" s="4">
        <f>[57]Model!$C$6</f>
        <v>0.54505267662785284</v>
      </c>
      <c r="U2" s="4">
        <f>[57]Model!$E$7</f>
        <v>0.21637045458174373</v>
      </c>
      <c r="V2" s="27">
        <f>[57]Model!$G$7</f>
        <v>2.3323729274785439E-2</v>
      </c>
      <c r="W2" s="4">
        <f>[57]Model!$G$3</f>
        <v>3.6607533162473248E-2</v>
      </c>
      <c r="X2" s="5">
        <f>[57]Model!$A$3</f>
        <v>20061887400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0" ht="49" customHeight="1">
      <c r="A3" s="2" t="e" vm="59">
        <v>#VALUE!</v>
      </c>
      <c r="B3" s="13" cm="1">
        <f t="array" ref="B3">_FV(A3,"Price")</f>
        <v>3010.26</v>
      </c>
      <c r="C3" s="13">
        <f>[58]Model!$K$6</f>
        <v>4414.2521858246528</v>
      </c>
      <c r="D3" s="4">
        <f>[58]Model!$K$7</f>
        <v>0.46640229941089895</v>
      </c>
      <c r="E3" s="4">
        <f>[58]Model!$E$11</f>
        <v>0.55959116627121741</v>
      </c>
      <c r="F3" s="4">
        <f>[58]Model!$F$11</f>
        <v>0.23932124049151549</v>
      </c>
      <c r="G3" s="4">
        <f>[58]Model!$K$11</f>
        <v>0.12182656381556858</v>
      </c>
      <c r="H3" s="4">
        <f>[58]Model!$E$13</f>
        <v>1.624892703862661</v>
      </c>
      <c r="I3" s="4">
        <f>[58]Model!$F$13</f>
        <v>0.76847612818835831</v>
      </c>
      <c r="J3" s="4">
        <f>[58]Model!$K$13</f>
        <v>0.22398290901133455</v>
      </c>
      <c r="K3" s="4">
        <f>[58]Model!$E$15</f>
        <v>1.3334688974372289</v>
      </c>
      <c r="L3" s="4">
        <f>[58]Model!$F$15</f>
        <v>3.0075454291896619E-2</v>
      </c>
      <c r="M3" s="4">
        <f>[58]Model!$K$15</f>
        <v>6.4715081920032697E-2</v>
      </c>
      <c r="N3" s="4">
        <f>SUM(D3,G3,M3,J3,Q3,R3,S3,T3,U3)/9</f>
        <v>0.31620200368405649</v>
      </c>
      <c r="O3" s="26">
        <f>[58]Model!$A$6</f>
        <v>4.9588092571293672</v>
      </c>
      <c r="P3" s="26">
        <f>[58]Model!$A$7</f>
        <v>19.42078033764793</v>
      </c>
      <c r="Q3" s="23">
        <f>[58]Model!$C$7</f>
        <v>6.365946921559533E-2</v>
      </c>
      <c r="R3" s="4">
        <f>[58]Model!$C$3</f>
        <v>1</v>
      </c>
      <c r="S3" s="4">
        <f>[58]Model!$C$5</f>
        <v>0.23039999999999999</v>
      </c>
      <c r="T3" s="4">
        <f>[58]Model!$C$6</f>
        <v>0.36170765260327803</v>
      </c>
      <c r="U3" s="4">
        <f>[58]Model!$E$7</f>
        <v>0.3131240571798003</v>
      </c>
      <c r="V3" s="27">
        <v>0</v>
      </c>
      <c r="W3" s="4">
        <f>[58]Model!$G$3</f>
        <v>-4.4701509234835485E-2</v>
      </c>
      <c r="X3" s="18">
        <f>[58]Model!$A$3</f>
        <v>105027580066</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0" ht="50" customHeight="1">
      <c r="A4" s="32" t="e" vm="60">
        <v>#VALUE!</v>
      </c>
      <c r="B4" s="13" cm="1">
        <f t="array" ref="B4">_FV(A4,"Price")</f>
        <v>34.81</v>
      </c>
      <c r="C4" s="13">
        <f>[104]Model!$K$6</f>
        <v>22.795819216292308</v>
      </c>
      <c r="D4" s="4">
        <f>[104]Model!$K$7</f>
        <v>-0.34513590300797736</v>
      </c>
      <c r="E4" s="4">
        <f>[104]Model!$E$11</f>
        <v>0.72871742443239906</v>
      </c>
      <c r="F4" s="4">
        <f>[104]Model!$F$11</f>
        <v>0.65189217754738871</v>
      </c>
      <c r="G4" s="4">
        <f>[104]Model!$K$11</f>
        <v>0.27925489048610957</v>
      </c>
      <c r="H4" s="4">
        <f>[104]Model!$E$13</f>
        <v>-9.5331195283598014E-2</v>
      </c>
      <c r="I4" s="4">
        <f>[104]Model!$F$13</f>
        <v>-0.49201262421198455</v>
      </c>
      <c r="J4" s="4">
        <f>[104]Model!$K$13</f>
        <v>1.3065839415158469</v>
      </c>
      <c r="K4" s="4">
        <f>[104]Model!$E$16</f>
        <v>0.40823972930797403</v>
      </c>
      <c r="L4" s="4">
        <f>[104]Model!$F$16</f>
        <v>-1.0822860152174272</v>
      </c>
      <c r="M4" s="4">
        <f>[104]Model!$K$16</f>
        <v>1.7495289737292687</v>
      </c>
      <c r="N4" s="4">
        <f>SUM(D4,G4,M4,J4,Q4,R4,S4,T4,U4)/9</f>
        <v>0.31375051756776784</v>
      </c>
      <c r="O4" s="26">
        <f>[104]Model!$A$6</f>
        <v>4.3852689918940824</v>
      </c>
      <c r="P4" s="37" t="s">
        <v>587</v>
      </c>
      <c r="Q4" s="23">
        <f>[104]Model!$C$7</f>
        <v>3.6968848819202019E-3</v>
      </c>
      <c r="R4" s="4">
        <f>[104]Model!$C$3</f>
        <v>0.37030000000000002</v>
      </c>
      <c r="S4" s="4">
        <f>[104]Model!$C$5</f>
        <v>-0.18913807079167794</v>
      </c>
      <c r="T4" s="4">
        <f>[104]Model!$C$6</f>
        <v>1.6211834639286681E-2</v>
      </c>
      <c r="U4" s="4">
        <f>[104]Model!$E$7</f>
        <v>-0.36754789334286597</v>
      </c>
      <c r="V4" s="27">
        <f>[104]Model!$G$7</f>
        <v>1.2961754203031741</v>
      </c>
      <c r="W4" s="4">
        <f>[104]Model!$G$3</f>
        <v>0.18716155401158777</v>
      </c>
      <c r="X4" s="5">
        <f>[104]Model!$A$3</f>
        <v>16229880539</v>
      </c>
      <c r="Y4" s="10" t="str" cm="1">
        <f t="array" ref="Y4">_FV(A4,"Industry")</f>
        <v>Hotels &amp; Entertainment Services</v>
      </c>
      <c r="Z4" s="16" cm="1">
        <f t="array" ref="Z4">_FV(A4,"Year incorporated",TRUE)</f>
        <v>2021</v>
      </c>
      <c r="AA4" s="8" t="str" cm="1">
        <f t="array" ref="AA4">_FV(A4,"Description")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4" s="4"/>
      <c r="AC4" s="24"/>
      <c r="AD4" s="25"/>
    </row>
    <row r="5" spans="1:30" ht="49" customHeight="1">
      <c r="A5" s="32" t="e" vm="61">
        <v>#VALUE!</v>
      </c>
      <c r="B5" s="13" cm="1">
        <f t="array" ref="B5">_FV(A5,"Price")</f>
        <v>79.239999999999995</v>
      </c>
      <c r="C5" s="13">
        <f>[59]Model!$K$6</f>
        <v>175.88016139230626</v>
      </c>
      <c r="D5" s="4">
        <f>[59]Model!$K$7</f>
        <v>1.0955577432658914</v>
      </c>
      <c r="E5" s="4">
        <f>[59]Model!$E$11</f>
        <v>0.53668211856406289</v>
      </c>
      <c r="F5" s="4">
        <f>[59]Model!$F$11</f>
        <v>0.1316503445162216</v>
      </c>
      <c r="G5" s="4">
        <f>[59]Model!$K$11</f>
        <v>0.10239717434970448</v>
      </c>
      <c r="H5" s="4">
        <f>[59]Model!$E$13</f>
        <v>-0.25566561112535036</v>
      </c>
      <c r="I5" s="4">
        <f>[59]Model!$F$13</f>
        <v>0.39958789911859283</v>
      </c>
      <c r="J5" s="4">
        <f>[59]Model!$K$13</f>
        <v>0.17971428209112833</v>
      </c>
      <c r="K5" s="4">
        <f>[59]Model!$E$15</f>
        <v>0.1761640257487056</v>
      </c>
      <c r="L5" s="4">
        <f>[59]Model!$F$15</f>
        <v>0.12753317915220697</v>
      </c>
      <c r="M5" s="4">
        <f>[59]Model!$K$15</f>
        <v>0.13626986321403312</v>
      </c>
      <c r="N5" s="4">
        <f>SUM(D5,G5,M5,J5,Q5,R5,S5,T5,U5)/9</f>
        <v>0.31294499787175867</v>
      </c>
      <c r="O5" s="26">
        <f>[59]Model!$A$6</f>
        <v>1.2860559284116331</v>
      </c>
      <c r="P5" s="26">
        <f>[59]Model!$A$7</f>
        <v>6.8436547619047623</v>
      </c>
      <c r="Q5" s="23">
        <f>[59]Model!$C$7</f>
        <v>0.13104480398654531</v>
      </c>
      <c r="R5" s="4">
        <f>[59]Model!$C$3</f>
        <v>0.5494</v>
      </c>
      <c r="S5" s="4">
        <f>[59]Model!$C$5</f>
        <v>0.1721</v>
      </c>
      <c r="T5" s="4">
        <f>[59]Model!$C$6</f>
        <v>0.22634559864196385</v>
      </c>
      <c r="U5" s="4">
        <f>[59]Model!$E$7</f>
        <v>0.22367551529656196</v>
      </c>
      <c r="V5" s="27">
        <f>[59]Model!$G$7</f>
        <v>1.9242231169464314</v>
      </c>
      <c r="W5" s="4">
        <f>[59]Model!$G$3</f>
        <v>-4.0077158278195968E-2</v>
      </c>
      <c r="X5" s="5">
        <f>[59]Model!$A$3</f>
        <v>5173803000</v>
      </c>
      <c r="Y5" s="10" t="str" cm="1">
        <f t="array" ref="Y5">_FV(A5,"Industry")</f>
        <v>Textiles &amp; Apparel</v>
      </c>
      <c r="Z5" s="16" cm="1">
        <f t="array" ref="Z5">_FV(A5,"Year incorporated",TRUE)</f>
        <v>2005</v>
      </c>
      <c r="AA5" s="8" t="str" cm="1">
        <f t="array" ref="AA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row>
    <row r="6" spans="1:30" ht="49" customHeight="1">
      <c r="A6" s="32" t="e" vm="62">
        <v>#VALUE!</v>
      </c>
      <c r="B6" s="13" cm="1">
        <f t="array" ref="B6">_FV(A6,"Price")</f>
        <v>2678.96</v>
      </c>
      <c r="C6" s="13">
        <f>[60]Model!$K$6</f>
        <v>4829.8515308535316</v>
      </c>
      <c r="D6" s="4">
        <f>[60]Model!$K$7</f>
        <v>0.97078075955063658</v>
      </c>
      <c r="E6" s="4">
        <f>[60]Model!$E$11</f>
        <v>7.4142379230419442E-2</v>
      </c>
      <c r="F6" s="4">
        <f>[60]Model!$F$11</f>
        <v>7.6918996616240243E-2</v>
      </c>
      <c r="G6" s="4">
        <f>[60]Model!$K$11</f>
        <v>4.747230273901315E-2</v>
      </c>
      <c r="H6" s="4">
        <f>[60]Model!$E$13</f>
        <v>4.067411808673338E-2</v>
      </c>
      <c r="I6" s="4">
        <f>[60]Model!$F$13</f>
        <v>5.3224417087943232E-2</v>
      </c>
      <c r="J6" s="4">
        <f>[60]Model!$K$13</f>
        <v>1.6735756508733979E-2</v>
      </c>
      <c r="K6" s="4">
        <f>[60]Model!$E$15</f>
        <v>-0.17768260447744</v>
      </c>
      <c r="L6" s="4">
        <f>[60]Model!$F$15</f>
        <v>0.33589511754068724</v>
      </c>
      <c r="M6" s="4">
        <f>[60]Model!$K$15</f>
        <v>9.8758194682533135E-2</v>
      </c>
      <c r="N6" s="4">
        <f>SUM(D6,G6,M6,J6,Q6,R6,S6,T6,U6)/9</f>
        <v>0.2150377608351417</v>
      </c>
      <c r="O6" s="26">
        <f>[60]Model!$A$6</f>
        <v>2.3051748880851064</v>
      </c>
      <c r="P6" s="26">
        <f>[60]Model!$A$7</f>
        <v>16.273859517837025</v>
      </c>
      <c r="Q6" s="23">
        <f>[60]Model!$C$7</f>
        <v>6.8186085088927414E-2</v>
      </c>
      <c r="R6" s="4">
        <f>[60]Model!$C$3</f>
        <v>0.52510000000000001</v>
      </c>
      <c r="S6" s="4">
        <f>[60]Model!$C$5</f>
        <v>0.15010000000000001</v>
      </c>
      <c r="T6" s="4">
        <f>[60]Model!$C$6</f>
        <v>5.8206748946430846E-2</v>
      </c>
      <c r="U6" s="31" t="s">
        <v>587</v>
      </c>
      <c r="V6" s="30" t="s">
        <v>587</v>
      </c>
      <c r="W6" s="4">
        <f>[60]Model!$G$3</f>
        <v>-5.6962489832343824E-2</v>
      </c>
      <c r="X6" s="5">
        <f>[60]Model!$A$3</f>
        <v>43337287896</v>
      </c>
      <c r="Y6" s="10" t="str" cm="1">
        <f t="array" ref="Y6">_FV(A6,"Industry")</f>
        <v>Specialty Retailers</v>
      </c>
      <c r="Z6" s="16" cm="1">
        <f t="array" ref="Z6">_FV(A6,"Year incorporated",TRUE)</f>
        <v>1991</v>
      </c>
      <c r="AA6" s="8" t="str" cm="1">
        <f t="array" ref="AA6">_FV(A6,"Description")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7" spans="1:30" ht="50" customHeight="1">
      <c r="A7" s="32" t="e" vm="63">
        <v>#VALUE!</v>
      </c>
      <c r="B7" s="13" cm="1">
        <f t="array" ref="B7">_FV(A7,"Price")</f>
        <v>1874.6</v>
      </c>
      <c r="C7" s="13">
        <f>'[61]Sheet 1'!$Y$116</f>
        <v>1692.3749575828117</v>
      </c>
      <c r="D7" s="4">
        <f>'[61]Sheet 1'!$Y$118</f>
        <v>-9.720742687356676E-2</v>
      </c>
      <c r="E7" s="4">
        <f>'[61]Sheet 1'!$W$4</f>
        <v>0.2916945001113338</v>
      </c>
      <c r="F7" s="4">
        <f>'[61]Sheet 1'!$X$4</f>
        <v>0.17083261506636793</v>
      </c>
      <c r="G7" s="4">
        <f>'[61]Sheet 1'!$AE$107</f>
        <v>0.1077945899177299</v>
      </c>
      <c r="H7" s="4">
        <f>'[61]Sheet 1'!$W$29</f>
        <v>0.37709611451942737</v>
      </c>
      <c r="I7" s="4">
        <f>'[61]Sheet 1'!$X$29</f>
        <v>0.13186813186813184</v>
      </c>
      <c r="J7" s="4">
        <f>'[61]Sheet 1'!$AD$22</f>
        <v>8.9999306567101894E-2</v>
      </c>
      <c r="K7" s="4">
        <f>'[61]Sheet 1'!$W$106</f>
        <v>0.22878120411160063</v>
      </c>
      <c r="L7" s="4">
        <f>'[61]Sheet 1'!$X$106</f>
        <v>-8.317399617590826E-2</v>
      </c>
      <c r="M7" s="4">
        <f>'[61]Sheet 1'!$AC$106</f>
        <v>4.1032917361496904E-2</v>
      </c>
      <c r="N7" s="4">
        <f>SUM(D7,G7,M7,J7,Q7,R7,S7,T7,U7)/9</f>
        <v>0.19542661445284634</v>
      </c>
      <c r="O7" s="26">
        <f>'[61]Sheet 1'!$AD$19</f>
        <v>14.385232626619553</v>
      </c>
      <c r="P7" s="26">
        <f>'[61]Sheet 1'!$AE$19</f>
        <v>51.274993440041982</v>
      </c>
      <c r="Q7" s="23">
        <f>'[61]Sheet 1'!$AF$22</f>
        <v>1.9630620902824334E-2</v>
      </c>
      <c r="R7" s="4">
        <f>'[61]Sheet 1'!$AC$7</f>
        <v>0.70789999999999997</v>
      </c>
      <c r="S7" s="4">
        <f>'[61]Sheet 1'!$AE$7</f>
        <v>0.28055064782096584</v>
      </c>
      <c r="T7" s="4">
        <f>'[61]Sheet 1'!$AF$7</f>
        <v>0.28239104829210837</v>
      </c>
      <c r="U7" s="4">
        <f>'[61]Sheet 1'!$AE$13</f>
        <v>0.32674782608695652</v>
      </c>
      <c r="V7" s="27">
        <f>'[61]Sheet 1'!$AF$13</f>
        <v>0.40205771240254001</v>
      </c>
      <c r="W7" s="4">
        <f>'[61]Sheet 1'!$AC$16</f>
        <v>-4.8227323990037534E-2</v>
      </c>
      <c r="X7" s="5">
        <f>'[61]Sheet 1'!$AE$102</f>
        <v>195409000000</v>
      </c>
      <c r="Y7" s="10" t="str" cm="1">
        <f t="array" ref="Y7">_FV(A7,"Industry")</f>
        <v>Textiles &amp; Apparel</v>
      </c>
      <c r="Z7" s="16" cm="1">
        <f t="array" ref="Z7">_FV(A7,"Year incorporated",TRUE)</f>
        <v>1957</v>
      </c>
      <c r="AA7" s="8" t="str" cm="1">
        <f t="array" ref="AA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7" s="4"/>
      <c r="AC7" s="24"/>
      <c r="AD7" s="6"/>
    </row>
    <row r="8" spans="1:30" ht="50" customHeight="1">
      <c r="A8" s="2" t="e" vm="64">
        <v>#VALUE!</v>
      </c>
      <c r="B8" s="13" cm="1">
        <f t="array" ref="B8">_FV(A8,"Price")</f>
        <v>406.58</v>
      </c>
      <c r="C8" s="13">
        <f>'[62]Sheet 1'!$W$117</f>
        <v>189.65215858923136</v>
      </c>
      <c r="D8" s="4">
        <f>'[62]Sheet 1'!$W$119</f>
        <v>-0.53354282407095432</v>
      </c>
      <c r="E8" s="4">
        <f>'[62]Sheet 1'!$U$4</f>
        <v>0.29631045020016411</v>
      </c>
      <c r="F8" s="4">
        <f>'[62]Sheet 1'!$V$4</f>
        <v>0.18031918553167636</v>
      </c>
      <c r="G8" s="4">
        <f>'[62]Sheet 1'!$AC$108</f>
        <v>0.12711817068417455</v>
      </c>
      <c r="H8" s="4">
        <f>'[62]Sheet 1'!$U$29</f>
        <v>-0.12357149741316198</v>
      </c>
      <c r="I8" s="4">
        <f>'[62]Sheet 1'!$V$29</f>
        <v>0.80510060832943386</v>
      </c>
      <c r="J8" s="4">
        <f>'[62]Sheet 1'!$AB$22</f>
        <v>0.26688186705277073</v>
      </c>
      <c r="K8" s="4">
        <f>'[62]Sheet 1'!$U$107</f>
        <v>-0.67042225765780628</v>
      </c>
      <c r="L8" s="4">
        <f>'[62]Sheet 1'!$V$107</f>
        <v>2.1269066503965832</v>
      </c>
      <c r="M8" s="4">
        <f>'[62]Sheet 1'!$AA$107</f>
        <v>0.55462533107732326</v>
      </c>
      <c r="N8" s="4">
        <f>SUM(D8,G8,M8,J8,Q8,R8,S8,T8,U8)/9</f>
        <v>0.18915219081410875</v>
      </c>
      <c r="O8" s="26">
        <f>'[62]Sheet 1'!$AB$19</f>
        <v>5.4148500992374382</v>
      </c>
      <c r="P8" s="26">
        <f>'[62]Sheet 1'!$AC$19</f>
        <v>33.594530136098513</v>
      </c>
      <c r="Q8" s="23">
        <f>'[62]Sheet 1'!$AD$22</f>
        <v>1.9773764978868114E-2</v>
      </c>
      <c r="R8" s="4">
        <f>'[62]Sheet 1'!$AA$7</f>
        <v>0.58779999999999999</v>
      </c>
      <c r="S8" s="4">
        <f>'[62]Sheet 1'!$AC$7</f>
        <v>0.16118249242661653</v>
      </c>
      <c r="T8" s="4">
        <f>'[62]Sheet 1'!$AD$7</f>
        <v>0.1070719732581218</v>
      </c>
      <c r="U8" s="4">
        <f>'[62]Sheet 1'!$AC$13</f>
        <v>0.411458941920058</v>
      </c>
      <c r="V8" s="27">
        <f>'[62]Sheet 1'!$AD$13</f>
        <v>0.7806909872621276</v>
      </c>
      <c r="W8" s="4">
        <f>'[62]Sheet 1'!$AA$16</f>
        <v>-1.2277930951466759E-2</v>
      </c>
      <c r="X8" s="18">
        <f>'[62]Sheet 1'!$AC$103</f>
        <v>51836360000</v>
      </c>
      <c r="Y8" s="10" t="str" cm="1">
        <f t="array" ref="Y8">_FV(A8,"Industry")</f>
        <v>Textiles &amp; Apparel</v>
      </c>
      <c r="Z8" s="16" cm="1">
        <f t="array" ref="Z8">_FV(A8,"Year incorporated",TRUE)</f>
        <v>2005</v>
      </c>
      <c r="AA8" s="8" t="str" cm="1">
        <f t="array" ref="AA8">_FV(A8,"Description")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8" s="4"/>
      <c r="AC8" s="24"/>
      <c r="AD8" s="25"/>
    </row>
    <row r="9" spans="1:30" ht="50" customHeight="1">
      <c r="A9" s="32" t="e" vm="65">
        <v>#VALUE!</v>
      </c>
      <c r="B9" s="13" cm="1">
        <f t="array" ref="B9">_FV(A9,"Price")</f>
        <v>188.60499999999999</v>
      </c>
      <c r="C9" s="13">
        <f>[63]Model!$K$6</f>
        <v>277.93412592194892</v>
      </c>
      <c r="D9" s="4">
        <f>[63]Model!$K$7</f>
        <v>0.46628396687918183</v>
      </c>
      <c r="E9" s="4">
        <f>[63]Model!$E$11</f>
        <v>0.16139812828344313</v>
      </c>
      <c r="F9" s="4">
        <f>[63]Model!$F$11</f>
        <v>7.9439739391171882E-2</v>
      </c>
      <c r="G9" s="4">
        <f>[63]Model!$K$11</f>
        <v>4.9202062763548507E-2</v>
      </c>
      <c r="H9" s="4">
        <f>[63]Model!$E$13</f>
        <v>0.11323427491621052</v>
      </c>
      <c r="I9" s="4">
        <f>[63]Model!$F$13</f>
        <v>0.19222989548381375</v>
      </c>
      <c r="J9" s="4">
        <f>[63]Model!$K$13</f>
        <v>6.986603677734475E-2</v>
      </c>
      <c r="K9" s="4">
        <f>[63]Model!$E$15</f>
        <v>0.13843113149103647</v>
      </c>
      <c r="L9" s="4">
        <f>[63]Model!$F$15</f>
        <v>-6.6122938974400802E-2</v>
      </c>
      <c r="M9" s="4">
        <f>[63]Model!$K$15</f>
        <v>5.0159107253915078E-2</v>
      </c>
      <c r="N9" s="4">
        <f>SUM(D9,G9,M9,J9,Q9,R9,S9,T9,U9)/9</f>
        <v>0.18468452404081101</v>
      </c>
      <c r="O9" s="26">
        <f>[63]Model!$A$6</f>
        <v>3.4464865128478706</v>
      </c>
      <c r="P9" s="26">
        <f>[63]Model!$A$7</f>
        <v>19.766768898521164</v>
      </c>
      <c r="Q9" s="23">
        <f>[63]Model!$C$7</f>
        <v>4.6410675002581822E-2</v>
      </c>
      <c r="R9" s="4">
        <f>[63]Model!$C$3</f>
        <v>0.43909999999999999</v>
      </c>
      <c r="S9" s="4">
        <f>[63]Model!$C$5</f>
        <v>0.1648</v>
      </c>
      <c r="T9" s="4">
        <f>[63]Model!$C$6</f>
        <v>0.16422665580562856</v>
      </c>
      <c r="U9" s="4">
        <f>[63]Model!$E$7</f>
        <v>0.21211221188509849</v>
      </c>
      <c r="V9" s="27">
        <f>[63]Model!$G$7</f>
        <v>1.3408027801347033</v>
      </c>
      <c r="W9" s="4">
        <f>[63]Model!$G$3</f>
        <v>-5.7242405612310809E-3</v>
      </c>
      <c r="X9" s="5">
        <f>[63]Model!$A$3</f>
        <v>38762633810</v>
      </c>
      <c r="Y9" s="10" t="str" cm="1">
        <f t="array" ref="Y9">_FV(A9,"Industry")</f>
        <v>Food &amp; Tobacco</v>
      </c>
      <c r="Z9" s="16" cm="1">
        <f t="array" ref="Z9">_FV(A9,"Year incorporated",TRUE)</f>
        <v>1927</v>
      </c>
      <c r="AA9" s="8" t="str" cm="1">
        <f t="array" ref="AA9">_FV(A9,"Description")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AB9" s="4"/>
      <c r="AC9" s="24"/>
      <c r="AD9" s="6"/>
    </row>
    <row r="10" spans="1:30" ht="50" customHeight="1">
      <c r="A10" s="32" t="e" vm="66">
        <v>#VALUE!</v>
      </c>
      <c r="B10" s="13" cm="1">
        <f t="array" ref="B10">_FV(A10,"Price")</f>
        <v>714.4</v>
      </c>
      <c r="C10" s="13">
        <f>'[64]Sheet 1'!$Y$116</f>
        <v>743.80354221248956</v>
      </c>
      <c r="D10" s="4">
        <f>'[64]Sheet 1'!$Y$118</f>
        <v>-2.2597185003298881E-2</v>
      </c>
      <c r="E10" s="4">
        <f>'[65]Louis Vuitton Moet Hennessy'!$W$4</f>
        <v>0.23310752939344392</v>
      </c>
      <c r="F10" s="4">
        <f>'[65]Louis Vuitton Moet Hennessy'!$X$4</f>
        <v>0.11133562335825409</v>
      </c>
      <c r="G10" s="4">
        <f>'[65]Louis Vuitton Moet Hennessy'!$AE$107</f>
        <v>7.9123423178263014E-2</v>
      </c>
      <c r="H10" s="4">
        <f>'[65]Louis Vuitton Moet Hennessy'!$W$29</f>
        <v>0.17015619807244931</v>
      </c>
      <c r="I10" s="4">
        <f>'[65]Louis Vuitton Moet Hennessy'!$X$29</f>
        <v>0.17175518318659466</v>
      </c>
      <c r="J10" s="4">
        <f>'[66]Sheet 1'!$AT$22</f>
        <v>8.5863938064523679E-2</v>
      </c>
      <c r="K10" s="4">
        <f>'[64]Sheet 1'!$W$106</f>
        <v>-0.17145270270270274</v>
      </c>
      <c r="L10" s="4">
        <f>'[64]Sheet 1'!$X$106</f>
        <v>0.35019211166000153</v>
      </c>
      <c r="M10" s="4">
        <f>'[65]Louis Vuitton Moet Hennessy'!$AC$106</f>
        <v>0.15153641772936646</v>
      </c>
      <c r="N10" s="4">
        <f>SUM(D10,G10,M10,J10,Q10,R10,S10,T10,U10)/9</f>
        <v>0.18247711074737949</v>
      </c>
      <c r="O10" s="26">
        <f>'[65]Louis Vuitton Moet Hennessy'!$AD$19</f>
        <v>4.0694443181818185</v>
      </c>
      <c r="P10" s="26">
        <f>'[65]Louis Vuitton Moet Hennessy'!$AE$19</f>
        <v>21.699757619826698</v>
      </c>
      <c r="Q10" s="23">
        <f>'[65]Louis Vuitton Moet Hennessy'!$AF$22</f>
        <v>4.8082843564469235E-2</v>
      </c>
      <c r="R10" s="4">
        <f>'[65]Louis Vuitton Moet Hennessy'!$AC$7</f>
        <v>0.68440000000000001</v>
      </c>
      <c r="S10" s="4">
        <f>'[64]Sheet 1'!$AE$7</f>
        <v>0.1875340909090909</v>
      </c>
      <c r="T10" s="4">
        <f>'[64]Sheet 1'!$AF$7</f>
        <v>0.19567045454545454</v>
      </c>
      <c r="U10" s="4">
        <f>'[65]Louis Vuitton Moet Hennessy'!$AE$13</f>
        <v>0.2326800137385466</v>
      </c>
      <c r="V10" s="27">
        <f>'[64]Sheet 1'!$AF$13</f>
        <v>1.4160875324345412</v>
      </c>
      <c r="W10" s="4">
        <f>'[65]Louis Vuitton Moet Hennessy'!$AC$16</f>
        <v>7.9344895169914653E-5</v>
      </c>
      <c r="X10" s="5">
        <f>'[65]Louis Vuitton Moet Hennessy'!$AE$102</f>
        <v>358111100000</v>
      </c>
      <c r="Y10" s="10" t="str" cm="1">
        <f t="array" ref="Y10">_FV(A10,"Industry")</f>
        <v>Textiles &amp; Apparel</v>
      </c>
      <c r="Z10" s="16" cm="1">
        <f t="array" ref="Z10">_FV(A10,"Year incorporated",TRUE)</f>
        <v>1971</v>
      </c>
      <c r="AA10" s="8" t="str" cm="1">
        <f t="array" ref="AA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0" s="4"/>
      <c r="AC10" s="24"/>
      <c r="AD10" s="6"/>
    </row>
    <row r="11" spans="1:30" ht="50" customHeight="1">
      <c r="A11" s="32" t="e" vm="67">
        <v>#VALUE!</v>
      </c>
      <c r="B11" s="13" cm="1">
        <f t="array" ref="B11">_FV(A11,"Price")</f>
        <v>102.23</v>
      </c>
      <c r="C11" s="13">
        <f>[67]Model!$K$6</f>
        <v>118.36738386553927</v>
      </c>
      <c r="D11" s="4">
        <f>[67]Model!$K$7</f>
        <v>0.27729992301218598</v>
      </c>
      <c r="E11" s="4">
        <f>[67]Model!$E$11</f>
        <v>0.10976029400631782</v>
      </c>
      <c r="F11" s="4">
        <f>[67]Model!$F$11</f>
        <v>0.11288887235157508</v>
      </c>
      <c r="G11" s="4">
        <f>[67]Model!$K$11</f>
        <v>0.1033539557208992</v>
      </c>
      <c r="H11" s="4">
        <f>[67]Model!$E$13</f>
        <v>-0.21853642273712282</v>
      </c>
      <c r="I11" s="4">
        <f>[67]Model!$F$13</f>
        <v>0.21099463676255481</v>
      </c>
      <c r="J11" s="4">
        <f>[67]Model!$K$13</f>
        <v>0.18044218183442923</v>
      </c>
      <c r="K11" s="4">
        <f>[67]Model!$E$15</f>
        <v>-0.40037086431350322</v>
      </c>
      <c r="L11" s="4">
        <f>[67]Model!$F$15</f>
        <v>0.26251117092916343</v>
      </c>
      <c r="M11" s="4">
        <f>[67]Model!$K$15</f>
        <v>0.19562183841121333</v>
      </c>
      <c r="N11" s="4">
        <f>SUM(D11,G11,M11,J11,Q11,R11,S11,T11,U11)/9</f>
        <v>0.16647241190187914</v>
      </c>
      <c r="O11" s="26">
        <f>[67]Model!$A$6</f>
        <v>2.9574048647293192</v>
      </c>
      <c r="P11" s="26">
        <f>[67]Model!$A$7</f>
        <v>26.709667337695016</v>
      </c>
      <c r="Q11" s="23">
        <f>[67]Model!$C$7</f>
        <v>3.4858234105601495E-2</v>
      </c>
      <c r="R11" s="4">
        <f>[67]Model!$C$3</f>
        <v>0.26519999999999999</v>
      </c>
      <c r="S11" s="4">
        <f>[67]Model!$C$5</f>
        <v>0.10800000000000001</v>
      </c>
      <c r="T11" s="4">
        <f>[67]Model!$C$6</f>
        <v>9.691321439790726E-2</v>
      </c>
      <c r="U11" s="31">
        <f>[67]Model!$E$7</f>
        <v>0.23656235963467584</v>
      </c>
      <c r="V11" s="30" t="s">
        <v>587</v>
      </c>
      <c r="W11" s="4">
        <f>[67]Model!$G$3</f>
        <v>-3.1533897869909705E-2</v>
      </c>
      <c r="X11" s="5">
        <f>[67]Model!$A$3</f>
        <v>106144218000</v>
      </c>
      <c r="Y11" s="10" t="str" cm="1">
        <f t="array" ref="Y11">_FV(A11,"Industry")</f>
        <v>Hotels &amp; Entertainment Services</v>
      </c>
      <c r="Z11" s="16" cm="1">
        <f t="array" ref="Z11">_FV(A11,"Year incorporated",TRUE)</f>
        <v>1985</v>
      </c>
      <c r="AA11" s="8" t="str" cm="1">
        <f t="array" ref="AA11">_FV(A11,"Description")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11" s="4"/>
      <c r="AC11" s="24"/>
      <c r="AD11" s="6"/>
    </row>
    <row r="12" spans="1:30" ht="50" customHeight="1">
      <c r="A12" s="32" t="e" vm="68">
        <v>#VALUE!</v>
      </c>
      <c r="B12" s="13" cm="1">
        <f t="array" ref="B12">_FV(A12,"Price")</f>
        <v>99.45</v>
      </c>
      <c r="C12" s="13">
        <f>[68]Model!$K$6</f>
        <v>44.756325306763827</v>
      </c>
      <c r="D12" s="4">
        <f>[68]Model!$K$7</f>
        <v>-0.55000678356360511</v>
      </c>
      <c r="E12" s="4">
        <f>[68]Model!$E$11</f>
        <v>0.47605921128125361</v>
      </c>
      <c r="F12" s="4">
        <f>[68]Model!$F$11</f>
        <v>0.36133396908320714</v>
      </c>
      <c r="G12" s="4">
        <f>[68]Model!$K$11</f>
        <v>0.20110697813751449</v>
      </c>
      <c r="H12" s="4">
        <f>[68]Model!$E$13</f>
        <v>1.8263665594855305</v>
      </c>
      <c r="I12" s="4">
        <f>[68]Model!$F$13</f>
        <v>1.2103039167885585</v>
      </c>
      <c r="J12" s="4">
        <f>[68]Model!$K$13</f>
        <v>0.42434405677206433</v>
      </c>
      <c r="K12" s="4">
        <f>[68]Model!$E$15</f>
        <v>5.0828312361130124</v>
      </c>
      <c r="L12" s="4">
        <f>[68]Model!$F$15</f>
        <v>-6.9520319212905912E-2</v>
      </c>
      <c r="M12" s="4">
        <f>[68]Model!$K$15</f>
        <v>0.21500131365175473</v>
      </c>
      <c r="N12" s="4">
        <f>SUM(D12,G12,M12,J12,Q12,R12,S12,T12,U12)/9</f>
        <v>0.15856795663740864</v>
      </c>
      <c r="O12" s="26">
        <f>[68]Model!$A$6</f>
        <v>6.9671502804568526</v>
      </c>
      <c r="P12" s="26">
        <f>[68]Model!$A$7</f>
        <v>40.368488389705881</v>
      </c>
      <c r="Q12" s="23">
        <f>[68]Model!$C$7</f>
        <v>1.7303828793917227E-2</v>
      </c>
      <c r="R12" s="4">
        <f>[68]Model!$C$3</f>
        <v>0.68390000000000006</v>
      </c>
      <c r="S12" s="4">
        <f>[68]Model!$C$5</f>
        <v>0.1487</v>
      </c>
      <c r="T12" s="4">
        <f>[68]Model!$C$6</f>
        <v>0.13954672887469483</v>
      </c>
      <c r="U12" s="4">
        <f>[68]Model!$E$7</f>
        <v>0.14721548707033694</v>
      </c>
      <c r="V12" s="27">
        <f>[68]Model!$G$7</f>
        <v>0.15938028670643753</v>
      </c>
      <c r="W12" s="4">
        <f>[68]Model!$G$3</f>
        <v>2.2420345182889621E-2</v>
      </c>
      <c r="X12" s="5">
        <f>[68]Model!$A$3</f>
        <v>5490114421</v>
      </c>
      <c r="Y12" s="10" t="str" cm="1">
        <f t="array" ref="Y12">_FV(A12,"Industry")</f>
        <v>Specialty Retailers</v>
      </c>
      <c r="Z12" s="16" cm="1">
        <f t="array" ref="Z12">_FV(A12,"Year incorporated",TRUE)</f>
        <v>2013</v>
      </c>
      <c r="AA12" s="8" t="str" cm="1">
        <f t="array" ref="AA12">_FV(A12,"Description")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2" s="4"/>
      <c r="AC12" s="24"/>
      <c r="AD12" s="6"/>
    </row>
    <row r="13" spans="1:30" ht="50" customHeight="1">
      <c r="A13" s="2" t="e" vm="69">
        <v>#VALUE!</v>
      </c>
      <c r="B13" s="13" cm="1">
        <f t="array" ref="B13">_FV(A13,"Price")</f>
        <v>166.16</v>
      </c>
      <c r="C13" s="13">
        <f>'[66]Sheet 1'!$AO$116</f>
        <v>190.50880609474825</v>
      </c>
      <c r="D13" s="4">
        <f>'[66]Sheet 1'!$AO$118</f>
        <v>0.19351463535113544</v>
      </c>
      <c r="E13" s="4">
        <f>'[66]Sheet 1'!$AM$4</f>
        <v>8.7047336235750006E-2</v>
      </c>
      <c r="F13" s="4">
        <f>'[66]Sheet 1'!$AN$4</f>
        <v>6.9983331789980507E-2</v>
      </c>
      <c r="G13" s="4">
        <f>'[66]Sheet 1'!$AU$107</f>
        <v>4.8984346389057042E-2</v>
      </c>
      <c r="H13" s="4">
        <f>'[66]Sheet 1'!$AM$29</f>
        <v>0.16959831976896833</v>
      </c>
      <c r="I13" s="4">
        <f>'[66]Sheet 1'!$AN$29</f>
        <v>0.16273849607182944</v>
      </c>
      <c r="J13" s="4">
        <f>'[66]Sheet 1'!$AT$22</f>
        <v>8.5863938064523679E-2</v>
      </c>
      <c r="K13" s="4">
        <f>'[66]Sheet 1'!$AM$106</f>
        <v>0.54641682162780714</v>
      </c>
      <c r="L13" s="4">
        <f>'[66]Sheet 1'!$AN$106</f>
        <v>-0.15280732587179724</v>
      </c>
      <c r="M13" s="4">
        <f>'[66]Sheet 1'!$AS$106</f>
        <v>4.9845712662632199E-2</v>
      </c>
      <c r="N13" s="4">
        <f>SUM(D13,G13,M13,J13,Q13,R13,S13,T13,U13)/9</f>
        <v>0.15369439739863971</v>
      </c>
      <c r="O13" s="26">
        <f>'[66]Sheet 1'!$AT$19</f>
        <v>2.3740864146779463</v>
      </c>
      <c r="P13" s="26">
        <f>'[66]Sheet 1'!$AU$19</f>
        <v>21.182992277992277</v>
      </c>
      <c r="Q13" s="23">
        <f>'[66]Sheet 1'!$AV$22</f>
        <v>4.1735055532822557E-2</v>
      </c>
      <c r="R13" s="4">
        <f>'[66]Sheet 1'!$AS$7</f>
        <v>0.53029999999999999</v>
      </c>
      <c r="S13" s="4">
        <f>'[66]Sheet 1'!$AU$7</f>
        <v>0.1031</v>
      </c>
      <c r="T13" s="4">
        <f>'[66]Sheet 1'!$AV$7</f>
        <v>0.12513890175016204</v>
      </c>
      <c r="U13" s="4">
        <f>'[66]Sheet 1'!$AU$13</f>
        <v>0.20476698683742439</v>
      </c>
      <c r="V13" s="27">
        <f>'[66]Sheet 1'!$AV$13</f>
        <v>4.3684179835558927</v>
      </c>
      <c r="W13" s="4">
        <f>'[66]Sheet 1'!$AS$16</f>
        <v>-7.1855901555103047E-3</v>
      </c>
      <c r="X13" s="18">
        <f>'[66]Sheet 1'!$AU$102</f>
        <v>219455800000</v>
      </c>
      <c r="Y13" s="10" t="str" cm="1">
        <f t="array" ref="Y13">_FV(A13,"Industry")</f>
        <v>Beverages</v>
      </c>
      <c r="Z13" s="16" cm="1">
        <f t="array" ref="Z13">_FV(A13,"Year incorporated",TRUE)</f>
        <v>1986</v>
      </c>
      <c r="AA13" s="8" t="str" cm="1">
        <f t="array" ref="AA13">_FV(A13,"Description")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3" s="4"/>
      <c r="AC13" s="24"/>
      <c r="AD13" s="6"/>
    </row>
    <row r="14" spans="1:30" ht="50" customHeight="1">
      <c r="A14" s="32" t="e" vm="70">
        <v>#VALUE!</v>
      </c>
      <c r="B14" s="13" cm="1">
        <f t="array" ref="B14">_FV(A14,"Price")</f>
        <v>388.85</v>
      </c>
      <c r="C14" s="13">
        <f>'[69]Ulta Beauty'!$X$116</f>
        <v>406.17055716112378</v>
      </c>
      <c r="D14" s="4">
        <f>'[70]Sheet 1'!$X$118</f>
        <v>4.9508198619329535E-2</v>
      </c>
      <c r="E14" s="4">
        <f>'[69]Ulta Beauty'!$V$4</f>
        <v>0.18272868530692499</v>
      </c>
      <c r="F14" s="4">
        <f>'[69]Ulta Beauty'!$W$4</f>
        <v>9.1986677115987403E-2</v>
      </c>
      <c r="G14" s="4">
        <f>'[69]Ulta Beauty'!$AD$107</f>
        <v>5.9926523870554818E-2</v>
      </c>
      <c r="H14" s="4">
        <f>'[69]Ulta Beauty'!$V$29</f>
        <v>0.26025702017676355</v>
      </c>
      <c r="I14" s="4">
        <f>'[69]Ulta Beauty'!$W$29</f>
        <v>9.3302683176541557E-3</v>
      </c>
      <c r="J14" s="4">
        <f>'[69]Ulta Beauty'!$AC$22</f>
        <v>4.3385629677771619E-2</v>
      </c>
      <c r="K14" s="4">
        <f>'[69]Ulta Beauty'!$V$106</f>
        <v>0.31893700441223882</v>
      </c>
      <c r="L14" s="4">
        <f>'[69]Ulta Beauty'!$W$106</f>
        <v>-0.16102564102564099</v>
      </c>
      <c r="M14" s="4">
        <f>'[69]Ulta Beauty'!$AB$106</f>
        <v>3.3669370944506928E-2</v>
      </c>
      <c r="N14" s="4">
        <f>SUM(D14,G14,M14,J14,Q14,R14,S14,T14,U14)/9</f>
        <v>0.13946694273511581</v>
      </c>
      <c r="O14" s="26">
        <f>'[69]Ulta Beauty'!$AC$19</f>
        <v>1.7207724051314255</v>
      </c>
      <c r="P14" s="26">
        <f>'[69]Ulta Beauty'!$AD$19</f>
        <v>15.296212121212122</v>
      </c>
      <c r="Q14" s="23">
        <f>'[69]Ulta Beauty'!$AE$22</f>
        <v>5.117444197388623E-2</v>
      </c>
      <c r="R14" s="4">
        <f>'[69]Ulta Beauty'!$AB$7</f>
        <v>0.39279999999999998</v>
      </c>
      <c r="S14" s="4">
        <f>'[69]Ulta Beauty'!$AD$7</f>
        <v>0.11249663586615233</v>
      </c>
      <c r="T14" s="4">
        <f>'[69]Ulta Beauty'!$AE$7</f>
        <v>8.805956759666278E-2</v>
      </c>
      <c r="U14" s="4">
        <f>'[69]Ulta Beauty'!$AD$13</f>
        <v>0.42418211606717809</v>
      </c>
      <c r="V14" s="30" t="s">
        <v>587</v>
      </c>
      <c r="W14" s="4">
        <f>'[69]Ulta Beauty'!$AB$16</f>
        <v>-3.4529845148112706E-2</v>
      </c>
      <c r="X14" s="5">
        <f>'[69]Ulta Beauty'!$AD$102</f>
        <v>19181450000</v>
      </c>
      <c r="Y14" s="10" t="str" cm="1">
        <f t="array" ref="Y14">_FV(A14,"Industry")</f>
        <v>Specialty Retailers</v>
      </c>
      <c r="Z14" s="16" cm="1">
        <f t="array" ref="Z14">_FV(A14,"Year incorporated",TRUE)</f>
        <v>2016</v>
      </c>
      <c r="AA14" s="8" t="str" cm="1">
        <f t="array" ref="AA14">_FV(A14,"Description")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4" s="4"/>
      <c r="AC14" s="24"/>
      <c r="AD14" s="6"/>
    </row>
    <row r="15" spans="1:30" ht="50" customHeight="1">
      <c r="A15" s="32" t="e" vm="71">
        <v>#VALUE!</v>
      </c>
      <c r="B15" s="13" cm="1">
        <f t="array" ref="B15">_FV(A15,"Price")</f>
        <v>335.89</v>
      </c>
      <c r="C15" s="13">
        <f>[71]Model!$K$6</f>
        <v>197.46937163326842</v>
      </c>
      <c r="D15" s="4">
        <f>[71]Model!$K$7</f>
        <v>-0.33536612152647705</v>
      </c>
      <c r="E15" s="4">
        <f>[71]Model!$E$11</f>
        <v>0.12312447701681495</v>
      </c>
      <c r="F15" s="4">
        <f>[71]Model!$F$11</f>
        <v>0.13113280006377015</v>
      </c>
      <c r="G15" s="4">
        <f>[71]Model!$K$11</f>
        <v>7.8803562981558037E-2</v>
      </c>
      <c r="H15" s="4">
        <f>[71]Model!$E$13</f>
        <v>5.6826123101749726E-2</v>
      </c>
      <c r="I15" s="4">
        <f>[71]Model!$F$13</f>
        <v>0.25740987002524873</v>
      </c>
      <c r="J15" s="4">
        <f>[71]Model!$K$13</f>
        <v>0.13897569961203554</v>
      </c>
      <c r="K15" s="4">
        <f>[71]Model!$E$15</f>
        <v>4.8688694886322104E-2</v>
      </c>
      <c r="L15" s="4">
        <f>[71]Model!$F$15</f>
        <v>0.50944407777228817</v>
      </c>
      <c r="M15" s="4">
        <f>[71]Model!$K$15</f>
        <v>0.22052200234605457</v>
      </c>
      <c r="N15" s="4">
        <f>SUM(D15,G15,M15,J15,Q15,R15,S15,T15,U15)/9</f>
        <v>0.12574352211470013</v>
      </c>
      <c r="O15" s="26">
        <f>[71]Model!$A$6</f>
        <v>8.944751945525292</v>
      </c>
      <c r="P15" s="26">
        <f>[71]Model!$A$7</f>
        <v>43.961139442231072</v>
      </c>
      <c r="Q15" s="23">
        <f>[71]Model!$C$7</f>
        <v>1.8796028292282045E-2</v>
      </c>
      <c r="R15" s="4">
        <f>[71]Model!$C$3</f>
        <v>0.48970000000000002</v>
      </c>
      <c r="S15" s="4">
        <f>[71]Model!$C$5</f>
        <v>0.19510000000000002</v>
      </c>
      <c r="T15" s="4">
        <f>[71]Model!$C$6</f>
        <v>0.13154123264470372</v>
      </c>
      <c r="U15" s="4">
        <f>[71]Model!$E$7</f>
        <v>0.19361929468214412</v>
      </c>
      <c r="V15" s="27">
        <f>[71]Model!$G$7</f>
        <v>0.98131784190079685</v>
      </c>
      <c r="W15" s="4">
        <f>[71]Model!$G$3</f>
        <v>-7.1182096555856946E-3</v>
      </c>
      <c r="X15" s="5">
        <f>[71]Model!$A$3</f>
        <v>55171230000</v>
      </c>
      <c r="Y15" s="10" t="str" cm="1">
        <f t="array" ref="Y15">_FV(A15,"Industry")</f>
        <v>Automobiles &amp; Auto Parts</v>
      </c>
      <c r="Z15" s="16" cm="1">
        <f t="array" ref="Z15">_FV(A15,"Year incorporated",TRUE)</f>
        <v>2015</v>
      </c>
      <c r="AA15" s="8" t="str" cm="1">
        <f t="array" ref="AA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5" s="4"/>
      <c r="AC15" s="24"/>
      <c r="AD15" s="6"/>
    </row>
    <row r="16" spans="1:30" ht="50" customHeight="1">
      <c r="A16" s="32" t="e" vm="72">
        <v>#VALUE!</v>
      </c>
      <c r="B16" s="13" cm="1">
        <f t="array" ref="B16">_FV(A16,"Price")</f>
        <v>174.36</v>
      </c>
      <c r="C16" s="13">
        <f>[73]Model!$K$6</f>
        <v>51.728814694208516</v>
      </c>
      <c r="D16" s="4">
        <f>[73]Model!$K$7</f>
        <v>-0.70332177853745981</v>
      </c>
      <c r="E16" s="4">
        <f>[73]Model!$E$11</f>
        <v>1.0797427615777346</v>
      </c>
      <c r="F16" s="4">
        <f>[73]Model!$F$11</f>
        <v>0.92165286626152843</v>
      </c>
      <c r="G16" s="4">
        <f>[73]Model!$K$11</f>
        <v>0.41995500308974415</v>
      </c>
      <c r="H16" s="4">
        <f>[73]Model!$E$13</f>
        <v>-48.566424781822342</v>
      </c>
      <c r="I16" s="4">
        <f>[73]Model!$F$13</f>
        <v>-1.7678260590980446</v>
      </c>
      <c r="J16" s="4">
        <f>AVERAGE([73]Model!$G$13:$J$13)</f>
        <v>0.40058693336647805</v>
      </c>
      <c r="K16" s="4">
        <f>[73]Model!$E$15</f>
        <v>-2.0018178464989025</v>
      </c>
      <c r="L16" s="4">
        <f>[73]Model!$F$15</f>
        <v>-0.35947476931083489</v>
      </c>
      <c r="M16" s="4">
        <f>[73]Model!$K$15</f>
        <v>0.53244690311126897</v>
      </c>
      <c r="N16" s="4">
        <f>SUM(D16,G16,M16,J16,Q16,R16,S16,T16,U16)/9</f>
        <v>0.1154234561001347</v>
      </c>
      <c r="O16" s="26">
        <f>[73]Model!$A$6</f>
        <v>10.674167883757962</v>
      </c>
      <c r="P16" s="26">
        <f>[73]Model!$A$7</f>
        <v>93.231953143254515</v>
      </c>
      <c r="Q16" s="23">
        <f>[73]Model!$C$7</f>
        <v>4.7737130020480273E-3</v>
      </c>
      <c r="R16" s="4">
        <f>[73]Model!$C$3</f>
        <v>0.45219999999999999</v>
      </c>
      <c r="S16" s="4">
        <f>[73]Model!$C$5</f>
        <v>-0.1159</v>
      </c>
      <c r="T16" s="4">
        <f>[73]Model!$C$6</f>
        <v>0.10344226323214138</v>
      </c>
      <c r="U16" s="4">
        <f>[73]Model!$E$7</f>
        <v>-5.537193236300833E-2</v>
      </c>
      <c r="V16" s="27">
        <f>[73]Model!$G$7</f>
        <v>1.0130291455182879E-3</v>
      </c>
      <c r="W16" s="4">
        <f>[73]Model!$G$3</f>
        <v>7.8476228941822546E-2</v>
      </c>
      <c r="X16" s="5">
        <f>[73]Model!$A$3</f>
        <v>13406754862</v>
      </c>
      <c r="Y16" s="10" t="str" cm="1">
        <f t="array" ref="Y16">_FV(A16,"Industry")</f>
        <v>Beverages</v>
      </c>
      <c r="Z16" s="16" cm="1">
        <f t="array" ref="Z16">_FV(A16,"Year incorporated",TRUE)</f>
        <v>2005</v>
      </c>
      <c r="AA16" s="8" t="str" cm="1">
        <f t="array" ref="AA16">_FV(A16,"Description")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6" s="4"/>
      <c r="AC16" s="24"/>
      <c r="AD16" s="6"/>
    </row>
    <row r="17" spans="1:35" ht="50" customHeight="1">
      <c r="A17" s="32" t="e" vm="73">
        <v>#VALUE!</v>
      </c>
      <c r="B17" s="13" cm="1">
        <f t="array" ref="B17">_FV(A17,"Price")</f>
        <v>90.34</v>
      </c>
      <c r="C17" s="13">
        <f>[72]Model!$K$6</f>
        <v>100.87701471860721</v>
      </c>
      <c r="D17" s="4">
        <f>[72]Model!$K$7</f>
        <v>0.19254066341892906</v>
      </c>
      <c r="E17" s="4">
        <f>[72]Model!$E$11</f>
        <v>0.22700169094307165</v>
      </c>
      <c r="F17" s="4">
        <f>[72]Model!$F$11</f>
        <v>7.6412562558932251E-2</v>
      </c>
      <c r="G17" s="4">
        <f>[72]Model!$K$11</f>
        <v>6.0037401324828418E-2</v>
      </c>
      <c r="H17" s="4">
        <f>[72]Model!$E$13</f>
        <v>0.57644110275689231</v>
      </c>
      <c r="I17" s="4">
        <f>[72]Model!$F$13</f>
        <v>1.1338632750397455</v>
      </c>
      <c r="J17" s="4">
        <f>[72]Model!$K$13</f>
        <v>0.37292455219247539</v>
      </c>
      <c r="K17" s="4">
        <f>[72]Model!$E$15</f>
        <v>-0.28938896838324468</v>
      </c>
      <c r="L17" s="4">
        <f>[72]Model!$F$15</f>
        <v>61.728993489899722</v>
      </c>
      <c r="M17" s="4">
        <f>[72]Model!$K$15</f>
        <v>0.16346852972389436</v>
      </c>
      <c r="N17" s="4">
        <f>SUM(D17,G17,M17,J17,Q17,R17,S17,T17,U17)/9</f>
        <v>0.11528770103271643</v>
      </c>
      <c r="O17" s="26">
        <f>[72]Model!$A$6</f>
        <v>1.7382725830216861</v>
      </c>
      <c r="P17" s="26">
        <f>[72]Model!$A$7</f>
        <v>23.063776726270302</v>
      </c>
      <c r="Q17" s="23">
        <f>[72]Model!$C$7</f>
        <v>5.4903377623817209E-2</v>
      </c>
      <c r="R17" s="4">
        <f>[72]Model!$C$3</f>
        <v>8.4900000000000003E-2</v>
      </c>
      <c r="S17" s="4">
        <f>[72]Model!$C$5</f>
        <v>2.5600000000000001E-2</v>
      </c>
      <c r="T17" s="4">
        <f>[72]Model!$C$6</f>
        <v>4.7875414488594302E-2</v>
      </c>
      <c r="U17" s="4">
        <f>[72]Model!$E$7</f>
        <v>3.5339370521909053E-2</v>
      </c>
      <c r="V17" s="27">
        <f>[72]Model!$G$7</f>
        <v>0.42534838023471722</v>
      </c>
      <c r="W17" s="4">
        <f>[72]Model!$G$3</f>
        <v>1.7881082244114332E-2</v>
      </c>
      <c r="X17" s="5">
        <f>[72]Model!$A$3</f>
        <v>154781005610</v>
      </c>
      <c r="Y17" s="10" t="str" cm="1">
        <f t="array" ref="Y17">_FV(A17,"Industry")</f>
        <v>Media &amp; Publishing</v>
      </c>
      <c r="Z17" s="16" cm="1">
        <f t="array" ref="Z17">_FV(A17,"Year incorporated",TRUE)</f>
        <v>2018</v>
      </c>
      <c r="AA17" s="8" t="str" cm="1">
        <f t="array" ref="AA17">_FV(A17,"Description")</f>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c>
      <c r="AB17" s="4"/>
      <c r="AC17" s="24"/>
      <c r="AD17" s="6"/>
    </row>
    <row r="18" spans="1:35" ht="50" customHeight="1">
      <c r="A18" s="32" t="e" vm="74">
        <v>#VALUE!</v>
      </c>
      <c r="B18" s="13" cm="1">
        <f t="array" ref="B18">_FV(A18,"Price")</f>
        <v>206.24</v>
      </c>
      <c r="C18" s="13">
        <f>[74]Model!$K$6</f>
        <v>57.444825090613357</v>
      </c>
      <c r="D18" s="4">
        <f>[74]Model!$K$7</f>
        <v>-0.67830640594381275</v>
      </c>
      <c r="E18" s="4">
        <f>[74]Model!$E$11</f>
        <v>0.26555210228600146</v>
      </c>
      <c r="F18" s="4">
        <f>[74]Model!$F$11</f>
        <v>0.21950878409939567</v>
      </c>
      <c r="G18" s="4">
        <f>[74]Model!$K$11</f>
        <v>0.15764900188470871</v>
      </c>
      <c r="H18" s="4">
        <f>[74]Model!$E$13</f>
        <v>0.24119743072811661</v>
      </c>
      <c r="I18" s="4">
        <f>[74]Model!$F$13</f>
        <v>0.24652954841634078</v>
      </c>
      <c r="J18" s="4">
        <f>[74]Model!$K$13</f>
        <v>0.19203121695263081</v>
      </c>
      <c r="K18" s="4">
        <f>[74]Model!$E$15</f>
        <v>1.1608105452950204</v>
      </c>
      <c r="L18" s="4">
        <f>[74]Model!$F$15</f>
        <v>0.26980370162958289</v>
      </c>
      <c r="M18" s="4">
        <f>[74]Model!$K$15</f>
        <v>0.21515382426359791</v>
      </c>
      <c r="N18" s="4">
        <f>SUM(D18,G18,M18,J18,Q18,R18,S18,T18,U18)/9</f>
        <v>0.10665288059300611</v>
      </c>
      <c r="O18" s="26">
        <f>[74]Model!$A$6</f>
        <v>12.277756461009174</v>
      </c>
      <c r="P18" s="26">
        <f>[74]Model!$A$7</f>
        <v>81.107603287878788</v>
      </c>
      <c r="Q18" s="23">
        <f>[74]Model!$C$7</f>
        <v>1.6252259526189392E-2</v>
      </c>
      <c r="R18" s="4">
        <f>[74]Model!$C$3</f>
        <v>0.48020000000000002</v>
      </c>
      <c r="S18" s="4">
        <f>[74]Model!$C$5</f>
        <v>0.15190000000000001</v>
      </c>
      <c r="T18" s="4">
        <f>[74]Model!$C$6</f>
        <v>0.19652192011764905</v>
      </c>
      <c r="U18" s="4">
        <f>[74]Model!$E$7</f>
        <v>0.22847410853609201</v>
      </c>
      <c r="V18" s="30" t="s">
        <v>587</v>
      </c>
      <c r="W18" s="4">
        <f>[74]Model!$G$3</f>
        <v>5.7103688202766456E-3</v>
      </c>
      <c r="X18" s="5">
        <f>[74]Model!$A$3</f>
        <v>5353101817</v>
      </c>
      <c r="Y18" s="10" t="str" cm="1">
        <f t="array" ref="Y18">_FV(A18,"Industry")</f>
        <v>Hotels &amp; Entertainment Services</v>
      </c>
      <c r="Z18" s="16" cm="1">
        <f t="array" ref="Z18">_FV(A18,"Year incorporated",TRUE)</f>
        <v>2015</v>
      </c>
      <c r="AA18" s="8" t="str" cm="1">
        <f t="array" ref="AA18">_FV(A18,"Description")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18" s="4"/>
      <c r="AC18" s="24"/>
      <c r="AD18" s="6"/>
    </row>
    <row r="19" spans="1:35" ht="50" customHeight="1">
      <c r="A19" s="32" t="e" vm="75">
        <v>#VALUE!</v>
      </c>
      <c r="B19" s="13" cm="1">
        <f t="array" ref="B19">_FV(A19,"Price")</f>
        <v>107</v>
      </c>
      <c r="C19" s="13">
        <f>[75]Model!$K$6</f>
        <v>74.825486611300292</v>
      </c>
      <c r="D19" s="4">
        <f>[75]Model!$K$7</f>
        <v>-0.25189475493600988</v>
      </c>
      <c r="E19" s="4">
        <f>[75]Model!$E$11</f>
        <v>9.6488974523656568E-2</v>
      </c>
      <c r="F19" s="4">
        <f>[75]Model!$F$11</f>
        <v>3.8912860964132934E-2</v>
      </c>
      <c r="G19" s="4">
        <f>[75]Model!$K$11</f>
        <v>6.7674784244571073E-2</v>
      </c>
      <c r="H19" s="4">
        <f>[75]Model!$E$13</f>
        <v>-0.16142904399603042</v>
      </c>
      <c r="I19" s="4">
        <f>[75]Model!$F$13</f>
        <v>0.12090729783037468</v>
      </c>
      <c r="J19" s="4">
        <f>[75]Model!$K$13</f>
        <v>0.12188337824690069</v>
      </c>
      <c r="K19" s="4">
        <f>[75]Model!$E$15</f>
        <v>0.14806894713546215</v>
      </c>
      <c r="L19" s="4">
        <f>[75]Model!$F$15</f>
        <v>1.7036124794745477E-2</v>
      </c>
      <c r="M19" s="4">
        <f>[75]Model!$K$15</f>
        <v>0.10375576811767143</v>
      </c>
      <c r="N19" s="4">
        <f>SUM(D19,G19,M19,J19,Q19,R19,S19,T19,U19)/9</f>
        <v>9.6334523829436136E-2</v>
      </c>
      <c r="O19" s="26">
        <f>[75]Model!$A$6</f>
        <v>2.8607674910731067</v>
      </c>
      <c r="P19" s="26">
        <f>[75]Model!$A$7</f>
        <v>26.785401759633995</v>
      </c>
      <c r="Q19" s="23">
        <f>[75]Model!$C$7</f>
        <v>3.2551262546145092E-2</v>
      </c>
      <c r="R19" s="4">
        <f>[75]Model!$C$3</f>
        <v>0.43520000000000003</v>
      </c>
      <c r="S19" s="4">
        <f>[75]Model!$C$5</f>
        <v>9.820000000000001E-2</v>
      </c>
      <c r="T19" s="4">
        <f>[75]Model!$C$6</f>
        <v>9.2591171151566967E-2</v>
      </c>
      <c r="U19" s="4">
        <f>[75]Model!$E$7</f>
        <v>0.16704910509407986</v>
      </c>
      <c r="V19" s="27">
        <f>[75]Model!$G$7</f>
        <v>0.87159115310285595</v>
      </c>
      <c r="W19" s="4">
        <f>[75]Model!$G$3</f>
        <v>1.2990860036069852E-2</v>
      </c>
      <c r="X19" s="5">
        <f>[75]Model!$A$3</f>
        <v>152221438200</v>
      </c>
      <c r="Y19" s="10" t="str" cm="1">
        <f t="array" ref="Y19">_FV(A19,"Industry")</f>
        <v>Textiles &amp; Apparel</v>
      </c>
      <c r="Z19" s="16" cm="1">
        <f t="array" ref="Z19">_FV(A19,"Year incorporated",TRUE)</f>
        <v>1969</v>
      </c>
      <c r="AA19" s="8" t="str" cm="1">
        <f t="array" ref="AA19">_FV(A19,"Description")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9" s="4"/>
      <c r="AC19" s="24"/>
      <c r="AD19" s="6"/>
      <c r="AI19" s="6"/>
    </row>
    <row r="20" spans="1:35" ht="50" customHeight="1">
      <c r="A20" s="32" t="e" vm="76">
        <v>#VALUE!</v>
      </c>
      <c r="B20" s="13" cm="1">
        <f t="array" ref="B20">_FV(A20,"Price")</f>
        <v>2095.11</v>
      </c>
      <c r="C20" s="13">
        <f>[76]Model!$K$6</f>
        <v>968.15700422692521</v>
      </c>
      <c r="D20" s="4">
        <f>[76]Model!$K$7</f>
        <v>-0.48709359329784263</v>
      </c>
      <c r="E20" s="4">
        <f>[76]Model!$E$11</f>
        <v>0.14410788517543449</v>
      </c>
      <c r="F20" s="4">
        <f>[76]Model!$F$11</f>
        <v>0.13669896598033127</v>
      </c>
      <c r="G20" s="4">
        <f>[76]Model!$K$11</f>
        <v>0.13408488150223713</v>
      </c>
      <c r="H20" s="4">
        <f>[76]Model!$E$13</f>
        <v>0.37691122600247473</v>
      </c>
      <c r="I20" s="4">
        <f>[76]Model!$F$13</f>
        <v>0.33800318317964284</v>
      </c>
      <c r="J20" s="4">
        <f>[76]Model!$K$13</f>
        <v>0.22405290749684997</v>
      </c>
      <c r="K20" s="4">
        <f>[76]Model!$E$15</f>
        <v>5.2512726207292193E-3</v>
      </c>
      <c r="L20" s="4">
        <f>[76]Model!$F$15</f>
        <v>0.18244343998625623</v>
      </c>
      <c r="M20" s="4">
        <f>[76]Model!$K$15</f>
        <v>0.21308304352684265</v>
      </c>
      <c r="N20" s="4">
        <f>SUM(D20,G20,M20,J20,Q20,R20,S20,T20,U20)/9</f>
        <v>8.6701262047334707E-2</v>
      </c>
      <c r="O20" s="26">
        <f>[76]Model!$A$6</f>
        <v>5.2858288334182371</v>
      </c>
      <c r="P20" s="26">
        <f>[76]Model!$A$7</f>
        <v>43.12586034912718</v>
      </c>
      <c r="Q20" s="23">
        <f>[76]Model!$C$7</f>
        <v>1.9236548053494566E-2</v>
      </c>
      <c r="R20" s="4">
        <f>[76]Model!$C$3</f>
        <v>0.25670000000000004</v>
      </c>
      <c r="S20" s="4">
        <f>[76]Model!$C$5</f>
        <v>0.12</v>
      </c>
      <c r="T20" s="4">
        <f>[76]Model!$C$6</f>
        <v>0.13472060731428978</v>
      </c>
      <c r="U20" s="4">
        <f>[76]Model!$E$7</f>
        <v>0.16552696383014084</v>
      </c>
      <c r="V20" s="27">
        <f>[76]Model!$G$7</f>
        <v>1.4051869140976534</v>
      </c>
      <c r="W20" s="4">
        <f>[76]Model!$G$3</f>
        <v>-5.8844833262569618E-4</v>
      </c>
      <c r="X20" s="5">
        <f>[76]Model!$A$3</f>
        <v>51880410000</v>
      </c>
      <c r="Y20" s="10" t="str" cm="1">
        <f t="array" ref="Y20">_FV(A20,"Industry")</f>
        <v>Hotels &amp; Entertainment Services</v>
      </c>
      <c r="Z20" s="16" cm="1">
        <f t="array" ref="Z20">_FV(A20,"Year incorporated",TRUE)</f>
        <v>1998</v>
      </c>
      <c r="AA20" s="8" t="str" cm="1">
        <f t="array" ref="AA20">_FV(A20,"Description")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20" s="4"/>
      <c r="AC20" s="24"/>
      <c r="AD20" s="6"/>
      <c r="AI20" s="6"/>
    </row>
    <row r="21" spans="1:35" ht="50" customHeight="1">
      <c r="A21" s="32" t="e" vm="77">
        <v>#VALUE!</v>
      </c>
      <c r="B21" s="13" cm="1">
        <f t="array" ref="B21">_FV(A21,"Price")</f>
        <v>27.17</v>
      </c>
      <c r="C21" s="13">
        <f>[77]Model!$K$6</f>
        <v>5.3710454712690376</v>
      </c>
      <c r="D21" s="4">
        <f>[77]Model!$K$7</f>
        <v>-0.80231706031398464</v>
      </c>
      <c r="E21" s="4">
        <f>[77]Model!$E$11</f>
        <v>0.4843294314246922</v>
      </c>
      <c r="F21" s="4">
        <f>[77]Model!$F$11</f>
        <v>0.29361904813453643</v>
      </c>
      <c r="G21" s="4">
        <f>[77]Model!$K$11</f>
        <v>0.21642698687784159</v>
      </c>
      <c r="H21" s="4">
        <f>[77]Model!$E$13</f>
        <v>-0.66134663341645883</v>
      </c>
      <c r="I21" s="4">
        <f>[77]Model!$F$13</f>
        <v>-8.3637702503681872</v>
      </c>
      <c r="J21" s="4">
        <f>[77]Model!$K$13</f>
        <v>0.33563797313797317</v>
      </c>
      <c r="K21" s="4">
        <f>[77]Model!$E$15</f>
        <v>2.3622369907273635</v>
      </c>
      <c r="L21" s="4">
        <f>[77]Model!$F$15</f>
        <v>-1.2734439088416134</v>
      </c>
      <c r="M21" s="4">
        <f>[77]Model!$K$15</f>
        <v>0.32862184660673871</v>
      </c>
      <c r="N21" s="4">
        <f>SUM(D21,G21,M21,J21,Q21,R21,S21,T21,U21)/9</f>
        <v>2.4846155143075112E-2</v>
      </c>
      <c r="O21" s="26">
        <f>[77]Model!$A$6</f>
        <v>4.9843592364016738</v>
      </c>
      <c r="P21" s="26">
        <f>[77]Model!$A$7</f>
        <v>136.14421228571427</v>
      </c>
      <c r="Q21" s="23">
        <f>[77]Model!$C$7</f>
        <v>7.345152490958521E-3</v>
      </c>
      <c r="R21" s="4">
        <f>[77]Model!$C$3</f>
        <v>0.26179999999999998</v>
      </c>
      <c r="S21" s="4">
        <f>[77]Model!$C$5</f>
        <v>0</v>
      </c>
      <c r="T21" s="4">
        <f>[77]Model!$C$6</f>
        <v>-0.14404705994778327</v>
      </c>
      <c r="U21" s="4">
        <f>[77]Model!$E$7</f>
        <v>2.0147557435932006E-2</v>
      </c>
      <c r="V21" s="27">
        <f>[77]Model!$G$7</f>
        <v>2.8997204480236971</v>
      </c>
      <c r="W21" s="4">
        <f>[77]Model!$G$3</f>
        <v>4.6136783185578123E-2</v>
      </c>
      <c r="X21" s="5">
        <f>[77]Model!$A$3</f>
        <v>4765047430</v>
      </c>
      <c r="Y21" s="10" t="str" cm="1">
        <f t="array" ref="Y21">_FV(A21,"Industry")</f>
        <v>Hotels &amp; Entertainment Services</v>
      </c>
      <c r="Z21" s="16" cm="1">
        <f t="array" ref="Z21">_FV(A21,"Year incorporated",TRUE)</f>
        <v>2021</v>
      </c>
      <c r="AA21" s="8" t="str" cm="1">
        <f t="array" ref="AA21">_FV(A21,"Description")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1" s="4"/>
      <c r="AC21" s="24"/>
      <c r="AD21" s="6"/>
      <c r="AI21" s="6"/>
    </row>
    <row r="22" spans="1:35" ht="18">
      <c r="B22" s="13"/>
      <c r="C22" s="13"/>
      <c r="F22" s="4"/>
      <c r="I22" s="4"/>
      <c r="S22" s="4"/>
    </row>
    <row r="23" spans="1:35" ht="18">
      <c r="B23" s="13"/>
      <c r="C23" s="13"/>
      <c r="F23" s="4"/>
      <c r="I23" s="4"/>
      <c r="S23" s="4"/>
    </row>
    <row r="24" spans="1:35" ht="18">
      <c r="B24" s="13"/>
      <c r="C24" s="13"/>
      <c r="F24" s="4"/>
      <c r="I24" s="4"/>
      <c r="S24" s="4"/>
    </row>
    <row r="25" spans="1:35" ht="18">
      <c r="F25" s="4"/>
      <c r="I25" s="4"/>
      <c r="S25" s="4"/>
    </row>
    <row r="26" spans="1:35" ht="18">
      <c r="F26" s="4"/>
      <c r="I26" s="4"/>
      <c r="S26" s="4"/>
    </row>
    <row r="27" spans="1:35" ht="18">
      <c r="F27" s="4"/>
      <c r="I27" s="4"/>
      <c r="S27" s="4"/>
    </row>
    <row r="28" spans="1:35" ht="18">
      <c r="F28" s="4"/>
      <c r="I28" s="4"/>
      <c r="S28" s="4"/>
    </row>
    <row r="29" spans="1:35" ht="18">
      <c r="I29" s="4"/>
      <c r="S29" s="4"/>
    </row>
    <row r="30" spans="1:35" ht="18">
      <c r="I30" s="4"/>
      <c r="S30" s="4"/>
    </row>
    <row r="31" spans="1:35" ht="18">
      <c r="I31" s="4"/>
      <c r="S31" s="4"/>
    </row>
    <row r="32" spans="1:35" ht="18">
      <c r="I32" s="4"/>
      <c r="S32" s="4"/>
    </row>
    <row r="33" spans="19:19" ht="18">
      <c r="S33" s="4"/>
    </row>
  </sheetData>
  <autoFilter ref="A1:X1" xr:uid="{FAB1ACF9-D4B9-FB4D-8299-9FC1FBDA430F}">
    <sortState xmlns:xlrd2="http://schemas.microsoft.com/office/spreadsheetml/2017/richdata2" ref="A2:X21">
      <sortCondition descending="1" ref="N1:N21"/>
    </sortState>
  </autoFilter>
  <conditionalFormatting sqref="D2:D3">
    <cfRule type="colorScale" priority="1902">
      <colorScale>
        <cfvo type="min"/>
        <cfvo type="percentile" val="50"/>
        <cfvo type="max"/>
        <color rgb="FFF8696B"/>
        <color rgb="FFFCFCFF"/>
        <color rgb="FF63BE7B"/>
      </colorScale>
    </cfRule>
    <cfRule type="colorScale" priority="2123">
      <colorScale>
        <cfvo type="min"/>
        <cfvo type="percentile" val="50"/>
        <cfvo type="max"/>
        <color rgb="FFF8696B"/>
        <color rgb="FFFCFCFF"/>
        <color rgb="FF63BE7B"/>
      </colorScale>
    </cfRule>
    <cfRule type="colorScale" priority="2263">
      <colorScale>
        <cfvo type="min"/>
        <cfvo type="percentile" val="50"/>
        <cfvo type="max"/>
        <color rgb="FFF8696B"/>
        <color rgb="FFFCFCFF"/>
        <color rgb="FF63BE7B"/>
      </colorScale>
    </cfRule>
  </conditionalFormatting>
  <conditionalFormatting sqref="D2:D4">
    <cfRule type="colorScale" priority="2178">
      <colorScale>
        <cfvo type="min"/>
        <cfvo type="percentile" val="50"/>
        <cfvo type="max"/>
        <color rgb="FFF8696B"/>
        <color rgb="FFFCFCFF"/>
        <color rgb="FF63BE7B"/>
      </colorScale>
    </cfRule>
    <cfRule type="colorScale" priority="2462">
      <colorScale>
        <cfvo type="min"/>
        <cfvo type="percentile" val="50"/>
        <cfvo type="max"/>
        <color rgb="FFF8696B"/>
        <color rgb="FFFCFCFF"/>
        <color rgb="FF63BE7B"/>
      </colorScale>
    </cfRule>
  </conditionalFormatting>
  <conditionalFormatting sqref="D2:D18">
    <cfRule type="colorScale" priority="441">
      <colorScale>
        <cfvo type="min"/>
        <cfvo type="percentile" val="50"/>
        <cfvo type="max"/>
        <color rgb="FFF8696B"/>
        <color rgb="FFFCFCFF"/>
        <color rgb="FF63BE7B"/>
      </colorScale>
    </cfRule>
  </conditionalFormatting>
  <conditionalFormatting sqref="D2:D21">
    <cfRule type="colorScale" priority="14">
      <colorScale>
        <cfvo type="min"/>
        <cfvo type="percentile" val="50"/>
        <cfvo type="max"/>
        <color rgb="FFF8696B"/>
        <color rgb="FFFCFCFF"/>
        <color rgb="FF63BE7B"/>
      </colorScale>
    </cfRule>
  </conditionalFormatting>
  <conditionalFormatting sqref="D4">
    <cfRule type="colorScale" priority="1999">
      <colorScale>
        <cfvo type="min"/>
        <cfvo type="percentile" val="50"/>
        <cfvo type="max"/>
        <color rgb="FFF8696B"/>
        <color rgb="FFFCFCFF"/>
        <color rgb="FF63BE7B"/>
      </colorScale>
    </cfRule>
  </conditionalFormatting>
  <conditionalFormatting sqref="D5">
    <cfRule type="colorScale" priority="1204">
      <colorScale>
        <cfvo type="min"/>
        <cfvo type="percentile" val="50"/>
        <cfvo type="max"/>
        <color rgb="FFF8696B"/>
        <color rgb="FFFCFCFF"/>
        <color rgb="FF63BE7B"/>
      </colorScale>
    </cfRule>
    <cfRule type="colorScale" priority="1326">
      <colorScale>
        <cfvo type="min"/>
        <cfvo type="percentile" val="50"/>
        <cfvo type="max"/>
        <color rgb="FFF8696B"/>
        <color rgb="FFFCFCFF"/>
        <color rgb="FF63BE7B"/>
      </colorScale>
    </cfRule>
  </conditionalFormatting>
  <conditionalFormatting sqref="D6">
    <cfRule type="colorScale" priority="1041">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onditionalFormatting>
  <conditionalFormatting sqref="D7:D18">
    <cfRule type="colorScale" priority="846">
      <colorScale>
        <cfvo type="min"/>
        <cfvo type="percentile" val="50"/>
        <cfvo type="max"/>
        <color rgb="FFF8696B"/>
        <color rgb="FFFCFCFF"/>
        <color rgb="FF63BE7B"/>
      </colorScale>
    </cfRule>
    <cfRule type="colorScale" priority="849">
      <colorScale>
        <cfvo type="min"/>
        <cfvo type="percentile" val="50"/>
        <cfvo type="max"/>
        <color rgb="FFF8696B"/>
        <color rgb="FFFCFCFF"/>
        <color rgb="FF63BE7B"/>
      </colorScale>
    </cfRule>
    <cfRule type="colorScale" priority="855">
      <colorScale>
        <cfvo type="min"/>
        <cfvo type="percentile" val="50"/>
        <cfvo type="max"/>
        <color rgb="FFF8696B"/>
        <color rgb="FFFCFCFF"/>
        <color rgb="FF63BE7B"/>
      </colorScale>
    </cfRule>
    <cfRule type="colorScale" priority="972">
      <colorScale>
        <cfvo type="min"/>
        <cfvo type="percentile" val="50"/>
        <cfvo type="max"/>
        <color rgb="FFF8696B"/>
        <color rgb="FFFCFCFF"/>
        <color rgb="FF63BE7B"/>
      </colorScale>
    </cfRule>
    <cfRule type="colorScale" priority="997">
      <colorScale>
        <cfvo type="min"/>
        <cfvo type="percentile" val="50"/>
        <cfvo type="max"/>
        <color rgb="FFF8696B"/>
        <color rgb="FFFCFCFF"/>
        <color rgb="FF63BE7B"/>
      </colorScale>
    </cfRule>
  </conditionalFormatting>
  <conditionalFormatting sqref="D19:D21">
    <cfRule type="colorScale" priority="114">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74">
      <colorScale>
        <cfvo type="min"/>
        <cfvo type="percentile" val="50"/>
        <cfvo type="max"/>
        <color rgb="FFF8696B"/>
        <color rgb="FFFCFCFF"/>
        <color rgb="FF63BE7B"/>
      </colorScale>
    </cfRule>
  </conditionalFormatting>
  <conditionalFormatting sqref="E2:E3">
    <cfRule type="colorScale" priority="1903">
      <colorScale>
        <cfvo type="min"/>
        <cfvo type="max"/>
        <color rgb="FFFCFCFF"/>
        <color rgb="FF63BE7B"/>
      </colorScale>
    </cfRule>
    <cfRule type="colorScale" priority="2124">
      <colorScale>
        <cfvo type="min"/>
        <cfvo type="max"/>
        <color rgb="FFFCFCFF"/>
        <color rgb="FF63BE7B"/>
      </colorScale>
    </cfRule>
    <cfRule type="colorScale" priority="2266">
      <colorScale>
        <cfvo type="min"/>
        <cfvo type="percentile" val="50"/>
        <cfvo type="max"/>
        <color rgb="FFF8696B"/>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fRule type="colorScale" priority="2269">
      <colorScale>
        <cfvo type="min"/>
        <cfvo type="max"/>
        <color rgb="FFFCFCFF"/>
        <color rgb="FF63BE7B"/>
      </colorScale>
    </cfRule>
  </conditionalFormatting>
  <conditionalFormatting sqref="E2:E4">
    <cfRule type="colorScale" priority="2179">
      <colorScale>
        <cfvo type="min"/>
        <cfvo type="max"/>
        <color rgb="FFFCFCFF"/>
        <color rgb="FF63BE7B"/>
      </colorScale>
    </cfRule>
    <cfRule type="colorScale" priority="2463">
      <colorScale>
        <cfvo type="min"/>
        <cfvo type="max"/>
        <color rgb="FFFCFCFF"/>
        <color rgb="FF63BE7B"/>
      </colorScale>
    </cfRule>
  </conditionalFormatting>
  <conditionalFormatting sqref="E2:E18">
    <cfRule type="colorScale" priority="440">
      <colorScale>
        <cfvo type="min"/>
        <cfvo type="max"/>
        <color rgb="FFFCFCFF"/>
        <color rgb="FF63BE7B"/>
      </colorScale>
    </cfRule>
  </conditionalFormatting>
  <conditionalFormatting sqref="E2:E21">
    <cfRule type="colorScale" priority="56">
      <colorScale>
        <cfvo type="min"/>
        <cfvo type="max"/>
        <color rgb="FFFCFCFF"/>
        <color rgb="FF63BE7B"/>
      </colorScale>
    </cfRule>
  </conditionalFormatting>
  <conditionalFormatting sqref="E7:E18">
    <cfRule type="colorScale" priority="834">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CFCFF"/>
        <color rgb="FF63BE7B"/>
      </colorScale>
    </cfRule>
    <cfRule type="colorScale" priority="945">
      <colorScale>
        <cfvo type="min"/>
        <cfvo type="max"/>
        <color rgb="FFFCFCFF"/>
        <color rgb="FF63BE7B"/>
      </colorScale>
    </cfRule>
    <cfRule type="colorScale" priority="973">
      <colorScale>
        <cfvo type="min"/>
        <cfvo type="max"/>
        <color rgb="FFFCFCFF"/>
        <color rgb="FF63BE7B"/>
      </colorScale>
    </cfRule>
    <cfRule type="colorScale" priority="1015">
      <colorScale>
        <cfvo type="min"/>
        <cfvo type="max"/>
        <color rgb="FFFCFCFF"/>
        <color rgb="FF63BE7B"/>
      </colorScale>
    </cfRule>
  </conditionalFormatting>
  <conditionalFormatting sqref="E19:E21">
    <cfRule type="colorScale" priority="226">
      <colorScale>
        <cfvo type="min"/>
        <cfvo type="max"/>
        <color rgb="FFFCFCFF"/>
        <color rgb="FF63BE7B"/>
      </colorScale>
    </cfRule>
    <cfRule type="colorScale" priority="287">
      <colorScale>
        <cfvo type="min"/>
        <cfvo type="max"/>
        <color rgb="FFFCFCFF"/>
        <color rgb="FF63BE7B"/>
      </colorScale>
    </cfRule>
    <cfRule type="colorScale" priority="293">
      <colorScale>
        <cfvo type="min"/>
        <cfvo type="max"/>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onditionalFormatting>
  <conditionalFormatting sqref="E4:G4">
    <cfRule type="colorScale" priority="1985">
      <colorScale>
        <cfvo type="min"/>
        <cfvo type="max"/>
        <color rgb="FFFCFCFF"/>
        <color rgb="FF63BE7B"/>
      </colorScale>
    </cfRule>
    <cfRule type="colorScale" priority="2030">
      <colorScale>
        <cfvo type="min"/>
        <cfvo type="max"/>
        <color rgb="FFFCFCFF"/>
        <color rgb="FF63BE7B"/>
      </colorScale>
    </cfRule>
    <cfRule type="colorScale" priority="2031">
      <colorScale>
        <cfvo type="min"/>
        <cfvo type="percentile" val="50"/>
        <cfvo type="max"/>
        <color rgb="FFF8696B"/>
        <color rgb="FFFCFCFF"/>
        <color rgb="FF63BE7B"/>
      </colorScale>
    </cfRule>
    <cfRule type="colorScale" priority="2032">
      <colorScale>
        <cfvo type="min"/>
        <cfvo type="max"/>
        <color rgb="FFFCFCFF"/>
        <color rgb="FF63BE7B"/>
      </colorScale>
    </cfRule>
    <cfRule type="colorScale" priority="2033">
      <colorScale>
        <cfvo type="min"/>
        <cfvo type="percentile" val="50"/>
        <cfvo type="max"/>
        <color rgb="FFF8696B"/>
        <color rgb="FFFCFCFF"/>
        <color rgb="FF63BE7B"/>
      </colorScale>
    </cfRule>
  </conditionalFormatting>
  <conditionalFormatting sqref="E5:G5">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fRule type="colorScale" priority="1208">
      <colorScale>
        <cfvo type="min"/>
        <cfvo type="percentile" val="50"/>
        <cfvo type="max"/>
        <color rgb="FFF8696B"/>
        <color rgb="FFFCFCFF"/>
        <color rgb="FF63BE7B"/>
      </colorScale>
    </cfRule>
    <cfRule type="colorScale" priority="1344">
      <colorScale>
        <cfvo type="min"/>
        <cfvo type="max"/>
        <color rgb="FFFCFCFF"/>
        <color rgb="FF63BE7B"/>
      </colorScale>
    </cfRule>
  </conditionalFormatting>
  <conditionalFormatting sqref="E6:G6">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fRule type="colorScale" priority="1045">
      <colorScale>
        <cfvo type="min"/>
        <cfvo type="percentile" val="50"/>
        <cfvo type="max"/>
        <color rgb="FFF8696B"/>
        <color rgb="FFFCFCFF"/>
        <color rgb="FF63BE7B"/>
      </colorScale>
    </cfRule>
    <cfRule type="colorScale" priority="1177">
      <colorScale>
        <cfvo type="min"/>
        <cfvo type="max"/>
        <color rgb="FFFCFCFF"/>
        <color rgb="FF63BE7B"/>
      </colorScale>
    </cfRule>
  </conditionalFormatting>
  <conditionalFormatting sqref="E17:H17 J17:N17 N18">
    <cfRule type="colorScale" priority="622">
      <colorScale>
        <cfvo type="min"/>
        <cfvo type="max"/>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FEB84"/>
        <color rgb="FF63BE7B"/>
      </colorScale>
    </cfRule>
    <cfRule type="colorScale" priority="625">
      <colorScale>
        <cfvo type="min"/>
        <cfvo type="max"/>
        <color rgb="FFFFEF9C"/>
        <color rgb="FF63BE7B"/>
      </colorScale>
    </cfRule>
  </conditionalFormatting>
  <conditionalFormatting sqref="E18:H18 J18:N18">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E2:M2">
    <cfRule type="colorScale" priority="1898">
      <colorScale>
        <cfvo type="min"/>
        <cfvo type="max"/>
        <color rgb="FFFCFCFF"/>
        <color rgb="FF63BE7B"/>
      </colorScale>
    </cfRule>
    <cfRule type="colorScale" priority="1899">
      <colorScale>
        <cfvo type="min"/>
        <cfvo type="max"/>
        <color rgb="FFFCFCFF"/>
        <color rgb="FF63BE7B"/>
      </colorScale>
    </cfRule>
    <cfRule type="colorScale" priority="1900">
      <colorScale>
        <cfvo type="min"/>
        <cfvo type="percentile" val="50"/>
        <cfvo type="max"/>
        <color rgb="FFF8696B"/>
        <color rgb="FFFFEB84"/>
        <color rgb="FF63BE7B"/>
      </colorScale>
    </cfRule>
    <cfRule type="colorScale" priority="1901">
      <colorScale>
        <cfvo type="min"/>
        <cfvo type="max"/>
        <color rgb="FFFFEF9C"/>
        <color rgb="FF63BE7B"/>
      </colorScale>
    </cfRule>
  </conditionalFormatting>
  <conditionalFormatting sqref="E3:M3">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58">
      <colorScale>
        <cfvo type="min"/>
        <cfvo type="percentile" val="50"/>
        <cfvo type="max"/>
        <color rgb="FFF8696B"/>
        <color rgb="FFFFEB84"/>
        <color rgb="FF63BE7B"/>
      </colorScale>
    </cfRule>
    <cfRule type="colorScale" priority="1359">
      <colorScale>
        <cfvo type="min"/>
        <cfvo type="max"/>
        <color rgb="FFFFEF9C"/>
        <color rgb="FF63BE7B"/>
      </colorScale>
    </cfRule>
  </conditionalFormatting>
  <conditionalFormatting sqref="E4:M4">
    <cfRule type="colorScale" priority="1888">
      <colorScale>
        <cfvo type="min"/>
        <cfvo type="max"/>
        <color rgb="FFFCFCFF"/>
        <color rgb="FF63BE7B"/>
      </colorScale>
    </cfRule>
    <cfRule type="colorScale" priority="1889">
      <colorScale>
        <cfvo type="min"/>
        <cfvo type="max"/>
        <color rgb="FFFCFCFF"/>
        <color rgb="FF63BE7B"/>
      </colorScale>
    </cfRule>
    <cfRule type="colorScale" priority="1890">
      <colorScale>
        <cfvo type="min"/>
        <cfvo type="percentile" val="50"/>
        <cfvo type="max"/>
        <color rgb="FFF8696B"/>
        <color rgb="FFFFEB84"/>
        <color rgb="FF63BE7B"/>
      </colorScale>
    </cfRule>
    <cfRule type="colorScale" priority="1891">
      <colorScale>
        <cfvo type="min"/>
        <cfvo type="max"/>
        <color rgb="FFFFEF9C"/>
        <color rgb="FF63BE7B"/>
      </colorScale>
    </cfRule>
  </conditionalFormatting>
  <conditionalFormatting sqref="E19:M19">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FEB84"/>
        <color rgb="FF63BE7B"/>
      </colorScale>
    </cfRule>
    <cfRule type="colorScale" priority="392">
      <colorScale>
        <cfvo type="min"/>
        <cfvo type="max"/>
        <color rgb="FFFFEF9C"/>
        <color rgb="FF63BE7B"/>
      </colorScale>
    </cfRule>
  </conditionalFormatting>
  <conditionalFormatting sqref="E20:M20">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fRule type="colorScale" priority="81">
      <colorScale>
        <cfvo type="min"/>
        <cfvo type="max"/>
        <color rgb="FFFFEF9C"/>
        <color rgb="FF63BE7B"/>
      </colorScale>
    </cfRule>
  </conditionalFormatting>
  <conditionalFormatting sqref="E5:N5">
    <cfRule type="colorScale" priority="1190">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percentile" val="50"/>
        <cfvo type="max"/>
        <color rgb="FFF8696B"/>
        <color rgb="FFFFEB84"/>
        <color rgb="FF63BE7B"/>
      </colorScale>
    </cfRule>
    <cfRule type="colorScale" priority="1193">
      <colorScale>
        <cfvo type="min"/>
        <cfvo type="max"/>
        <color rgb="FFFFEF9C"/>
        <color rgb="FF63BE7B"/>
      </colorScale>
    </cfRule>
  </conditionalFormatting>
  <conditionalFormatting sqref="E6:N6">
    <cfRule type="colorScale" priority="1029">
      <colorScale>
        <cfvo type="min"/>
        <cfvo type="max"/>
        <color rgb="FFFCFCFF"/>
        <color rgb="FF63BE7B"/>
      </colorScale>
    </cfRule>
    <cfRule type="colorScale" priority="1030">
      <colorScale>
        <cfvo type="min"/>
        <cfvo type="max"/>
        <color rgb="FFFCFCFF"/>
        <color rgb="FF63BE7B"/>
      </colorScale>
    </cfRule>
    <cfRule type="colorScale" priority="1031">
      <colorScale>
        <cfvo type="min"/>
        <cfvo type="percentile" val="50"/>
        <cfvo type="max"/>
        <color rgb="FFF8696B"/>
        <color rgb="FFFFEB84"/>
        <color rgb="FF63BE7B"/>
      </colorScale>
    </cfRule>
    <cfRule type="colorScale" priority="1032">
      <colorScale>
        <cfvo type="min"/>
        <cfvo type="max"/>
        <color rgb="FFFFEF9C"/>
        <color rgb="FF63BE7B"/>
      </colorScale>
    </cfRule>
  </conditionalFormatting>
  <conditionalFormatting sqref="E7:N9 N10:N18">
    <cfRule type="colorScale" priority="826">
      <colorScale>
        <cfvo type="min"/>
        <cfvo type="max"/>
        <color rgb="FFFCFCFF"/>
        <color rgb="FF63BE7B"/>
      </colorScale>
    </cfRule>
    <cfRule type="colorScale" priority="827">
      <colorScale>
        <cfvo type="min"/>
        <cfvo type="max"/>
        <color rgb="FFFCFCFF"/>
        <color rgb="FF63BE7B"/>
      </colorScale>
    </cfRule>
    <cfRule type="colorScale" priority="828">
      <colorScale>
        <cfvo type="min"/>
        <cfvo type="percentile" val="50"/>
        <cfvo type="max"/>
        <color rgb="FFF8696B"/>
        <color rgb="FFFFEB84"/>
        <color rgb="FF63BE7B"/>
      </colorScale>
    </cfRule>
    <cfRule type="colorScale" priority="829">
      <colorScale>
        <cfvo type="min"/>
        <cfvo type="max"/>
        <color rgb="FFFFEF9C"/>
        <color rgb="FF63BE7B"/>
      </colorScale>
    </cfRule>
  </conditionalFormatting>
  <conditionalFormatting sqref="E10:N10 N11:N18">
    <cfRule type="colorScale" priority="783">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percentile" val="50"/>
        <cfvo type="max"/>
        <color rgb="FFF8696B"/>
        <color rgb="FFFFEB84"/>
        <color rgb="FF63BE7B"/>
      </colorScale>
    </cfRule>
    <cfRule type="colorScale" priority="786">
      <colorScale>
        <cfvo type="min"/>
        <cfvo type="max"/>
        <color rgb="FFFFEF9C"/>
        <color rgb="FF63BE7B"/>
      </colorScale>
    </cfRule>
  </conditionalFormatting>
  <conditionalFormatting sqref="E11:N11 N12:N18">
    <cfRule type="colorScale" priority="763">
      <colorScale>
        <cfvo type="min"/>
        <cfvo type="max"/>
        <color rgb="FFFCFCFF"/>
        <color rgb="FF63BE7B"/>
      </colorScale>
    </cfRule>
    <cfRule type="colorScale" priority="764">
      <colorScale>
        <cfvo type="min"/>
        <cfvo type="max"/>
        <color rgb="FFFCFCFF"/>
        <color rgb="FF63BE7B"/>
      </colorScale>
    </cfRule>
    <cfRule type="colorScale" priority="765">
      <colorScale>
        <cfvo type="min"/>
        <cfvo type="percentile" val="50"/>
        <cfvo type="max"/>
        <color rgb="FFF8696B"/>
        <color rgb="FFFFEB84"/>
        <color rgb="FF63BE7B"/>
      </colorScale>
    </cfRule>
    <cfRule type="colorScale" priority="766">
      <colorScale>
        <cfvo type="min"/>
        <cfvo type="max"/>
        <color rgb="FFFFEF9C"/>
        <color rgb="FF63BE7B"/>
      </colorScale>
    </cfRule>
  </conditionalFormatting>
  <conditionalFormatting sqref="E12:N12 N13:N18">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fRule type="colorScale" priority="746">
      <colorScale>
        <cfvo type="min"/>
        <cfvo type="max"/>
        <color rgb="FFFFEF9C"/>
        <color rgb="FF63BE7B"/>
      </colorScale>
    </cfRule>
  </conditionalFormatting>
  <conditionalFormatting sqref="E13:N13 N14:N18">
    <cfRule type="colorScale" priority="723">
      <colorScale>
        <cfvo type="min"/>
        <cfvo type="max"/>
        <color rgb="FFFCFCFF"/>
        <color rgb="FF63BE7B"/>
      </colorScale>
    </cfRule>
    <cfRule type="colorScale" priority="724">
      <colorScale>
        <cfvo type="min"/>
        <cfvo type="max"/>
        <color rgb="FFFCFCFF"/>
        <color rgb="FF63BE7B"/>
      </colorScale>
    </cfRule>
    <cfRule type="colorScale" priority="725">
      <colorScale>
        <cfvo type="min"/>
        <cfvo type="percentile" val="50"/>
        <cfvo type="max"/>
        <color rgb="FFF8696B"/>
        <color rgb="FFFFEB84"/>
        <color rgb="FF63BE7B"/>
      </colorScale>
    </cfRule>
    <cfRule type="colorScale" priority="726">
      <colorScale>
        <cfvo type="min"/>
        <cfvo type="max"/>
        <color rgb="FFFFEF9C"/>
        <color rgb="FF63BE7B"/>
      </colorScale>
    </cfRule>
  </conditionalFormatting>
  <conditionalFormatting sqref="E14:N14 N15:N18">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FEB84"/>
        <color rgb="FF63BE7B"/>
      </colorScale>
    </cfRule>
    <cfRule type="colorScale" priority="706">
      <colorScale>
        <cfvo type="min"/>
        <cfvo type="max"/>
        <color rgb="FFFFEF9C"/>
        <color rgb="FF63BE7B"/>
      </colorScale>
    </cfRule>
  </conditionalFormatting>
  <conditionalFormatting sqref="E15:N15 N16:N18">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E16:N16 N17:N18">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FEB84"/>
        <color rgb="FF63BE7B"/>
      </colorScale>
    </cfRule>
    <cfRule type="colorScale" priority="645">
      <colorScale>
        <cfvo type="min"/>
        <cfvo type="max"/>
        <color rgb="FFFFEF9C"/>
        <color rgb="FF63BE7B"/>
      </colorScale>
    </cfRule>
  </conditionalFormatting>
  <conditionalFormatting sqref="F2:F3">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onditionalFormatting>
  <conditionalFormatting sqref="F2:F4">
    <cfRule type="colorScale" priority="613">
      <colorScale>
        <cfvo type="min"/>
        <cfvo type="max"/>
        <color rgb="FFFCFCFF"/>
        <color rgb="FF63BE7B"/>
      </colorScale>
    </cfRule>
    <cfRule type="colorScale" priority="618">
      <colorScale>
        <cfvo type="min"/>
        <cfvo type="max"/>
        <color rgb="FFFCFCFF"/>
        <color rgb="FF63BE7B"/>
      </colorScale>
    </cfRule>
  </conditionalFormatting>
  <conditionalFormatting sqref="F2:F18">
    <cfRule type="colorScale" priority="439">
      <colorScale>
        <cfvo type="min"/>
        <cfvo type="max"/>
        <color rgb="FFFCFCFF"/>
        <color rgb="FF63BE7B"/>
      </colorScale>
    </cfRule>
  </conditionalFormatting>
  <conditionalFormatting sqref="F2:F21">
    <cfRule type="colorScale" priority="55">
      <colorScale>
        <cfvo type="min"/>
        <cfvo type="max"/>
        <color rgb="FFFCFCFF"/>
        <color rgb="FF63BE7B"/>
      </colorScale>
    </cfRule>
  </conditionalFormatting>
  <conditionalFormatting sqref="F7:F18">
    <cfRule type="colorScale" priority="603">
      <colorScale>
        <cfvo type="min"/>
        <cfvo type="max"/>
        <color rgb="FFFCFCFF"/>
        <color rgb="FF63BE7B"/>
      </colorScale>
    </cfRule>
    <cfRule type="colorScale" priority="604">
      <colorScale>
        <cfvo type="min"/>
        <cfvo type="max"/>
        <color rgb="FFFCFCFF"/>
        <color rgb="FF63BE7B"/>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max"/>
        <color rgb="FFFCFCFF"/>
        <color rgb="FF63BE7B"/>
      </colorScale>
    </cfRule>
  </conditionalFormatting>
  <conditionalFormatting sqref="F19:F21">
    <cfRule type="colorScale" priority="225">
      <colorScale>
        <cfvo type="min"/>
        <cfvo type="max"/>
        <color rgb="FFFCFCFF"/>
        <color rgb="FF63BE7B"/>
      </colorScale>
    </cfRule>
    <cfRule type="colorScale" priority="288">
      <colorScale>
        <cfvo type="min"/>
        <cfvo type="max"/>
        <color rgb="FFFCFCFF"/>
        <color rgb="FF63BE7B"/>
      </colorScale>
    </cfRule>
    <cfRule type="colorScale" priority="294">
      <colorScale>
        <cfvo type="min"/>
        <cfvo type="max"/>
        <color rgb="FFFCFCFF"/>
        <color rgb="FF63BE7B"/>
      </colorScale>
    </cfRule>
    <cfRule type="colorScale" priority="30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onditionalFormatting>
  <conditionalFormatting sqref="F22:F25">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FEB84"/>
        <color rgb="FF63BE7B"/>
      </colorScale>
    </cfRule>
    <cfRule type="colorScale" priority="1922">
      <colorScale>
        <cfvo type="min"/>
        <cfvo type="max"/>
        <color rgb="FFFFEF9C"/>
        <color rgb="FF63BE7B"/>
      </colorScale>
    </cfRule>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48">
      <colorScale>
        <cfvo type="min"/>
        <cfvo type="max"/>
        <color rgb="FFFCFCFF"/>
        <color rgb="FF63BE7B"/>
      </colorScale>
    </cfRule>
  </conditionalFormatting>
  <conditionalFormatting sqref="F22:F28">
    <cfRule type="colorScale" priority="1984">
      <colorScale>
        <cfvo type="min"/>
        <cfvo type="max"/>
        <color rgb="FFFCFCFF"/>
        <color rgb="FF63BE7B"/>
      </colorScale>
    </cfRule>
  </conditionalFormatting>
  <conditionalFormatting sqref="F26:F27">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percentile" val="50"/>
        <cfvo type="max"/>
        <color rgb="FFF8696B"/>
        <color rgb="FFFFEB84"/>
        <color rgb="FF63BE7B"/>
      </colorScale>
    </cfRule>
    <cfRule type="colorScale" priority="1916">
      <colorScale>
        <cfvo type="min"/>
        <cfvo type="max"/>
        <color rgb="FFFFEF9C"/>
        <color rgb="FF63BE7B"/>
      </colorScale>
    </cfRule>
  </conditionalFormatting>
  <conditionalFormatting sqref="F26:F28">
    <cfRule type="colorScale" priority="1912">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F28">
    <cfRule type="colorScale" priority="1908">
      <colorScale>
        <cfvo type="min"/>
        <cfvo type="max"/>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FEB84"/>
        <color rgb="FF63BE7B"/>
      </colorScale>
    </cfRule>
    <cfRule type="colorScale" priority="1911">
      <colorScale>
        <cfvo type="min"/>
        <cfvo type="max"/>
        <color rgb="FFFFEF9C"/>
        <color rgb="FF63BE7B"/>
      </colorScale>
    </cfRule>
  </conditionalFormatting>
  <conditionalFormatting sqref="G2:G3">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G2:G4">
    <cfRule type="colorScale" priority="596">
      <colorScale>
        <cfvo type="min"/>
        <cfvo type="max"/>
        <color rgb="FFFCFCFF"/>
        <color rgb="FF63BE7B"/>
      </colorScale>
    </cfRule>
    <cfRule type="colorScale" priority="601">
      <colorScale>
        <cfvo type="min"/>
        <cfvo type="max"/>
        <color rgb="FFFCFCFF"/>
        <color rgb="FF63BE7B"/>
      </colorScale>
    </cfRule>
  </conditionalFormatting>
  <conditionalFormatting sqref="G2:G18">
    <cfRule type="colorScale" priority="433">
      <colorScale>
        <cfvo type="min"/>
        <cfvo type="max"/>
        <color rgb="FFFCFCFF"/>
        <color rgb="FF63BE7B"/>
      </colorScale>
    </cfRule>
  </conditionalFormatting>
  <conditionalFormatting sqref="G2:G21">
    <cfRule type="colorScale" priority="13">
      <colorScale>
        <cfvo type="min"/>
        <cfvo type="max"/>
        <color rgb="FFFCFCFF"/>
        <color rgb="FF63BE7B"/>
      </colorScale>
    </cfRule>
  </conditionalFormatting>
  <conditionalFormatting sqref="G7:G18">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max"/>
        <color rgb="FFFCFCFF"/>
        <color rgb="FF63BE7B"/>
      </colorScale>
    </cfRule>
  </conditionalFormatting>
  <conditionalFormatting sqref="G19:G21">
    <cfRule type="colorScale" priority="113">
      <colorScale>
        <cfvo type="min"/>
        <cfvo type="max"/>
        <color rgb="FFFCFCFF"/>
        <color rgb="FF63BE7B"/>
      </colorScale>
    </cfRule>
    <cfRule type="colorScale" priority="224">
      <colorScale>
        <cfvo type="min"/>
        <cfvo type="max"/>
        <color rgb="FFFCFCFF"/>
        <color rgb="FF63BE7B"/>
      </colorScale>
    </cfRule>
    <cfRule type="colorScale" priority="289">
      <colorScale>
        <cfvo type="min"/>
        <cfvo type="max"/>
        <color rgb="FFFCFCFF"/>
        <color rgb="FF63BE7B"/>
      </colorScale>
    </cfRule>
    <cfRule type="colorScale" priority="295">
      <colorScale>
        <cfvo type="min"/>
        <cfvo type="max"/>
        <color rgb="FFFCFCFF"/>
        <color rgb="FF63BE7B"/>
      </colorScale>
    </cfRule>
    <cfRule type="colorScale" priority="339">
      <colorScale>
        <cfvo type="min"/>
        <cfvo type="percentile" val="50"/>
        <cfvo type="max"/>
        <color rgb="FFF8696B"/>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G33:N1048576 G22:H32 J22:N32">
    <cfRule type="colorScale" priority="1980">
      <colorScale>
        <cfvo type="min"/>
        <cfvo type="percentile" val="50"/>
        <cfvo type="max"/>
        <color rgb="FFF8696B"/>
        <color rgb="FFFCFCFF"/>
        <color rgb="FF63BE7B"/>
      </colorScale>
    </cfRule>
  </conditionalFormatting>
  <conditionalFormatting sqref="H1">
    <cfRule type="colorScale" priority="1979">
      <colorScale>
        <cfvo type="min"/>
        <cfvo type="percentile" val="50"/>
        <cfvo type="max"/>
        <color rgb="FFF8696B"/>
        <color rgb="FFFCFCFF"/>
        <color rgb="FF63BE7B"/>
      </colorScale>
    </cfRule>
  </conditionalFormatting>
  <conditionalFormatting sqref="H2:H3">
    <cfRule type="colorScale" priority="2127">
      <colorScale>
        <cfvo type="min"/>
        <cfvo type="percentile" val="50"/>
        <cfvo type="max"/>
        <color rgb="FFF8696B"/>
        <color rgb="FFFCFCFF"/>
        <color rgb="FF63BE7B"/>
      </colorScale>
    </cfRule>
    <cfRule type="colorScale" priority="2128">
      <colorScale>
        <cfvo type="min"/>
        <cfvo type="percentile" val="50"/>
        <cfvo type="max"/>
        <color rgb="FFF8696B"/>
        <color rgb="FFFCFCFF"/>
        <color rgb="FF5A8AC6"/>
      </colorScale>
    </cfRule>
    <cfRule type="colorScale" priority="2129">
      <colorScale>
        <cfvo type="min"/>
        <cfvo type="percentile" val="50"/>
        <cfvo type="max"/>
        <color rgb="FFF8696B"/>
        <color rgb="FFFCFCFF"/>
        <color rgb="FF63BE7B"/>
      </colorScale>
    </cfRule>
    <cfRule type="colorScale" priority="2130">
      <colorScale>
        <cfvo type="min"/>
        <cfvo type="max"/>
        <color rgb="FFFCFCFF"/>
        <color rgb="FF63BE7B"/>
      </colorScale>
    </cfRule>
    <cfRule type="colorScale" priority="2131">
      <colorScale>
        <cfvo type="min"/>
        <cfvo type="percentile" val="50"/>
        <cfvo type="max"/>
        <color rgb="FFF8696B"/>
        <color rgb="FFFCFCFF"/>
        <color rgb="FF63BE7B"/>
      </colorScale>
    </cfRule>
    <cfRule type="colorScale" priority="2278">
      <colorScale>
        <cfvo type="min"/>
        <cfvo type="percentile" val="50"/>
        <cfvo type="max"/>
        <color rgb="FFF8696B"/>
        <color rgb="FFFCFCFF"/>
        <color rgb="FF63BE7B"/>
      </colorScale>
    </cfRule>
    <cfRule type="colorScale" priority="2279">
      <colorScale>
        <cfvo type="min"/>
        <cfvo type="max"/>
        <color rgb="FFFCFCFF"/>
        <color rgb="FF63BE7B"/>
      </colorScale>
    </cfRule>
    <cfRule type="colorScale" priority="2280">
      <colorScale>
        <cfvo type="min"/>
        <cfvo type="percentile" val="50"/>
        <cfvo type="max"/>
        <color rgb="FFF8696B"/>
        <color rgb="FFFCFCFF"/>
        <color rgb="FF63BE7B"/>
      </colorScale>
    </cfRule>
  </conditionalFormatting>
  <conditionalFormatting sqref="H2:H4">
    <cfRule type="colorScale" priority="2181">
      <colorScale>
        <cfvo type="min"/>
        <cfvo type="percentile" val="50"/>
        <cfvo type="max"/>
        <color rgb="FFF8696B"/>
        <color rgb="FFFCFCFF"/>
        <color rgb="FF63BE7B"/>
      </colorScale>
    </cfRule>
    <cfRule type="colorScale" priority="2344">
      <colorScale>
        <cfvo type="min"/>
        <cfvo type="max"/>
        <color rgb="FFFCFCFF"/>
        <color rgb="FF63BE7B"/>
      </colorScale>
    </cfRule>
    <cfRule type="colorScale" priority="2466">
      <colorScale>
        <cfvo type="min"/>
        <cfvo type="max"/>
        <color rgb="FFFCFCFF"/>
        <color rgb="FF63BE7B"/>
      </colorScale>
    </cfRule>
  </conditionalFormatting>
  <conditionalFormatting sqref="H2:H18">
    <cfRule type="colorScale" priority="434">
      <colorScale>
        <cfvo type="min"/>
        <cfvo type="max"/>
        <color rgb="FFFCFCFF"/>
        <color rgb="FF63BE7B"/>
      </colorScale>
    </cfRule>
  </conditionalFormatting>
  <conditionalFormatting sqref="H2:H21">
    <cfRule type="colorScale" priority="53">
      <colorScale>
        <cfvo type="min"/>
        <cfvo type="max"/>
        <color rgb="FFFCFCFF"/>
        <color rgb="FF63BE7B"/>
      </colorScale>
    </cfRule>
  </conditionalFormatting>
  <conditionalFormatting sqref="H4">
    <cfRule type="colorScale" priority="1988">
      <colorScale>
        <cfvo type="min"/>
        <cfvo type="max"/>
        <color rgb="FFFCFCFF"/>
        <color rgb="FF63BE7B"/>
      </colorScale>
    </cfRule>
    <cfRule type="colorScale" priority="1989">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5A8AC6"/>
      </colorScale>
    </cfRule>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2041">
      <colorScale>
        <cfvo type="min"/>
        <cfvo type="max"/>
        <color rgb="FFFCFCFF"/>
        <color rgb="FF63BE7B"/>
      </colorScale>
    </cfRule>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H5">
    <cfRule type="colorScale" priority="1222">
      <colorScale>
        <cfvo type="min"/>
        <cfvo type="percentile" val="50"/>
        <cfvo type="max"/>
        <color rgb="FFF8696B"/>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25">
      <colorScale>
        <cfvo type="min"/>
        <cfvo type="percentile" val="50"/>
        <cfvo type="max"/>
        <color rgb="FFF8696B"/>
        <color rgb="FFFCFCFF"/>
        <color rgb="FF5A8AC6"/>
      </colorScale>
    </cfRule>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fRule type="colorScale" priority="1346">
      <colorScale>
        <cfvo type="min"/>
        <cfvo type="max"/>
        <color rgb="FFFCFCFF"/>
        <color rgb="FF63BE7B"/>
      </colorScale>
    </cfRule>
  </conditionalFormatting>
  <conditionalFormatting sqref="H6">
    <cfRule type="colorScale" priority="1059">
      <colorScale>
        <cfvo type="min"/>
        <cfvo type="percentile" val="50"/>
        <cfvo type="max"/>
        <color rgb="FFF8696B"/>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5A8AC6"/>
      </colorScale>
    </cfRule>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fRule type="colorScale" priority="1179">
      <colorScale>
        <cfvo type="min"/>
        <cfvo type="max"/>
        <color rgb="FFFCFCFF"/>
        <color rgb="FF63BE7B"/>
      </colorScale>
    </cfRule>
  </conditionalFormatting>
  <conditionalFormatting sqref="H7:H18">
    <cfRule type="colorScale" priority="837">
      <colorScale>
        <cfvo type="min"/>
        <cfvo type="percentile" val="50"/>
        <cfvo type="max"/>
        <color rgb="FFF8696B"/>
        <color rgb="FFFCFCFF"/>
        <color rgb="FF63BE7B"/>
      </colorScale>
    </cfRule>
    <cfRule type="colorScale" priority="838">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CFCFF"/>
        <color rgb="FF63BE7B"/>
      </colorScale>
    </cfRule>
    <cfRule type="colorScale" priority="854">
      <colorScale>
        <cfvo type="min"/>
        <cfvo type="percentile" val="50"/>
        <cfvo type="max"/>
        <color rgb="FFF8696B"/>
        <color rgb="FFFCFCFF"/>
        <color rgb="FF5A8AC6"/>
      </colorScale>
    </cfRule>
    <cfRule type="colorScale" priority="871">
      <colorScale>
        <cfvo type="min"/>
        <cfvo type="percentile" val="50"/>
        <cfvo type="max"/>
        <color rgb="FFF8696B"/>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CFCFF"/>
        <color rgb="FF63BE7B"/>
      </colorScale>
    </cfRule>
    <cfRule type="colorScale" priority="946">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78">
      <colorScale>
        <cfvo type="min"/>
        <cfvo type="percentile" val="50"/>
        <cfvo type="max"/>
        <color rgb="FFF8696B"/>
        <color rgb="FFFCFCFF"/>
        <color rgb="FF63BE7B"/>
      </colorScale>
    </cfRule>
    <cfRule type="colorScale" priority="1017">
      <colorScale>
        <cfvo type="min"/>
        <cfvo type="max"/>
        <color rgb="FFFCFCFF"/>
        <color rgb="FF63BE7B"/>
      </colorScale>
    </cfRule>
  </conditionalFormatting>
  <conditionalFormatting sqref="H19:H21">
    <cfRule type="colorScale" priority="223">
      <colorScale>
        <cfvo type="min"/>
        <cfvo type="max"/>
        <color rgb="FFFCFCFF"/>
        <color rgb="FF63BE7B"/>
      </colorScale>
    </cfRule>
    <cfRule type="colorScale" priority="286">
      <colorScale>
        <cfvo type="min"/>
        <cfvo type="percentile" val="50"/>
        <cfvo type="max"/>
        <color rgb="FFF8696B"/>
        <color rgb="FFFCFCFF"/>
        <color rgb="FF5A8AC6"/>
      </colorScale>
    </cfRule>
    <cfRule type="colorScale" priority="296">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H22:H1048576 H1">
    <cfRule type="colorScale" priority="1981">
      <colorScale>
        <cfvo type="min"/>
        <cfvo type="percentile" val="50"/>
        <cfvo type="max"/>
        <color rgb="FFF8696B"/>
        <color rgb="FFFCFCFF"/>
        <color rgb="FF5A8AC6"/>
      </colorScale>
    </cfRule>
  </conditionalFormatting>
  <conditionalFormatting sqref="I2:I3">
    <cfRule type="colorScale" priority="2133">
      <colorScale>
        <cfvo type="min"/>
        <cfvo type="percentile" val="50"/>
        <cfvo type="max"/>
        <color rgb="FFF8696B"/>
        <color rgb="FFFCFCFF"/>
        <color rgb="FF63BE7B"/>
      </colorScale>
    </cfRule>
    <cfRule type="colorScale" priority="2134">
      <colorScale>
        <cfvo type="min"/>
        <cfvo type="percentile" val="50"/>
        <cfvo type="max"/>
        <color rgb="FFF8696B"/>
        <color rgb="FFFCFCFF"/>
        <color rgb="FF5A8AC6"/>
      </colorScale>
    </cfRule>
    <cfRule type="colorScale" priority="2135">
      <colorScale>
        <cfvo type="min"/>
        <cfvo type="percentile" val="50"/>
        <cfvo type="max"/>
        <color rgb="FFF8696B"/>
        <color rgb="FFFCFCFF"/>
        <color rgb="FF63BE7B"/>
      </colorScale>
    </cfRule>
    <cfRule type="colorScale" priority="2136">
      <colorScale>
        <cfvo type="min"/>
        <cfvo type="max"/>
        <color rgb="FFFCFCFF"/>
        <color rgb="FF63BE7B"/>
      </colorScale>
    </cfRule>
    <cfRule type="colorScale" priority="2137">
      <colorScale>
        <cfvo type="min"/>
        <cfvo type="percentile" val="50"/>
        <cfvo type="max"/>
        <color rgb="FFF8696B"/>
        <color rgb="FFFCFCFF"/>
        <color rgb="FF63BE7B"/>
      </colorScale>
    </cfRule>
    <cfRule type="colorScale" priority="2281">
      <colorScale>
        <cfvo type="min"/>
        <cfvo type="percentile" val="50"/>
        <cfvo type="max"/>
        <color rgb="FFF8696B"/>
        <color rgb="FFFCFCFF"/>
        <color rgb="FF63BE7B"/>
      </colorScale>
    </cfRule>
    <cfRule type="colorScale" priority="2282">
      <colorScale>
        <cfvo type="min"/>
        <cfvo type="max"/>
        <color rgb="FFFCFCFF"/>
        <color rgb="FF63BE7B"/>
      </colorScale>
    </cfRule>
    <cfRule type="colorScale" priority="2283">
      <colorScale>
        <cfvo type="min"/>
        <cfvo type="percentile" val="50"/>
        <cfvo type="max"/>
        <color rgb="FFF8696B"/>
        <color rgb="FFFCFCFF"/>
        <color rgb="FF63BE7B"/>
      </colorScale>
    </cfRule>
  </conditionalFormatting>
  <conditionalFormatting sqref="I2:I4">
    <cfRule type="colorScale" priority="2182">
      <colorScale>
        <cfvo type="min"/>
        <cfvo type="percentile" val="50"/>
        <cfvo type="max"/>
        <color rgb="FFF8696B"/>
        <color rgb="FFFCFCFF"/>
        <color rgb="FF63BE7B"/>
      </colorScale>
    </cfRule>
    <cfRule type="colorScale" priority="2345">
      <colorScale>
        <cfvo type="min"/>
        <cfvo type="max"/>
        <color rgb="FFFCFCFF"/>
        <color rgb="FF63BE7B"/>
      </colorScale>
    </cfRule>
    <cfRule type="colorScale" priority="2467">
      <colorScale>
        <cfvo type="min"/>
        <cfvo type="max"/>
        <color rgb="FFFCFCFF"/>
        <color rgb="FF63BE7B"/>
      </colorScale>
    </cfRule>
  </conditionalFormatting>
  <conditionalFormatting sqref="I2:I16">
    <cfRule type="colorScale" priority="676">
      <colorScale>
        <cfvo type="min"/>
        <cfvo type="max"/>
        <color rgb="FFFCFCFF"/>
        <color rgb="FF63BE7B"/>
      </colorScale>
    </cfRule>
  </conditionalFormatting>
  <conditionalFormatting sqref="I2:I18">
    <cfRule type="colorScale" priority="432">
      <colorScale>
        <cfvo type="min"/>
        <cfvo type="max"/>
        <color rgb="FFFCFCFF"/>
        <color rgb="FF63BE7B"/>
      </colorScale>
    </cfRule>
  </conditionalFormatting>
  <conditionalFormatting sqref="I2:I21">
    <cfRule type="colorScale" priority="52">
      <colorScale>
        <cfvo type="min"/>
        <cfvo type="max"/>
        <color rgb="FFFCFCFF"/>
        <color rgb="FF63BE7B"/>
      </colorScale>
    </cfRule>
  </conditionalFormatting>
  <conditionalFormatting sqref="I4">
    <cfRule type="colorScale" priority="1994">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2042">
      <colorScale>
        <cfvo type="min"/>
        <cfvo type="percentile" val="50"/>
        <cfvo type="max"/>
        <color rgb="FFF8696B"/>
        <color rgb="FFFCFCFF"/>
        <color rgb="FF63BE7B"/>
      </colorScale>
    </cfRule>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fRule type="colorScale" priority="2046">
      <colorScale>
        <cfvo type="min"/>
        <cfvo type="percentile" val="50"/>
        <cfvo type="max"/>
        <color rgb="FFF8696B"/>
        <color rgb="FFFCFCFF"/>
        <color rgb="FF63BE7B"/>
      </colorScale>
    </cfRule>
    <cfRule type="colorScale" priority="2047">
      <colorScale>
        <cfvo type="min"/>
        <cfvo type="percentile" val="50"/>
        <cfvo type="max"/>
        <color rgb="FFF8696B"/>
        <color rgb="FFFCFCFF"/>
        <color rgb="FF5A8AC6"/>
      </colorScale>
    </cfRule>
    <cfRule type="colorScale" priority="2048">
      <colorScale>
        <cfvo type="min"/>
        <cfvo type="percentile" val="50"/>
        <cfvo type="max"/>
        <color rgb="FFF8696B"/>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onditionalFormatting>
  <conditionalFormatting sqref="I5">
    <cfRule type="colorScale" priority="1229">
      <colorScale>
        <cfvo type="min"/>
        <cfvo type="percentile" val="50"/>
        <cfvo type="max"/>
        <color rgb="FFF8696B"/>
        <color rgb="FFFCFCFF"/>
        <color rgb="FF63BE7B"/>
      </colorScale>
    </cfRule>
    <cfRule type="colorScale" priority="1230">
      <colorScale>
        <cfvo type="min"/>
        <cfvo type="max"/>
        <color rgb="FFFCFCFF"/>
        <color rgb="FF63BE7B"/>
      </colorScale>
    </cfRule>
    <cfRule type="colorScale" priority="1231">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I6">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068">
      <colorScale>
        <cfvo type="min"/>
        <cfvo type="percentile" val="50"/>
        <cfvo type="max"/>
        <color rgb="FFF8696B"/>
        <color rgb="FFFCFCFF"/>
        <color rgb="FF63BE7B"/>
      </colorScale>
    </cfRule>
    <cfRule type="colorScale" priority="1180">
      <colorScale>
        <cfvo type="min"/>
        <cfvo type="max"/>
        <color rgb="FFFCFCFF"/>
        <color rgb="FF63BE7B"/>
      </colorScale>
    </cfRule>
  </conditionalFormatting>
  <conditionalFormatting sqref="I7:I16">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CFCFF"/>
        <color rgb="FF63BE7B"/>
      </colorScale>
    </cfRule>
    <cfRule type="colorScale" priority="877">
      <colorScale>
        <cfvo type="min"/>
        <cfvo type="percentile" val="50"/>
        <cfvo type="max"/>
        <color rgb="FFF8696B"/>
        <color rgb="FFFCFCFF"/>
        <color rgb="FF63BE7B"/>
      </colorScale>
    </cfRule>
    <cfRule type="colorScale" priority="878">
      <colorScale>
        <cfvo type="min"/>
        <cfvo type="percentile" val="50"/>
        <cfvo type="max"/>
        <color rgb="FFF8696B"/>
        <color rgb="FFFCFCFF"/>
        <color rgb="FF5A8AC6"/>
      </colorScale>
    </cfRule>
    <cfRule type="colorScale" priority="879">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percentile" val="50"/>
        <cfvo type="max"/>
        <color rgb="FFF8696B"/>
        <color rgb="FFFCFCFF"/>
        <color rgb="FF63BE7B"/>
      </colorScale>
    </cfRule>
    <cfRule type="colorScale" priority="884">
      <colorScale>
        <cfvo type="min"/>
        <cfvo type="max"/>
        <color rgb="FFFCFCFF"/>
        <color rgb="FF63BE7B"/>
      </colorScale>
    </cfRule>
    <cfRule type="colorScale" priority="947">
      <colorScale>
        <cfvo type="min"/>
        <cfvo type="max"/>
        <color rgb="FFFCFCFF"/>
        <color rgb="FF63BE7B"/>
      </colorScale>
    </cfRule>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fRule type="colorScale" priority="979">
      <colorScale>
        <cfvo type="min"/>
        <cfvo type="percentile" val="50"/>
        <cfvo type="max"/>
        <color rgb="FFF8696B"/>
        <color rgb="FFFCFCFF"/>
        <color rgb="FF63BE7B"/>
      </colorScale>
    </cfRule>
    <cfRule type="colorScale" priority="1018">
      <colorScale>
        <cfvo type="min"/>
        <cfvo type="max"/>
        <color rgb="FFFCFCFF"/>
        <color rgb="FF63BE7B"/>
      </colorScale>
    </cfRule>
  </conditionalFormatting>
  <conditionalFormatting sqref="I17:I18 I22:I32">
    <cfRule type="colorScale" priority="477">
      <colorScale>
        <cfvo type="min"/>
        <cfvo type="max"/>
        <color rgb="FFFCFCFF"/>
        <color rgb="FF63BE7B"/>
      </colorScale>
    </cfRule>
  </conditionalFormatting>
  <conditionalFormatting sqref="I17:I18">
    <cfRule type="colorScale" priority="560">
      <colorScale>
        <cfvo type="min"/>
        <cfvo type="max"/>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FEB84"/>
        <color rgb="FF63BE7B"/>
      </colorScale>
    </cfRule>
    <cfRule type="colorScale" priority="563">
      <colorScale>
        <cfvo type="min"/>
        <cfvo type="max"/>
        <color rgb="FFFFEF9C"/>
        <color rgb="FF63BE7B"/>
      </colorScale>
    </cfRule>
    <cfRule type="colorScale" priority="573">
      <colorScale>
        <cfvo type="min"/>
        <cfvo type="percentile" val="50"/>
        <cfvo type="max"/>
        <color rgb="FFF8696B"/>
        <color rgb="FFFCFCFF"/>
        <color rgb="FF63BE7B"/>
      </colorScale>
    </cfRule>
    <cfRule type="colorScale" priority="574">
      <colorScale>
        <cfvo type="min"/>
        <cfvo type="percentile" val="50"/>
        <cfvo type="max"/>
        <color rgb="FFF8696B"/>
        <color rgb="FFFCFCFF"/>
        <color rgb="FF5A8AC6"/>
      </colorScale>
    </cfRule>
    <cfRule type="colorScale" priority="575">
      <colorScale>
        <cfvo type="min"/>
        <cfvo type="percentile" val="50"/>
        <cfvo type="max"/>
        <color rgb="FFF8696B"/>
        <color rgb="FFFCFCFF"/>
        <color rgb="FF63BE7B"/>
      </colorScale>
    </cfRule>
    <cfRule type="colorScale" priority="576">
      <colorScale>
        <cfvo type="min"/>
        <cfvo type="max"/>
        <color rgb="FFFCFCFF"/>
        <color rgb="FF63BE7B"/>
      </colorScale>
    </cfRule>
    <cfRule type="colorScale" priority="577">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fRule type="colorScale" priority="583">
      <colorScale>
        <cfvo type="min"/>
        <cfvo type="max"/>
        <color rgb="FFFCFCFF"/>
        <color rgb="FF63BE7B"/>
      </colorScale>
    </cfRule>
  </conditionalFormatting>
  <conditionalFormatting sqref="I19:I21">
    <cfRule type="colorScale" priority="222">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47">
      <colorScale>
        <cfvo type="min"/>
        <cfvo type="percentile" val="50"/>
        <cfvo type="max"/>
        <color rgb="FFF8696B"/>
        <color rgb="FFFCFCFF"/>
        <color rgb="FF63BE7B"/>
      </colorScale>
    </cfRule>
  </conditionalFormatting>
  <conditionalFormatting sqref="I22:I24">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FEB84"/>
        <color rgb="FF63BE7B"/>
      </colorScale>
    </cfRule>
    <cfRule type="colorScale" priority="513">
      <colorScale>
        <cfvo type="min"/>
        <cfvo type="max"/>
        <color rgb="FFFFEF9C"/>
        <color rgb="FF63BE7B"/>
      </colorScale>
    </cfRule>
  </conditionalFormatting>
  <conditionalFormatting sqref="I22:I32">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5A8AC6"/>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onditionalFormatting>
  <conditionalFormatting sqref="I25">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onditionalFormatting>
  <conditionalFormatting sqref="I26">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FEB84"/>
        <color rgb="FF63BE7B"/>
      </colorScale>
    </cfRule>
    <cfRule type="colorScale" priority="505">
      <colorScale>
        <cfvo type="min"/>
        <cfvo type="max"/>
        <color rgb="FFFFEF9C"/>
        <color rgb="FF63BE7B"/>
      </colorScale>
    </cfRule>
  </conditionalFormatting>
  <conditionalFormatting sqref="I27">
    <cfRule type="colorScale" priority="498">
      <colorScale>
        <cfvo type="min"/>
        <cfvo type="max"/>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FEB84"/>
        <color rgb="FF63BE7B"/>
      </colorScale>
    </cfRule>
    <cfRule type="colorScale" priority="501">
      <colorScale>
        <cfvo type="min"/>
        <cfvo type="max"/>
        <color rgb="FFFFEF9C"/>
        <color rgb="FF63BE7B"/>
      </colorScale>
    </cfRule>
  </conditionalFormatting>
  <conditionalFormatting sqref="I28">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FEF9C"/>
        <color rgb="FF63BE7B"/>
      </colorScale>
    </cfRule>
  </conditionalFormatting>
  <conditionalFormatting sqref="I29">
    <cfRule type="colorScale" priority="490">
      <colorScale>
        <cfvo type="min"/>
        <cfvo type="max"/>
        <color rgb="FFFCFCFF"/>
        <color rgb="FF63BE7B"/>
      </colorScale>
    </cfRule>
    <cfRule type="colorScale" priority="491">
      <colorScale>
        <cfvo type="min"/>
        <cfvo type="max"/>
        <color rgb="FFFCFCFF"/>
        <color rgb="FF63BE7B"/>
      </colorScale>
    </cfRule>
    <cfRule type="colorScale" priority="492">
      <colorScale>
        <cfvo type="min"/>
        <cfvo type="percentile" val="50"/>
        <cfvo type="max"/>
        <color rgb="FFF8696B"/>
        <color rgb="FFFFEB84"/>
        <color rgb="FF63BE7B"/>
      </colorScale>
    </cfRule>
    <cfRule type="colorScale" priority="493">
      <colorScale>
        <cfvo type="min"/>
        <cfvo type="max"/>
        <color rgb="FFFFEF9C"/>
        <color rgb="FF63BE7B"/>
      </colorScale>
    </cfRule>
  </conditionalFormatting>
  <conditionalFormatting sqref="I30">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percentile" val="50"/>
        <cfvo type="max"/>
        <color rgb="FFF8696B"/>
        <color rgb="FFFFEB84"/>
        <color rgb="FF63BE7B"/>
      </colorScale>
    </cfRule>
    <cfRule type="colorScale" priority="489">
      <colorScale>
        <cfvo type="min"/>
        <cfvo type="max"/>
        <color rgb="FFFFEF9C"/>
        <color rgb="FF63BE7B"/>
      </colorScale>
    </cfRule>
  </conditionalFormatting>
  <conditionalFormatting sqref="I31">
    <cfRule type="colorScale" priority="482">
      <colorScale>
        <cfvo type="min"/>
        <cfvo type="max"/>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fRule type="colorScale" priority="485">
      <colorScale>
        <cfvo type="min"/>
        <cfvo type="max"/>
        <color rgb="FFFFEF9C"/>
        <color rgb="FF63BE7B"/>
      </colorScale>
    </cfRule>
  </conditionalFormatting>
  <conditionalFormatting sqref="I32">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I5:J5 N5">
    <cfRule type="colorScale" priority="1232">
      <colorScale>
        <cfvo type="min"/>
        <cfvo type="percentile" val="50"/>
        <cfvo type="max"/>
        <color rgb="FFF8696B"/>
        <color rgb="FFFCFCFF"/>
        <color rgb="FF63BE7B"/>
      </colorScale>
    </cfRule>
    <cfRule type="colorScale" priority="123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73">
      <colorScale>
        <cfvo type="min"/>
        <cfvo type="percentile" val="50"/>
        <cfvo type="max"/>
        <color rgb="FFF8696B"/>
        <color rgb="FFFCFCFF"/>
        <color rgb="FF5A8AC6"/>
      </colorScale>
    </cfRule>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fRule type="colorScale" priority="1276">
      <colorScale>
        <cfvo type="min"/>
        <cfvo type="percentile" val="50"/>
        <cfvo type="max"/>
        <color rgb="FFF8696B"/>
        <color rgb="FFFCFCFF"/>
        <color rgb="FF63BE7B"/>
      </colorScale>
    </cfRule>
  </conditionalFormatting>
  <conditionalFormatting sqref="I6:J6 N6">
    <cfRule type="colorScale" priority="1069">
      <colorScale>
        <cfvo type="min"/>
        <cfvo type="percentile" val="50"/>
        <cfvo type="max"/>
        <color rgb="FFF8696B"/>
        <color rgb="FFFCFCFF"/>
        <color rgb="FF63BE7B"/>
      </colorScale>
    </cfRule>
    <cfRule type="colorScale" priority="1070">
      <colorScale>
        <cfvo type="min"/>
        <cfvo type="max"/>
        <color rgb="FFFCFCFF"/>
        <color rgb="FF63BE7B"/>
      </colorScale>
    </cfRule>
    <cfRule type="colorScale" priority="1091">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5A8AC6"/>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fRule type="colorScale" priority="1113">
      <colorScale>
        <cfvo type="min"/>
        <cfvo type="percentile" val="50"/>
        <cfvo type="max"/>
        <color rgb="FFF8696B"/>
        <color rgb="FFFCFCFF"/>
        <color rgb="FF63BE7B"/>
      </colorScale>
    </cfRule>
  </conditionalFormatting>
  <conditionalFormatting sqref="I19:J19">
    <cfRule type="colorScale" priority="348">
      <colorScale>
        <cfvo type="min"/>
        <cfvo type="max"/>
        <color rgb="FFFCFCFF"/>
        <color rgb="FF63BE7B"/>
      </colorScale>
    </cfRule>
    <cfRule type="colorScale" priority="349">
      <colorScale>
        <cfvo type="min"/>
        <cfvo type="percentile" val="50"/>
        <cfvo type="max"/>
        <color rgb="FFF8696B"/>
        <color rgb="FFFCFCFF"/>
        <color rgb="FF63BE7B"/>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5A8AC6"/>
      </colorScale>
    </cfRule>
    <cfRule type="colorScale" priority="352">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I20:J20">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5A8AC6"/>
      </colorScale>
    </cfRule>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onditionalFormatting>
  <conditionalFormatting sqref="I1:N1 G1">
    <cfRule type="colorScale" priority="1982">
      <colorScale>
        <cfvo type="min"/>
        <cfvo type="percentile" val="50"/>
        <cfvo type="max"/>
        <color rgb="FFF8696B"/>
        <color rgb="FFFCFCFF"/>
        <color rgb="FF63BE7B"/>
      </colorScale>
    </cfRule>
  </conditionalFormatting>
  <conditionalFormatting sqref="J2:J3">
    <cfRule type="colorScale" priority="1869">
      <colorScale>
        <cfvo type="min"/>
        <cfvo type="max"/>
        <color rgb="FFFCFCFF"/>
        <color rgb="FF63BE7B"/>
      </colorScale>
    </cfRule>
    <cfRule type="colorScale" priority="2163">
      <colorScale>
        <cfvo type="min"/>
        <cfvo type="max"/>
        <color rgb="FFFCFCFF"/>
        <color rgb="FF63BE7B"/>
      </colorScale>
    </cfRule>
    <cfRule type="colorScale" priority="2314">
      <colorScale>
        <cfvo type="min"/>
        <cfvo type="percentile" val="50"/>
        <cfvo type="max"/>
        <color rgb="FFF8696B"/>
        <color rgb="FFFCFCFF"/>
        <color rgb="FF63BE7B"/>
      </colorScale>
    </cfRule>
    <cfRule type="colorScale" priority="2315">
      <colorScale>
        <cfvo type="min"/>
        <cfvo type="max"/>
        <color rgb="FFFCFCFF"/>
        <color rgb="FF63BE7B"/>
      </colorScale>
    </cfRule>
    <cfRule type="colorScale" priority="2316">
      <colorScale>
        <cfvo type="min"/>
        <cfvo type="max"/>
        <color rgb="FFFCFCFF"/>
        <color rgb="FF63BE7B"/>
      </colorScale>
    </cfRule>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J2:J4">
    <cfRule type="colorScale" priority="2259">
      <colorScale>
        <cfvo type="min"/>
        <cfvo type="max"/>
        <color rgb="FFFCFCFF"/>
        <color rgb="FF63BE7B"/>
      </colorScale>
    </cfRule>
    <cfRule type="colorScale" priority="2260">
      <colorScale>
        <cfvo type="min"/>
        <cfvo type="percentile" val="50"/>
        <cfvo type="max"/>
        <color rgb="FFF8696B"/>
        <color rgb="FFFCFCFF"/>
        <color rgb="FF63BE7B"/>
      </colorScale>
    </cfRule>
    <cfRule type="colorScale" priority="2338">
      <colorScale>
        <cfvo type="min"/>
        <cfvo type="percentile" val="50"/>
        <cfvo type="max"/>
        <color rgb="FFF8696B"/>
        <color rgb="FFFCFCFF"/>
        <color rgb="FF63BE7B"/>
      </colorScale>
    </cfRule>
    <cfRule type="colorScale" priority="2339">
      <colorScale>
        <cfvo type="min"/>
        <cfvo type="max"/>
        <color rgb="FFFCFCFF"/>
        <color rgb="FF63BE7B"/>
      </colorScale>
    </cfRule>
    <cfRule type="colorScale" priority="2468">
      <colorScale>
        <cfvo type="min"/>
        <cfvo type="max"/>
        <color rgb="FFFCFCFF"/>
        <color rgb="FF63BE7B"/>
      </colorScale>
    </cfRule>
  </conditionalFormatting>
  <conditionalFormatting sqref="J2:J18">
    <cfRule type="colorScale" priority="431">
      <colorScale>
        <cfvo type="min"/>
        <cfvo type="max"/>
        <color rgb="FFFCFCFF"/>
        <color rgb="FF63BE7B"/>
      </colorScale>
    </cfRule>
  </conditionalFormatting>
  <conditionalFormatting sqref="J2:J21">
    <cfRule type="colorScale" priority="12">
      <colorScale>
        <cfvo type="min"/>
        <cfvo type="max"/>
        <color rgb="FFFCFCFF"/>
        <color rgb="FF63BE7B"/>
      </colorScale>
    </cfRule>
  </conditionalFormatting>
  <conditionalFormatting sqref="J4">
    <cfRule type="colorScale" priority="1996">
      <colorScale>
        <cfvo type="min"/>
        <cfvo type="max"/>
        <color rgb="FFFCFCFF"/>
        <color rgb="FF63BE7B"/>
      </colorScale>
    </cfRule>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percentile" val="50"/>
        <cfvo type="max"/>
        <color rgb="FFF8696B"/>
        <color rgb="FFFCFCFF"/>
        <color rgb="FF63BE7B"/>
      </colorScale>
    </cfRule>
    <cfRule type="colorScale" priority="2117">
      <colorScale>
        <cfvo type="min"/>
        <cfvo type="percentile" val="50"/>
        <cfvo type="max"/>
        <color rgb="FFF8696B"/>
        <color rgb="FFFCFCFF"/>
        <color rgb="FF63BE7B"/>
      </colorScale>
    </cfRule>
  </conditionalFormatting>
  <conditionalFormatting sqref="J5">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fRule type="colorScale" priority="1323">
      <colorScale>
        <cfvo type="min"/>
        <cfvo type="max"/>
        <color rgb="FFFCFCFF"/>
        <color rgb="FF63BE7B"/>
      </colorScale>
    </cfRule>
    <cfRule type="colorScale" priority="1329">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52">
      <colorScale>
        <cfvo type="min"/>
        <cfvo type="max"/>
        <color rgb="FFFCFCFF"/>
        <color rgb="FF63BE7B"/>
      </colorScale>
    </cfRule>
  </conditionalFormatting>
  <conditionalFormatting sqref="J6">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max"/>
        <color rgb="FFFCFCFF"/>
        <color rgb="FF63BE7B"/>
      </colorScale>
    </cfRule>
    <cfRule type="colorScale" priority="1083">
      <colorScale>
        <cfvo type="min"/>
        <cfvo type="percentile" val="50"/>
        <cfvo type="max"/>
        <color rgb="FFF8696B"/>
        <color rgb="FFFCFCFF"/>
        <color rgb="FF63BE7B"/>
      </colorScale>
    </cfRule>
    <cfRule type="colorScale" priority="1156">
      <colorScale>
        <cfvo type="min"/>
        <cfvo type="max"/>
        <color rgb="FFFCFCFF"/>
        <color rgb="FF63BE7B"/>
      </colorScale>
    </cfRule>
    <cfRule type="colorScale" priority="1162">
      <colorScale>
        <cfvo type="min"/>
        <cfvo type="max"/>
        <color rgb="FFFCFCFF"/>
        <color rgb="FF63BE7B"/>
      </colorScale>
    </cfRule>
    <cfRule type="colorScale" priority="1163">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J7:J18">
    <cfRule type="colorScale" priority="823">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fRule type="colorScale" priority="1000">
      <colorScale>
        <cfvo type="min"/>
        <cfvo type="max"/>
        <color rgb="FFFCFCFF"/>
        <color rgb="FF63BE7B"/>
      </colorScale>
    </cfRule>
    <cfRule type="colorScale" priority="1001">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J19:J21">
    <cfRule type="colorScale" priority="112">
      <colorScale>
        <cfvo type="min"/>
        <cfvo type="max"/>
        <color rgb="FFFCFCFF"/>
        <color rgb="FF63BE7B"/>
      </colorScale>
    </cfRule>
    <cfRule type="colorScale" priority="221">
      <colorScale>
        <cfvo type="min"/>
        <cfvo type="max"/>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K2:K3">
    <cfRule type="colorScale" priority="2264">
      <colorScale>
        <cfvo type="min"/>
        <cfvo type="percentile" val="50"/>
        <cfvo type="max"/>
        <color rgb="FFF8696B"/>
        <color rgb="FFFCFCFF"/>
        <color rgb="FF63BE7B"/>
      </colorScale>
    </cfRule>
  </conditionalFormatting>
  <conditionalFormatting sqref="K2:K4">
    <cfRule type="colorScale" priority="2252">
      <colorScale>
        <cfvo type="min"/>
        <cfvo type="percentile" val="50"/>
        <cfvo type="max"/>
        <color rgb="FFF8696B"/>
        <color rgb="FFFCFCFF"/>
        <color rgb="FF63BE7B"/>
      </colorScale>
    </cfRule>
    <cfRule type="colorScale" priority="2346">
      <colorScale>
        <cfvo type="min"/>
        <cfvo type="max"/>
        <color rgb="FFFCFCFF"/>
        <color rgb="FF63BE7B"/>
      </colorScale>
    </cfRule>
    <cfRule type="colorScale" priority="2469">
      <colorScale>
        <cfvo type="min"/>
        <cfvo type="max"/>
        <color rgb="FFFCFCFF"/>
        <color rgb="FF63BE7B"/>
      </colorScale>
    </cfRule>
  </conditionalFormatting>
  <conditionalFormatting sqref="K2:K18">
    <cfRule type="colorScale" priority="430">
      <colorScale>
        <cfvo type="min"/>
        <cfvo type="max"/>
        <color rgb="FFFCFCFF"/>
        <color rgb="FF63BE7B"/>
      </colorScale>
    </cfRule>
  </conditionalFormatting>
  <conditionalFormatting sqref="K2:K21">
    <cfRule type="colorScale" priority="50">
      <colorScale>
        <cfvo type="min"/>
        <cfvo type="max"/>
        <color rgb="FFFCFCFF"/>
        <color rgb="FF63BE7B"/>
      </colorScale>
    </cfRule>
  </conditionalFormatting>
  <conditionalFormatting sqref="K4">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K5">
    <cfRule type="colorScale" priority="1247">
      <colorScale>
        <cfvo type="min"/>
        <cfvo type="percentile" val="50"/>
        <cfvo type="max"/>
        <color rgb="FFF8696B"/>
        <color rgb="FFFCFCFF"/>
        <color rgb="FF63BE7B"/>
      </colorScale>
    </cfRule>
    <cfRule type="colorScale" priority="1348">
      <colorScale>
        <cfvo type="min"/>
        <cfvo type="max"/>
        <color rgb="FFFCFCFF"/>
        <color rgb="FF63BE7B"/>
      </colorScale>
    </cfRule>
  </conditionalFormatting>
  <conditionalFormatting sqref="K6">
    <cfRule type="colorScale" priority="1084">
      <colorScale>
        <cfvo type="min"/>
        <cfvo type="percentile" val="50"/>
        <cfvo type="max"/>
        <color rgb="FFF8696B"/>
        <color rgb="FFFCFCFF"/>
        <color rgb="FF63BE7B"/>
      </colorScale>
    </cfRule>
    <cfRule type="colorScale" priority="1181">
      <colorScale>
        <cfvo type="min"/>
        <cfvo type="max"/>
        <color rgb="FFFCFCFF"/>
        <color rgb="FF63BE7B"/>
      </colorScale>
    </cfRule>
  </conditionalFormatting>
  <conditionalFormatting sqref="K7:K18">
    <cfRule type="colorScale" priority="885">
      <colorScale>
        <cfvo type="min"/>
        <cfvo type="percentile" val="50"/>
        <cfvo type="max"/>
        <color rgb="FFF8696B"/>
        <color rgb="FFFCFCFF"/>
        <color rgb="FF63BE7B"/>
      </colorScale>
    </cfRule>
    <cfRule type="colorScale" priority="948">
      <colorScale>
        <cfvo type="min"/>
        <cfvo type="max"/>
        <color rgb="FFFCFCFF"/>
        <color rgb="FF63BE7B"/>
      </colorScale>
    </cfRule>
    <cfRule type="colorScale" priority="949">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63BE7B"/>
      </colorScale>
    </cfRule>
    <cfRule type="colorScale" priority="980">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K19:K21">
    <cfRule type="colorScale" priority="220">
      <colorScale>
        <cfvo type="min"/>
        <cfvo type="max"/>
        <color rgb="FFFCFCFF"/>
        <color rgb="FF63BE7B"/>
      </colorScale>
    </cfRule>
    <cfRule type="colorScale" priority="362">
      <colorScale>
        <cfvo type="min"/>
        <cfvo type="percentile" val="50"/>
        <cfvo type="max"/>
        <color rgb="FFF8696B"/>
        <color rgb="FFFCFCFF"/>
        <color rgb="FF63BE7B"/>
      </colorScale>
    </cfRule>
  </conditionalFormatting>
  <conditionalFormatting sqref="K2:L2">
    <cfRule type="colorScale" priority="1906">
      <colorScale>
        <cfvo type="min"/>
        <cfvo type="max"/>
        <color rgb="FFFCFCFF"/>
        <color rgb="FF63BE7B"/>
      </colorScale>
    </cfRule>
    <cfRule type="colorScale" priority="2132">
      <colorScale>
        <cfvo type="min"/>
        <cfvo type="max"/>
        <color rgb="FFFCFCFF"/>
        <color rgb="FF63BE7B"/>
      </colorScale>
    </cfRule>
  </conditionalFormatting>
  <conditionalFormatting sqref="K2:L3">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K3:L3">
    <cfRule type="colorScale" priority="1360">
      <colorScale>
        <cfvo type="min"/>
        <cfvo type="max"/>
        <color rgb="FFFCFCFF"/>
        <color rgb="FF63BE7B"/>
      </colorScale>
    </cfRule>
    <cfRule type="colorScale" priority="1362">
      <colorScale>
        <cfvo type="min"/>
        <cfvo type="max"/>
        <color rgb="FFFCFCFF"/>
        <color rgb="FF63BE7B"/>
      </colorScale>
    </cfRule>
  </conditionalFormatting>
  <conditionalFormatting sqref="K4:L4">
    <cfRule type="colorScale" priority="1990">
      <colorScale>
        <cfvo type="min"/>
        <cfvo type="max"/>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CFCFF"/>
        <color rgb="FF63BE7B"/>
      </colorScale>
    </cfRule>
    <cfRule type="colorScale" priority="2059">
      <colorScale>
        <cfvo type="min"/>
        <cfvo type="max"/>
        <color rgb="FFFCFCFF"/>
        <color rgb="FF63BE7B"/>
      </colorScale>
    </cfRule>
  </conditionalFormatting>
  <conditionalFormatting sqref="K5:L5">
    <cfRule type="colorScale" priority="1189">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max"/>
        <color rgb="FFFCFCFF"/>
        <color rgb="FF63BE7B"/>
      </colorScale>
    </cfRule>
    <cfRule type="colorScale" priority="1200">
      <colorScale>
        <cfvo type="min"/>
        <cfvo type="percentile" val="50"/>
        <cfvo type="max"/>
        <color rgb="FFF8696B"/>
        <color rgb="FFFCFCFF"/>
        <color rgb="FF63BE7B"/>
      </colorScale>
    </cfRule>
    <cfRule type="colorScale" priority="1201">
      <colorScale>
        <cfvo type="min"/>
        <cfvo type="max"/>
        <color rgb="FFFCFCFF"/>
        <color rgb="FF63BE7B"/>
      </colorScale>
    </cfRule>
  </conditionalFormatting>
  <conditionalFormatting sqref="K6:L6">
    <cfRule type="colorScale" priority="1028">
      <colorScale>
        <cfvo type="min"/>
        <cfvo type="max"/>
        <color rgb="FFFCFCFF"/>
        <color rgb="FF63BE7B"/>
      </colorScale>
    </cfRule>
    <cfRule type="colorScale" priority="1037">
      <colorScale>
        <cfvo type="min"/>
        <cfvo type="percentile" val="50"/>
        <cfvo type="max"/>
        <color rgb="FFF8696B"/>
        <color rgb="FFFCFCFF"/>
        <color rgb="FF63BE7B"/>
      </colorScale>
    </cfRule>
    <cfRule type="colorScale" priority="1038">
      <colorScale>
        <cfvo type="min"/>
        <cfvo type="max"/>
        <color rgb="FFFCFCFF"/>
        <color rgb="FF63BE7B"/>
      </colorScale>
    </cfRule>
  </conditionalFormatting>
  <conditionalFormatting sqref="K7:L9">
    <cfRule type="colorScale" priority="841">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onditionalFormatting>
  <conditionalFormatting sqref="K10:L10">
    <cfRule type="colorScale" priority="791">
      <colorScale>
        <cfvo type="min"/>
        <cfvo type="max"/>
        <color rgb="FFFCFCFF"/>
        <color rgb="FF63BE7B"/>
      </colorScale>
    </cfRule>
    <cfRule type="colorScale" priority="794">
      <colorScale>
        <cfvo type="min"/>
        <cfvo type="max"/>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onditionalFormatting>
  <conditionalFormatting sqref="K11:L11">
    <cfRule type="colorScale" priority="771">
      <colorScale>
        <cfvo type="min"/>
        <cfvo type="max"/>
        <color rgb="FFFCFCFF"/>
        <color rgb="FF63BE7B"/>
      </colorScale>
    </cfRule>
    <cfRule type="colorScale" priority="774">
      <colorScale>
        <cfvo type="min"/>
        <cfvo type="max"/>
        <color rgb="FFFCFCFF"/>
        <color rgb="FF63BE7B"/>
      </colorScale>
    </cfRule>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K12:L12">
    <cfRule type="colorScale" priority="751">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K13:L13">
    <cfRule type="colorScale" priority="731">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percentile" val="50"/>
        <cfvo type="max"/>
        <color rgb="FFF8696B"/>
        <color rgb="FFFCFCFF"/>
        <color rgb="FF63BE7B"/>
      </colorScale>
    </cfRule>
    <cfRule type="colorScale" priority="736">
      <colorScale>
        <cfvo type="min"/>
        <cfvo type="max"/>
        <color rgb="FFFCFCFF"/>
        <color rgb="FF63BE7B"/>
      </colorScale>
    </cfRule>
  </conditionalFormatting>
  <conditionalFormatting sqref="K14:L14">
    <cfRule type="colorScale" priority="711">
      <colorScale>
        <cfvo type="min"/>
        <cfvo type="max"/>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K15:L15">
    <cfRule type="colorScale" priority="691">
      <colorScale>
        <cfvo type="min"/>
        <cfvo type="max"/>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onditionalFormatting>
  <conditionalFormatting sqref="K16:L16">
    <cfRule type="colorScale" priority="650">
      <colorScale>
        <cfvo type="min"/>
        <cfvo type="max"/>
        <color rgb="FFFCFCFF"/>
        <color rgb="FF63BE7B"/>
      </colorScale>
    </cfRule>
    <cfRule type="colorScale" priority="653">
      <colorScale>
        <cfvo type="min"/>
        <cfvo type="max"/>
        <color rgb="FFFCFCFF"/>
        <color rgb="FF63BE7B"/>
      </colorScale>
    </cfRule>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K17:L17">
    <cfRule type="colorScale" priority="630">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onditionalFormatting>
  <conditionalFormatting sqref="K18:L18">
    <cfRule type="colorScale" priority="451">
      <colorScale>
        <cfvo type="min"/>
        <cfvo type="max"/>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onditionalFormatting>
  <conditionalFormatting sqref="K19:L19">
    <cfRule type="colorScale" priority="290">
      <colorScale>
        <cfvo type="min"/>
        <cfvo type="max"/>
        <color rgb="FFFCFCFF"/>
        <color rgb="FF63BE7B"/>
      </colorScale>
    </cfRule>
    <cfRule type="colorScale" priority="297">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K20:L20">
    <cfRule type="colorScale" priority="58">
      <colorScale>
        <cfvo type="min"/>
        <cfvo type="max"/>
        <color rgb="FFFCFCFF"/>
        <color rgb="FF63BE7B"/>
      </colorScale>
    </cfRule>
    <cfRule type="colorScale" priority="59">
      <colorScale>
        <cfvo type="min"/>
        <cfvo type="max"/>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max"/>
        <color rgb="FFFCFCFF"/>
        <color rgb="FF63BE7B"/>
      </colorScale>
    </cfRule>
  </conditionalFormatting>
  <conditionalFormatting sqref="L2:L3">
    <cfRule type="colorScale" priority="2265">
      <colorScale>
        <cfvo type="min"/>
        <cfvo type="percentile" val="50"/>
        <cfvo type="max"/>
        <color rgb="FFF8696B"/>
        <color rgb="FFFCFCFF"/>
        <color rgb="FF63BE7B"/>
      </colorScale>
    </cfRule>
  </conditionalFormatting>
  <conditionalFormatting sqref="L2:L4">
    <cfRule type="colorScale" priority="2253">
      <colorScale>
        <cfvo type="min"/>
        <cfvo type="percentile" val="50"/>
        <cfvo type="max"/>
        <color rgb="FFF8696B"/>
        <color rgb="FFFCFCFF"/>
        <color rgb="FF63BE7B"/>
      </colorScale>
    </cfRule>
    <cfRule type="colorScale" priority="2347">
      <colorScale>
        <cfvo type="min"/>
        <cfvo type="max"/>
        <color rgb="FFFCFCFF"/>
        <color rgb="FF63BE7B"/>
      </colorScale>
    </cfRule>
    <cfRule type="colorScale" priority="2470">
      <colorScale>
        <cfvo type="min"/>
        <cfvo type="max"/>
        <color rgb="FFFCFCFF"/>
        <color rgb="FF63BE7B"/>
      </colorScale>
    </cfRule>
  </conditionalFormatting>
  <conditionalFormatting sqref="L2:L18">
    <cfRule type="colorScale" priority="429">
      <colorScale>
        <cfvo type="min"/>
        <cfvo type="max"/>
        <color rgb="FFFCFCFF"/>
        <color rgb="FF63BE7B"/>
      </colorScale>
    </cfRule>
  </conditionalFormatting>
  <conditionalFormatting sqref="L2:L21">
    <cfRule type="colorScale" priority="49">
      <colorScale>
        <cfvo type="min"/>
        <cfvo type="max"/>
        <color rgb="FFFCFCFF"/>
        <color rgb="FF63BE7B"/>
      </colorScale>
    </cfRule>
  </conditionalFormatting>
  <conditionalFormatting sqref="L4">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percentile" val="50"/>
        <cfvo type="max"/>
        <color rgb="FFF8696B"/>
        <color rgb="FFFCFCFF"/>
        <color rgb="FF63BE7B"/>
      </colorScale>
    </cfRule>
  </conditionalFormatting>
  <conditionalFormatting sqref="L5">
    <cfRule type="colorScale" priority="1248">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L6">
    <cfRule type="colorScale" priority="1085">
      <colorScale>
        <cfvo type="min"/>
        <cfvo type="percentile" val="50"/>
        <cfvo type="max"/>
        <color rgb="FFF8696B"/>
        <color rgb="FFFCFCFF"/>
        <color rgb="FF63BE7B"/>
      </colorScale>
    </cfRule>
    <cfRule type="colorScale" priority="1182">
      <colorScale>
        <cfvo type="min"/>
        <cfvo type="max"/>
        <color rgb="FFFCFCFF"/>
        <color rgb="FF63BE7B"/>
      </colorScale>
    </cfRule>
  </conditionalFormatting>
  <conditionalFormatting sqref="L7:L18">
    <cfRule type="colorScale" priority="889">
      <colorScale>
        <cfvo type="min"/>
        <cfvo type="percentile" val="50"/>
        <cfvo type="max"/>
        <color rgb="FFF8696B"/>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CFCFF"/>
        <color rgb="FF63BE7B"/>
      </colorScale>
    </cfRule>
    <cfRule type="colorScale" priority="969">
      <colorScale>
        <cfvo type="min"/>
        <cfvo type="percentile" val="50"/>
        <cfvo type="max"/>
        <color rgb="FFF8696B"/>
        <color rgb="FFFCFCFF"/>
        <color rgb="FF63BE7B"/>
      </colorScale>
    </cfRule>
    <cfRule type="colorScale" priority="981">
      <colorScale>
        <cfvo type="min"/>
        <cfvo type="percentile" val="50"/>
        <cfvo type="max"/>
        <color rgb="FFF8696B"/>
        <color rgb="FFFCFCFF"/>
        <color rgb="FF63BE7B"/>
      </colorScale>
    </cfRule>
    <cfRule type="colorScale" priority="1020">
      <colorScale>
        <cfvo type="min"/>
        <cfvo type="max"/>
        <color rgb="FFFCFCFF"/>
        <color rgb="FF63BE7B"/>
      </colorScale>
    </cfRule>
  </conditionalFormatting>
  <conditionalFormatting sqref="L19:L21">
    <cfRule type="colorScale" priority="219">
      <colorScale>
        <cfvo type="min"/>
        <cfvo type="max"/>
        <color rgb="FFFCFCFF"/>
        <color rgb="FF63BE7B"/>
      </colorScale>
    </cfRule>
    <cfRule type="colorScale" priority="365">
      <colorScale>
        <cfvo type="min"/>
        <cfvo type="percentile" val="50"/>
        <cfvo type="max"/>
        <color rgb="FFF8696B"/>
        <color rgb="FFFCFCFF"/>
        <color rgb="FF63BE7B"/>
      </colorScale>
    </cfRule>
  </conditionalFormatting>
  <conditionalFormatting sqref="M2:M3">
    <cfRule type="colorScale" priority="2164">
      <colorScale>
        <cfvo type="min"/>
        <cfvo type="max"/>
        <color rgb="FFFCFCFF"/>
        <color rgb="FF63BE7B"/>
      </colorScale>
    </cfRule>
    <cfRule type="colorScale" priority="2165">
      <colorScale>
        <cfvo type="min"/>
        <cfvo type="max"/>
        <color rgb="FFFCFCFF"/>
        <color rgb="FF63BE7B"/>
      </colorScale>
    </cfRule>
    <cfRule type="colorScale" priority="2319">
      <colorScale>
        <cfvo type="min"/>
        <cfvo type="percentile" val="50"/>
        <cfvo type="max"/>
        <color rgb="FFF8696B"/>
        <color rgb="FFFCFCFF"/>
        <color rgb="FF63BE7B"/>
      </colorScale>
    </cfRule>
    <cfRule type="colorScale" priority="2320">
      <colorScale>
        <cfvo type="min"/>
        <cfvo type="max"/>
        <color rgb="FFFCFCFF"/>
        <color rgb="FF63BE7B"/>
      </colorScale>
    </cfRule>
    <cfRule type="colorScale" priority="2321">
      <colorScale>
        <cfvo type="min"/>
        <cfvo type="max"/>
        <color rgb="FFFCFCFF"/>
        <color rgb="FF63BE7B"/>
      </colorScale>
    </cfRule>
    <cfRule type="colorScale" priority="2322">
      <colorScale>
        <cfvo type="min"/>
        <cfvo type="percentile" val="50"/>
        <cfvo type="max"/>
        <color rgb="FFF8696B"/>
        <color rgb="FFFCFCFF"/>
        <color rgb="FF63BE7B"/>
      </colorScale>
    </cfRule>
    <cfRule type="colorScale" priority="2323">
      <colorScale>
        <cfvo type="min"/>
        <cfvo type="max"/>
        <color rgb="FFFCFCFF"/>
        <color rgb="FF63BE7B"/>
      </colorScale>
    </cfRule>
  </conditionalFormatting>
  <conditionalFormatting sqref="M2:M4">
    <cfRule type="colorScale" priority="2261">
      <colorScale>
        <cfvo type="min"/>
        <cfvo type="max"/>
        <color rgb="FFFCFCFF"/>
        <color rgb="FF63BE7B"/>
      </colorScale>
    </cfRule>
    <cfRule type="colorScale" priority="2262">
      <colorScale>
        <cfvo type="min"/>
        <cfvo type="percentile" val="50"/>
        <cfvo type="max"/>
        <color rgb="FFF8696B"/>
        <color rgb="FFFCFCFF"/>
        <color rgb="FF63BE7B"/>
      </colorScale>
    </cfRule>
    <cfRule type="colorScale" priority="2340">
      <colorScale>
        <cfvo type="min"/>
        <cfvo type="percentile" val="50"/>
        <cfvo type="max"/>
        <color rgb="FFF8696B"/>
        <color rgb="FFFCFCFF"/>
        <color rgb="FF63BE7B"/>
      </colorScale>
    </cfRule>
    <cfRule type="colorScale" priority="2341">
      <colorScale>
        <cfvo type="min"/>
        <cfvo type="max"/>
        <color rgb="FFFCFCFF"/>
        <color rgb="FF63BE7B"/>
      </colorScale>
    </cfRule>
    <cfRule type="colorScale" priority="2471">
      <colorScale>
        <cfvo type="min"/>
        <cfvo type="max"/>
        <color rgb="FFFCFCFF"/>
        <color rgb="FF63BE7B"/>
      </colorScale>
    </cfRule>
  </conditionalFormatting>
  <conditionalFormatting sqref="M2:M18">
    <cfRule type="colorScale" priority="428">
      <colorScale>
        <cfvo type="min"/>
        <cfvo type="max"/>
        <color rgb="FFFCFCFF"/>
        <color rgb="FF63BE7B"/>
      </colorScale>
    </cfRule>
  </conditionalFormatting>
  <conditionalFormatting sqref="M2:M21">
    <cfRule type="colorScale" priority="11">
      <colorScale>
        <cfvo type="min"/>
        <cfvo type="max"/>
        <color rgb="FFFCFCFF"/>
        <color rgb="FF63BE7B"/>
      </colorScale>
    </cfRule>
  </conditionalFormatting>
  <conditionalFormatting sqref="M4">
    <cfRule type="colorScale" priority="1997">
      <colorScale>
        <cfvo type="min"/>
        <cfvo type="max"/>
        <color rgb="FFFCFCFF"/>
        <color rgb="FF63BE7B"/>
      </colorScale>
    </cfRule>
    <cfRule type="colorScale" priority="2119">
      <colorScale>
        <cfvo type="min"/>
        <cfvo type="max"/>
        <color rgb="FFFCFCFF"/>
        <color rgb="FF63BE7B"/>
      </colorScale>
    </cfRule>
    <cfRule type="colorScale" priority="2120">
      <colorScale>
        <cfvo type="min"/>
        <cfvo type="max"/>
        <color rgb="FFFCFCFF"/>
        <color rgb="FF63BE7B"/>
      </colorScale>
    </cfRule>
    <cfRule type="colorScale" priority="2121">
      <colorScale>
        <cfvo type="min"/>
        <cfvo type="percentile" val="50"/>
        <cfvo type="max"/>
        <color rgb="FFF8696B"/>
        <color rgb="FFFCFCFF"/>
        <color rgb="FF63BE7B"/>
      </colorScale>
    </cfRule>
    <cfRule type="colorScale" priority="2122">
      <colorScale>
        <cfvo type="min"/>
        <cfvo type="percentile" val="50"/>
        <cfvo type="max"/>
        <color rgb="FFF8696B"/>
        <color rgb="FFFCFCFF"/>
        <color rgb="FF63BE7B"/>
      </colorScale>
    </cfRule>
  </conditionalFormatting>
  <conditionalFormatting sqref="M5">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53">
      <colorScale>
        <cfvo type="min"/>
        <cfvo type="max"/>
        <color rgb="FFFCFCFF"/>
        <color rgb="FF63BE7B"/>
      </colorScale>
    </cfRule>
  </conditionalFormatting>
  <conditionalFormatting sqref="M6">
    <cfRule type="colorScale" priority="1086">
      <colorScale>
        <cfvo type="min"/>
        <cfvo type="max"/>
        <color rgb="FFFCFCFF"/>
        <color rgb="FF63BE7B"/>
      </colorScale>
    </cfRule>
    <cfRule type="colorScale" priority="1087">
      <colorScale>
        <cfvo type="min"/>
        <cfvo type="percentile" val="50"/>
        <cfvo type="max"/>
        <color rgb="FFF8696B"/>
        <color rgb="FFFCFCFF"/>
        <color rgb="FF63BE7B"/>
      </colorScale>
    </cfRule>
    <cfRule type="colorScale" priority="1088">
      <colorScale>
        <cfvo type="min"/>
        <cfvo type="max"/>
        <color rgb="FFFCFCFF"/>
        <color rgb="FF63BE7B"/>
      </colorScale>
    </cfRule>
    <cfRule type="colorScale" priority="1089">
      <colorScale>
        <cfvo type="min"/>
        <cfvo type="max"/>
        <color rgb="FFFCFCFF"/>
        <color rgb="FF63BE7B"/>
      </colorScale>
    </cfRule>
    <cfRule type="colorScale" priority="1090">
      <colorScale>
        <cfvo type="min"/>
        <cfvo type="percentile" val="50"/>
        <cfvo type="max"/>
        <color rgb="FFF8696B"/>
        <color rgb="FFFCFCFF"/>
        <color rgb="FF63BE7B"/>
      </colorScale>
    </cfRule>
    <cfRule type="colorScale" priority="1164">
      <colorScale>
        <cfvo type="min"/>
        <cfvo type="max"/>
        <color rgb="FFFCFCFF"/>
        <color rgb="FF63BE7B"/>
      </colorScale>
    </cfRule>
    <cfRule type="colorScale" priority="1165">
      <colorScale>
        <cfvo type="min"/>
        <cfvo type="percentile" val="50"/>
        <cfvo type="max"/>
        <color rgb="FFF8696B"/>
        <color rgb="FFFCFCFF"/>
        <color rgb="FF63BE7B"/>
      </colorScale>
    </cfRule>
    <cfRule type="colorScale" priority="1186">
      <colorScale>
        <cfvo type="min"/>
        <cfvo type="max"/>
        <color rgb="FFFCFCFF"/>
        <color rgb="FF63BE7B"/>
      </colorScale>
    </cfRule>
  </conditionalFormatting>
  <conditionalFormatting sqref="M7:M18">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percentile" val="50"/>
        <cfvo type="max"/>
        <color rgb="FFF8696B"/>
        <color rgb="FFFCFCFF"/>
        <color rgb="FF63BE7B"/>
      </colorScale>
    </cfRule>
    <cfRule type="colorScale" priority="939">
      <colorScale>
        <cfvo type="min"/>
        <cfvo type="percentile" val="50"/>
        <cfvo type="max"/>
        <color rgb="FFF8696B"/>
        <color rgb="FFFCFCFF"/>
        <color rgb="FF63BE7B"/>
      </colorScale>
    </cfRule>
    <cfRule type="colorScale" priority="940">
      <colorScale>
        <cfvo type="min"/>
        <cfvo type="max"/>
        <color rgb="FFFCFCFF"/>
        <color rgb="FF63BE7B"/>
      </colorScale>
    </cfRule>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fRule type="colorScale" priority="1002">
      <colorScale>
        <cfvo type="min"/>
        <cfvo type="max"/>
        <color rgb="FFFCFCFF"/>
        <color rgb="FF63BE7B"/>
      </colorScale>
    </cfRule>
    <cfRule type="colorScale" priority="1003">
      <colorScale>
        <cfvo type="min"/>
        <cfvo type="percentile" val="50"/>
        <cfvo type="max"/>
        <color rgb="FFF8696B"/>
        <color rgb="FFFCFCFF"/>
        <color rgb="FF63BE7B"/>
      </colorScale>
    </cfRule>
    <cfRule type="colorScale" priority="1024">
      <colorScale>
        <cfvo type="min"/>
        <cfvo type="max"/>
        <color rgb="FFFCFCFF"/>
        <color rgb="FF63BE7B"/>
      </colorScale>
    </cfRule>
  </conditionalFormatting>
  <conditionalFormatting sqref="M19:M21">
    <cfRule type="colorScale" priority="111">
      <colorScale>
        <cfvo type="min"/>
        <cfvo type="max"/>
        <color rgb="FFFCFCFF"/>
        <color rgb="FF63BE7B"/>
      </colorScale>
    </cfRule>
    <cfRule type="colorScale" priority="218">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M7:N9 N10:N18">
    <cfRule type="colorScale" priority="822">
      <colorScale>
        <cfvo type="min"/>
        <cfvo type="max"/>
        <color rgb="FFFCFCFF"/>
        <color rgb="FF63BE7B"/>
      </colorScale>
    </cfRule>
  </conditionalFormatting>
  <conditionalFormatting sqref="M10:N10 N11:N18">
    <cfRule type="colorScale" priority="782">
      <colorScale>
        <cfvo type="min"/>
        <cfvo type="max"/>
        <color rgb="FFFCFCFF"/>
        <color rgb="FF63BE7B"/>
      </colorScale>
    </cfRule>
  </conditionalFormatting>
  <conditionalFormatting sqref="M11:N11 N12:N18">
    <cfRule type="colorScale" priority="762">
      <colorScale>
        <cfvo type="min"/>
        <cfvo type="max"/>
        <color rgb="FFFCFCFF"/>
        <color rgb="FF63BE7B"/>
      </colorScale>
    </cfRule>
  </conditionalFormatting>
  <conditionalFormatting sqref="M12:N12 N13:N18">
    <cfRule type="colorScale" priority="742">
      <colorScale>
        <cfvo type="min"/>
        <cfvo type="max"/>
        <color rgb="FFFCFCFF"/>
        <color rgb="FF63BE7B"/>
      </colorScale>
    </cfRule>
  </conditionalFormatting>
  <conditionalFormatting sqref="M13:N13 N14:N18">
    <cfRule type="colorScale" priority="722">
      <colorScale>
        <cfvo type="min"/>
        <cfvo type="max"/>
        <color rgb="FFFCFCFF"/>
        <color rgb="FF63BE7B"/>
      </colorScale>
    </cfRule>
  </conditionalFormatting>
  <conditionalFormatting sqref="M14:N14 N15:N18">
    <cfRule type="colorScale" priority="702">
      <colorScale>
        <cfvo type="min"/>
        <cfvo type="max"/>
        <color rgb="FFFCFCFF"/>
        <color rgb="FF63BE7B"/>
      </colorScale>
    </cfRule>
  </conditionalFormatting>
  <conditionalFormatting sqref="M15:N15 N16:N18">
    <cfRule type="colorScale" priority="682">
      <colorScale>
        <cfvo type="min"/>
        <cfvo type="max"/>
        <color rgb="FFFCFCFF"/>
        <color rgb="FF63BE7B"/>
      </colorScale>
    </cfRule>
  </conditionalFormatting>
  <conditionalFormatting sqref="M16:N16 N17:N18">
    <cfRule type="colorScale" priority="641">
      <colorScale>
        <cfvo type="min"/>
        <cfvo type="max"/>
        <color rgb="FFFCFCFF"/>
        <color rgb="FF63BE7B"/>
      </colorScale>
    </cfRule>
  </conditionalFormatting>
  <conditionalFormatting sqref="M17:N17 N18">
    <cfRule type="colorScale" priority="621">
      <colorScale>
        <cfvo type="min"/>
        <cfvo type="max"/>
        <color rgb="FFFCFCFF"/>
        <color rgb="FF63BE7B"/>
      </colorScale>
    </cfRule>
  </conditionalFormatting>
  <conditionalFormatting sqref="M18:N18">
    <cfRule type="colorScale" priority="442">
      <colorScale>
        <cfvo type="min"/>
        <cfvo type="max"/>
        <color rgb="FFFCFCFF"/>
        <color rgb="FF63BE7B"/>
      </colorScale>
    </cfRule>
  </conditionalFormatting>
  <conditionalFormatting sqref="N2:N4">
    <cfRule type="colorScale" priority="1366">
      <colorScale>
        <cfvo type="min"/>
        <cfvo type="max"/>
        <color rgb="FFFCFCFF"/>
        <color rgb="FF63BE7B"/>
      </colorScale>
    </cfRule>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fRule type="colorScale" priority="1369">
      <colorScale>
        <cfvo type="min"/>
        <cfvo type="max"/>
        <color rgb="FFFCFCFF"/>
        <color rgb="FF63BE7B"/>
      </colorScale>
    </cfRule>
    <cfRule type="colorScale" priority="1370">
      <colorScale>
        <cfvo type="min"/>
        <cfvo type="percentile" val="50"/>
        <cfvo type="max"/>
        <color rgb="FFF8696B"/>
        <color rgb="FFFFEB84"/>
        <color rgb="FF63BE7B"/>
      </colorScale>
    </cfRule>
    <cfRule type="colorScale" priority="1371">
      <colorScale>
        <cfvo type="min"/>
        <cfvo type="max"/>
        <color rgb="FFFFEF9C"/>
        <color rgb="FF63BE7B"/>
      </colorScale>
    </cfRule>
    <cfRule type="colorScale" priority="1372">
      <colorScale>
        <cfvo type="min"/>
        <cfvo type="max"/>
        <color rgb="FFFCFCFF"/>
        <color rgb="FF63BE7B"/>
      </colorScale>
    </cfRule>
    <cfRule type="colorScale" priority="1373">
      <colorScale>
        <cfvo type="min"/>
        <cfvo type="max"/>
        <color rgb="FFFCFCFF"/>
        <color rgb="FF63BE7B"/>
      </colorScale>
    </cfRule>
    <cfRule type="colorScale" priority="1374">
      <colorScale>
        <cfvo type="min"/>
        <cfvo type="percentile" val="50"/>
        <cfvo type="max"/>
        <color rgb="FFF8696B"/>
        <color rgb="FFFFEB84"/>
        <color rgb="FF63BE7B"/>
      </colorScale>
    </cfRule>
    <cfRule type="colorScale" priority="1375">
      <colorScale>
        <cfvo type="min"/>
        <cfvo type="max"/>
        <color rgb="FFFFEF9C"/>
        <color rgb="FF63BE7B"/>
      </colorScale>
    </cfRule>
    <cfRule type="colorScale" priority="1376">
      <colorScale>
        <cfvo type="min"/>
        <cfvo type="max"/>
        <color rgb="FFFCFCFF"/>
        <color rgb="FF63BE7B"/>
      </colorScale>
    </cfRule>
    <cfRule type="colorScale" priority="1377">
      <colorScale>
        <cfvo type="min"/>
        <cfvo type="percentile" val="50"/>
        <cfvo type="max"/>
        <color rgb="FFF8696B"/>
        <color rgb="FFFCFCFF"/>
        <color rgb="FF63BE7B"/>
      </colorScale>
    </cfRule>
    <cfRule type="colorScale" priority="1378">
      <colorScale>
        <cfvo type="min"/>
        <cfvo type="percentile" val="50"/>
        <cfvo type="max"/>
        <color rgb="FFF8696B"/>
        <color rgb="FFFCFCFF"/>
        <color rgb="FF63BE7B"/>
      </colorScale>
    </cfRule>
    <cfRule type="colorScale" priority="1379">
      <colorScale>
        <cfvo type="min"/>
        <cfvo type="percentile" val="50"/>
        <cfvo type="max"/>
        <color rgb="FFF8696B"/>
        <color rgb="FFFCFCFF"/>
        <color rgb="FF5A8AC6"/>
      </colorScale>
    </cfRule>
    <cfRule type="colorScale" priority="1380">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2">
      <colorScale>
        <cfvo type="min"/>
        <cfvo type="max"/>
        <color rgb="FFFCFCFF"/>
        <color rgb="FF63BE7B"/>
      </colorScale>
    </cfRule>
    <cfRule type="colorScale" priority="1383">
      <colorScale>
        <cfvo type="min"/>
        <cfvo type="percentile" val="50"/>
        <cfvo type="max"/>
        <color rgb="FFF8696B"/>
        <color rgb="FFFCFCFF"/>
        <color rgb="FF63BE7B"/>
      </colorScale>
    </cfRule>
    <cfRule type="colorScale" priority="1384">
      <colorScale>
        <cfvo type="min"/>
        <cfvo type="percentile" val="50"/>
        <cfvo type="max"/>
        <color rgb="FFF8696B"/>
        <color rgb="FFFCFCFF"/>
        <color rgb="FF63BE7B"/>
      </colorScale>
    </cfRule>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max"/>
        <color rgb="FFFCFCFF"/>
        <color rgb="FF63BE7B"/>
      </colorScale>
    </cfRule>
    <cfRule type="colorScale" priority="1388">
      <colorScale>
        <cfvo type="min"/>
        <cfvo type="max"/>
        <color rgb="FFFCFCFF"/>
        <color rgb="FF63BE7B"/>
      </colorScale>
    </cfRule>
    <cfRule type="colorScale" priority="1389">
      <colorScale>
        <cfvo type="min"/>
        <cfvo type="percentile" val="50"/>
        <cfvo type="max"/>
        <color rgb="FFF8696B"/>
        <color rgb="FFFFEB84"/>
        <color rgb="FF63BE7B"/>
      </colorScale>
    </cfRule>
    <cfRule type="colorScale" priority="1390">
      <colorScale>
        <cfvo type="min"/>
        <cfvo type="max"/>
        <color rgb="FFFFEF9C"/>
        <color rgb="FF63BE7B"/>
      </colorScale>
    </cfRule>
    <cfRule type="colorScale" priority="1391">
      <colorScale>
        <cfvo type="min"/>
        <cfvo type="percentile" val="50"/>
        <cfvo type="max"/>
        <color rgb="FFF8696B"/>
        <color rgb="FFFCFCFF"/>
        <color rgb="FF63BE7B"/>
      </colorScale>
    </cfRule>
    <cfRule type="colorScale" priority="1392">
      <colorScale>
        <cfvo type="min"/>
        <cfvo type="max"/>
        <color rgb="FFFCFCFF"/>
        <color rgb="FF63BE7B"/>
      </colorScale>
    </cfRule>
    <cfRule type="colorScale" priority="1393">
      <colorScale>
        <cfvo type="min"/>
        <cfvo type="percentile" val="50"/>
        <cfvo type="max"/>
        <color rgb="FFF8696B"/>
        <color rgb="FFFCFCFF"/>
        <color rgb="FF63BE7B"/>
      </colorScale>
    </cfRule>
    <cfRule type="colorScale" priority="1394">
      <colorScale>
        <cfvo type="min"/>
        <cfvo type="percentile" val="50"/>
        <cfvo type="max"/>
        <color rgb="FFF8696B"/>
        <color rgb="FFFCFCFF"/>
        <color rgb="FF5A8AC6"/>
      </colorScale>
    </cfRule>
    <cfRule type="colorScale" priority="1395">
      <colorScale>
        <cfvo type="min"/>
        <cfvo type="percentile" val="50"/>
        <cfvo type="max"/>
        <color rgb="FFF8696B"/>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max"/>
        <color rgb="FFFCFCFF"/>
        <color rgb="FF63BE7B"/>
      </colorScale>
    </cfRule>
    <cfRule type="colorScale" priority="1402">
      <colorScale>
        <cfvo type="min"/>
        <cfvo type="percentile" val="50"/>
        <cfvo type="max"/>
        <color rgb="FFF8696B"/>
        <color rgb="FFFFEB84"/>
        <color rgb="FF63BE7B"/>
      </colorScale>
    </cfRule>
    <cfRule type="colorScale" priority="1403">
      <colorScale>
        <cfvo type="min"/>
        <cfvo type="max"/>
        <color rgb="FFFFEF9C"/>
        <color rgb="FF63BE7B"/>
      </colorScale>
    </cfRule>
    <cfRule type="colorScale" priority="1404">
      <colorScale>
        <cfvo type="min"/>
        <cfvo type="max"/>
        <color rgb="FFFCFCFF"/>
        <color rgb="FF63BE7B"/>
      </colorScale>
    </cfRule>
  </conditionalFormatting>
  <conditionalFormatting sqref="N2:N18">
    <cfRule type="colorScale" priority="427">
      <colorScale>
        <cfvo type="min"/>
        <cfvo type="max"/>
        <color rgb="FFFCFCFF"/>
        <color rgb="FF63BE7B"/>
      </colorScale>
    </cfRule>
  </conditionalFormatting>
  <conditionalFormatting sqref="N2:N21">
    <cfRule type="colorScale" priority="10">
      <colorScale>
        <cfvo type="min"/>
        <cfvo type="max"/>
        <color rgb="FFFCFCFF"/>
        <color rgb="FF63BE7B"/>
      </colorScale>
    </cfRule>
  </conditionalFormatting>
  <conditionalFormatting sqref="J5 N5">
    <cfRule type="colorScale" priority="1242">
      <colorScale>
        <cfvo type="min"/>
        <cfvo type="percentile" val="50"/>
        <cfvo type="max"/>
        <color rgb="FFF8696B"/>
        <color rgb="FFFCFCFF"/>
        <color rgb="FF63BE7B"/>
      </colorScale>
    </cfRule>
  </conditionalFormatting>
  <conditionalFormatting sqref="N5">
    <cfRule type="colorScale" priority="1218">
      <colorScale>
        <cfvo type="min"/>
        <cfvo type="max"/>
        <color rgb="FFFCFCFF"/>
        <color rgb="FF63BE7B"/>
      </colorScale>
    </cfRule>
    <cfRule type="colorScale" priority="1219">
      <colorScale>
        <cfvo type="min"/>
        <cfvo type="max"/>
        <color rgb="FFFCFCFF"/>
        <color rgb="FF63BE7B"/>
      </colorScale>
    </cfRule>
    <cfRule type="colorScale" priority="1220">
      <colorScale>
        <cfvo type="min"/>
        <cfvo type="percentile" val="50"/>
        <cfvo type="max"/>
        <color rgb="FFF8696B"/>
        <color rgb="FFFFEB84"/>
        <color rgb="FF63BE7B"/>
      </colorScale>
    </cfRule>
    <cfRule type="colorScale" priority="1221">
      <colorScale>
        <cfvo type="min"/>
        <cfvo type="max"/>
        <color rgb="FFFFEF9C"/>
        <color rgb="FF63BE7B"/>
      </colorScale>
    </cfRule>
    <cfRule type="colorScale" priority="1234">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CFCFF"/>
        <color rgb="FF63BE7B"/>
      </colorScale>
    </cfRule>
    <cfRule type="colorScale" priority="1237">
      <colorScale>
        <cfvo type="min"/>
        <cfvo type="percentile" val="50"/>
        <cfvo type="max"/>
        <color rgb="FFF8696B"/>
        <color rgb="FFFCFCFF"/>
        <color rgb="FF5A8AC6"/>
      </colorScale>
    </cfRule>
    <cfRule type="colorScale" priority="1238">
      <colorScale>
        <cfvo type="min"/>
        <cfvo type="percentile" val="50"/>
        <cfvo type="max"/>
        <color rgb="FFF8696B"/>
        <color rgb="FFFCFCFF"/>
        <color rgb="FF63BE7B"/>
      </colorScale>
    </cfRule>
    <cfRule type="colorScale" priority="1239">
      <colorScale>
        <cfvo type="min"/>
        <cfvo type="percentile" val="50"/>
        <cfvo type="max"/>
        <color rgb="FFF8696B"/>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fRule type="colorScale" priority="1255">
      <colorScale>
        <cfvo type="min"/>
        <cfvo type="max"/>
        <color rgb="FFFCFCFF"/>
        <color rgb="FF63BE7B"/>
      </colorScale>
    </cfRule>
    <cfRule type="colorScale" priority="1256">
      <colorScale>
        <cfvo type="min"/>
        <cfvo type="max"/>
        <color rgb="FFFCFCFF"/>
        <color rgb="FF63BE7B"/>
      </colorScale>
    </cfRule>
    <cfRule type="colorScale" priority="1257">
      <colorScale>
        <cfvo type="min"/>
        <cfvo type="percentile" val="50"/>
        <cfvo type="max"/>
        <color rgb="FFF8696B"/>
        <color rgb="FFFFEB84"/>
        <color rgb="FF63BE7B"/>
      </colorScale>
    </cfRule>
    <cfRule type="colorScale" priority="1258">
      <colorScale>
        <cfvo type="min"/>
        <cfvo type="max"/>
        <color rgb="FFFFEF9C"/>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5A8AC6"/>
      </colorScale>
    </cfRule>
    <cfRule type="colorScale" priority="1263">
      <colorScale>
        <cfvo type="min"/>
        <cfvo type="percentile" val="50"/>
        <cfvo type="max"/>
        <color rgb="FFF8696B"/>
        <color rgb="FFFCFCFF"/>
        <color rgb="FF63BE7B"/>
      </colorScale>
    </cfRule>
    <cfRule type="colorScale" priority="1264">
      <colorScale>
        <cfvo type="min"/>
        <cfvo type="percentile" val="50"/>
        <cfvo type="max"/>
        <color rgb="FFF8696B"/>
        <color rgb="FFFCFCFF"/>
        <color rgb="FF63BE7B"/>
      </colorScale>
    </cfRule>
    <cfRule type="colorScale" priority="1265">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fRule type="colorScale" priority="1268">
      <colorScale>
        <cfvo type="min"/>
        <cfvo type="max"/>
        <color rgb="FFFCFCFF"/>
        <color rgb="FF63BE7B"/>
      </colorScale>
    </cfRule>
    <cfRule type="colorScale" priority="1269">
      <colorScale>
        <cfvo type="min"/>
        <cfvo type="max"/>
        <color rgb="FFFCFCFF"/>
        <color rgb="FF63BE7B"/>
      </colorScale>
    </cfRule>
    <cfRule type="colorScale" priority="1270">
      <colorScale>
        <cfvo type="min"/>
        <cfvo type="percentile" val="50"/>
        <cfvo type="max"/>
        <color rgb="FFF8696B"/>
        <color rgb="FFFFEB84"/>
        <color rgb="FF63BE7B"/>
      </colorScale>
    </cfRule>
    <cfRule type="colorScale" priority="1271">
      <colorScale>
        <cfvo type="min"/>
        <cfvo type="max"/>
        <color rgb="FFFFEF9C"/>
        <color rgb="FF63BE7B"/>
      </colorScale>
    </cfRule>
    <cfRule type="colorScale" priority="1272">
      <colorScale>
        <cfvo type="min"/>
        <cfvo type="max"/>
        <color rgb="FFFCFCFF"/>
        <color rgb="FF63BE7B"/>
      </colorScale>
    </cfRule>
    <cfRule type="colorScale" priority="1333">
      <colorScale>
        <cfvo type="min"/>
        <cfvo type="max"/>
        <color rgb="FFFCFCFF"/>
        <color rgb="FF63BE7B"/>
      </colorScale>
    </cfRule>
    <cfRule type="colorScale" priority="1334">
      <colorScale>
        <cfvo type="min"/>
        <cfvo type="percentile" val="50"/>
        <cfvo type="max"/>
        <color rgb="FFF8696B"/>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J6 N6">
    <cfRule type="colorScale" priority="1079">
      <colorScale>
        <cfvo type="min"/>
        <cfvo type="percentile" val="50"/>
        <cfvo type="max"/>
        <color rgb="FFF8696B"/>
        <color rgb="FFFCFCFF"/>
        <color rgb="FF63BE7B"/>
      </colorScale>
    </cfRule>
  </conditionalFormatting>
  <conditionalFormatting sqref="N6">
    <cfRule type="colorScale" priority="1055">
      <colorScale>
        <cfvo type="min"/>
        <cfvo type="max"/>
        <color rgb="FFFCFCFF"/>
        <color rgb="FF63BE7B"/>
      </colorScale>
    </cfRule>
    <cfRule type="colorScale" priority="1056">
      <colorScale>
        <cfvo type="min"/>
        <cfvo type="max"/>
        <color rgb="FFFCFCFF"/>
        <color rgb="FF63BE7B"/>
      </colorScale>
    </cfRule>
    <cfRule type="colorScale" priority="1057">
      <colorScale>
        <cfvo type="min"/>
        <cfvo type="percentile" val="50"/>
        <cfvo type="max"/>
        <color rgb="FFF8696B"/>
        <color rgb="FFFFEB84"/>
        <color rgb="FF63BE7B"/>
      </colorScale>
    </cfRule>
    <cfRule type="colorScale" priority="1058">
      <colorScale>
        <cfvo type="min"/>
        <cfvo type="max"/>
        <color rgb="FFFFEF9C"/>
        <color rgb="FF63BE7B"/>
      </colorScale>
    </cfRule>
    <cfRule type="colorScale" priority="1071">
      <colorScale>
        <cfvo type="min"/>
        <cfvo type="percentile" val="50"/>
        <cfvo type="max"/>
        <color rgb="FFF8696B"/>
        <color rgb="FFFCFCFF"/>
        <color rgb="FF63BE7B"/>
      </colorScale>
    </cfRule>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fRule type="colorScale" priority="1074">
      <colorScale>
        <cfvo type="min"/>
        <cfvo type="percentile" val="50"/>
        <cfvo type="max"/>
        <color rgb="FFF8696B"/>
        <color rgb="FFFCFCFF"/>
        <color rgb="FF5A8AC6"/>
      </colorScale>
    </cfRule>
    <cfRule type="colorScale" priority="1075">
      <colorScale>
        <cfvo type="min"/>
        <cfvo type="percentile" val="50"/>
        <cfvo type="max"/>
        <color rgb="FFF8696B"/>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FEB84"/>
        <color rgb="FF63BE7B"/>
      </colorScale>
    </cfRule>
    <cfRule type="colorScale" priority="1095">
      <colorScale>
        <cfvo type="min"/>
        <cfvo type="max"/>
        <color rgb="FFFFEF9C"/>
        <color rgb="FF63BE7B"/>
      </colorScale>
    </cfRule>
    <cfRule type="colorScale" priority="1096">
      <colorScale>
        <cfvo type="min"/>
        <cfvo type="max"/>
        <color rgb="FFFCFCFF"/>
        <color rgb="FF63BE7B"/>
      </colorScale>
    </cfRule>
    <cfRule type="colorScale" priority="1097">
      <colorScale>
        <cfvo type="min"/>
        <cfvo type="percentile" val="50"/>
        <cfvo type="max"/>
        <color rgb="FFF8696B"/>
        <color rgb="FFFCFCFF"/>
        <color rgb="FF63BE7B"/>
      </colorScale>
    </cfRule>
    <cfRule type="colorScale" priority="1098">
      <colorScale>
        <cfvo type="min"/>
        <cfvo type="percentile" val="50"/>
        <cfvo type="max"/>
        <color rgb="FFF8696B"/>
        <color rgb="FFFCFCFF"/>
        <color rgb="FF63BE7B"/>
      </colorScale>
    </cfRule>
    <cfRule type="colorScale" priority="1099">
      <colorScale>
        <cfvo type="min"/>
        <cfvo type="percentile" val="50"/>
        <cfvo type="max"/>
        <color rgb="FFF8696B"/>
        <color rgb="FFFCFCFF"/>
        <color rgb="FF5A8AC6"/>
      </colorScale>
    </cfRule>
    <cfRule type="colorScale" priority="1100">
      <colorScale>
        <cfvo type="min"/>
        <cfvo type="percentile" val="50"/>
        <cfvo type="max"/>
        <color rgb="FFF8696B"/>
        <color rgb="FFFCFCFF"/>
        <color rgb="FF63BE7B"/>
      </colorScale>
    </cfRule>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fRule type="colorScale" priority="1105">
      <colorScale>
        <cfvo type="min"/>
        <cfvo type="max"/>
        <color rgb="FFFCFCFF"/>
        <color rgb="FF63BE7B"/>
      </colorScale>
    </cfRule>
    <cfRule type="colorScale" priority="1106">
      <colorScale>
        <cfvo type="min"/>
        <cfvo type="max"/>
        <color rgb="FFFCFCFF"/>
        <color rgb="FF63BE7B"/>
      </colorScale>
    </cfRule>
    <cfRule type="colorScale" priority="1107">
      <colorScale>
        <cfvo type="min"/>
        <cfvo type="percentile" val="50"/>
        <cfvo type="max"/>
        <color rgb="FFF8696B"/>
        <color rgb="FFFFEB84"/>
        <color rgb="FF63BE7B"/>
      </colorScale>
    </cfRule>
    <cfRule type="colorScale" priority="1108">
      <colorScale>
        <cfvo type="min"/>
        <cfvo type="max"/>
        <color rgb="FFFFEF9C"/>
        <color rgb="FF63BE7B"/>
      </colorScale>
    </cfRule>
    <cfRule type="colorScale" priority="1109">
      <colorScale>
        <cfvo type="min"/>
        <cfvo type="max"/>
        <color rgb="FFFCFCFF"/>
        <color rgb="FF63BE7B"/>
      </colorScale>
    </cfRule>
    <cfRule type="colorScale" priority="1166">
      <colorScale>
        <cfvo type="min"/>
        <cfvo type="max"/>
        <color rgb="FFFCFCFF"/>
        <color rgb="FF63BE7B"/>
      </colorScale>
    </cfRule>
    <cfRule type="colorScale" priority="1167">
      <colorScale>
        <cfvo type="min"/>
        <cfvo type="percentile" val="50"/>
        <cfvo type="max"/>
        <color rgb="FFF8696B"/>
        <color rgb="FFFCFCFF"/>
        <color rgb="FF63BE7B"/>
      </colorScale>
    </cfRule>
    <cfRule type="colorScale" priority="1187">
      <colorScale>
        <cfvo type="min"/>
        <cfvo type="max"/>
        <color rgb="FFFCFCFF"/>
        <color rgb="FF63BE7B"/>
      </colorScale>
    </cfRule>
    <cfRule type="colorScale" priority="1188">
      <colorScale>
        <cfvo type="min"/>
        <cfvo type="percentile" val="50"/>
        <cfvo type="max"/>
        <color rgb="FFF8696B"/>
        <color rgb="FFFCFCFF"/>
        <color rgb="FF63BE7B"/>
      </colorScale>
    </cfRule>
  </conditionalFormatting>
  <conditionalFormatting sqref="N7:N18">
    <cfRule type="colorScale" priority="941">
      <colorScale>
        <cfvo type="min"/>
        <cfvo type="max"/>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1004">
      <colorScale>
        <cfvo type="min"/>
        <cfvo type="max"/>
        <color rgb="FFFCFCFF"/>
        <color rgb="FF63BE7B"/>
      </colorScale>
    </cfRule>
    <cfRule type="colorScale" priority="1005">
      <colorScale>
        <cfvo type="min"/>
        <cfvo type="percentile" val="50"/>
        <cfvo type="max"/>
        <color rgb="FFF8696B"/>
        <color rgb="FFFCFCFF"/>
        <color rgb="FF63BE7B"/>
      </colorScale>
    </cfRule>
    <cfRule type="colorScale" priority="1025">
      <colorScale>
        <cfvo type="min"/>
        <cfvo type="max"/>
        <color rgb="FFFCFCFF"/>
        <color rgb="FF63BE7B"/>
      </colorScale>
    </cfRule>
    <cfRule type="colorScale" priority="1026">
      <colorScale>
        <cfvo type="min"/>
        <cfvo type="percentile" val="50"/>
        <cfvo type="max"/>
        <color rgb="FFF8696B"/>
        <color rgb="FFFCFCFF"/>
        <color rgb="FF63BE7B"/>
      </colorScale>
    </cfRule>
  </conditionalFormatting>
  <conditionalFormatting sqref="N19:N21">
    <cfRule type="colorScale" priority="110">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20">
      <colorScale>
        <cfvo type="min"/>
        <cfvo type="max"/>
        <color rgb="FFFFEF9C"/>
        <color rgb="FF63BE7B"/>
      </colorScale>
    </cfRule>
    <cfRule type="colorScale" priority="121">
      <colorScale>
        <cfvo type="min"/>
        <cfvo type="max"/>
        <color rgb="FFFCFCFF"/>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fRule type="colorScale" priority="125">
      <colorScale>
        <cfvo type="min"/>
        <cfvo type="max"/>
        <color rgb="FFFFEF9C"/>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fRule type="colorScale" priority="142">
      <colorScale>
        <cfvo type="min"/>
        <cfvo type="max"/>
        <color rgb="FFFFEF9C"/>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fRule type="colorScale" priority="151">
      <colorScale>
        <cfvo type="min"/>
        <cfvo type="max"/>
        <color rgb="FFFFEF9C"/>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FEB84"/>
        <color rgb="FF63BE7B"/>
      </colorScale>
    </cfRule>
    <cfRule type="colorScale" priority="160">
      <colorScale>
        <cfvo type="min"/>
        <cfvo type="max"/>
        <color rgb="FFFFEF9C"/>
        <color rgb="FF63BE7B"/>
      </colorScale>
    </cfRule>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5A8AC6"/>
      </colorScale>
    </cfRule>
    <cfRule type="colorScale" priority="165">
      <colorScale>
        <cfvo type="min"/>
        <cfvo type="percentile" val="50"/>
        <cfvo type="max"/>
        <color rgb="FFF8696B"/>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6">
      <colorScale>
        <cfvo type="min"/>
        <cfvo type="max"/>
        <color rgb="FFFFEF9C"/>
        <color rgb="FF63BE7B"/>
      </colorScale>
    </cfRule>
    <cfRule type="colorScale" priority="177">
      <colorScale>
        <cfvo type="min"/>
        <cfvo type="max"/>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fRule type="colorScale" priority="180">
      <colorScale>
        <cfvo type="min"/>
        <cfvo type="max"/>
        <color rgb="FFFFEF9C"/>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5A8AC6"/>
      </colorScale>
    </cfRule>
    <cfRule type="colorScale" priority="18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max"/>
        <color rgb="FFFCFCFF"/>
        <color rgb="FF63BE7B"/>
      </colorScale>
    </cfRule>
    <cfRule type="colorScale" priority="195">
      <colorScale>
        <cfvo type="min"/>
        <cfvo type="percentile" val="50"/>
        <cfvo type="max"/>
        <color rgb="FFF8696B"/>
        <color rgb="FFFFEB84"/>
        <color rgb="FF63BE7B"/>
      </colorScale>
    </cfRule>
    <cfRule type="colorScale" priority="196">
      <colorScale>
        <cfvo type="min"/>
        <cfvo type="max"/>
        <color rgb="FFFFEF9C"/>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max"/>
        <color rgb="FFFFEF9C"/>
        <color rgb="FF63BE7B"/>
      </colorScale>
    </cfRule>
    <cfRule type="colorScale" priority="217">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fRule type="colorScale" priority="233">
      <colorScale>
        <cfvo type="min"/>
        <cfvo type="max"/>
        <color rgb="FFFFEF9C"/>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5A8AC6"/>
      </colorScale>
    </cfRule>
    <cfRule type="colorScale" priority="242">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5A8AC6"/>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CFCFF"/>
        <color rgb="FF63BE7B"/>
      </colorScale>
    </cfRule>
    <cfRule type="colorScale" priority="259">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5A8AC6"/>
      </colorScale>
    </cfRule>
    <cfRule type="colorScale" priority="261">
      <colorScale>
        <cfvo type="min"/>
        <cfvo type="percentile" val="50"/>
        <cfvo type="max"/>
        <color rgb="FFF8696B"/>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FEB84"/>
        <color rgb="FF63BE7B"/>
      </colorScale>
    </cfRule>
    <cfRule type="colorScale" priority="272">
      <colorScale>
        <cfvo type="min"/>
        <cfvo type="max"/>
        <color rgb="FFFFEF9C"/>
        <color rgb="FF63BE7B"/>
      </colorScale>
    </cfRule>
    <cfRule type="colorScale" priority="377">
      <colorScale>
        <cfvo type="min"/>
        <cfvo type="max"/>
        <color rgb="FFFCFCFF"/>
        <color rgb="FF63BE7B"/>
      </colorScale>
    </cfRule>
  </conditionalFormatting>
  <conditionalFormatting sqref="O2:O3">
    <cfRule type="colorScale" priority="2138">
      <colorScale>
        <cfvo type="min"/>
        <cfvo type="percentile" val="50"/>
        <cfvo type="max"/>
        <color rgb="FF63BE7B"/>
        <color rgb="FFFCFCFF"/>
        <color rgb="FFF8696B"/>
      </colorScale>
    </cfRule>
    <cfRule type="colorScale" priority="2139">
      <colorScale>
        <cfvo type="min"/>
        <cfvo type="percentile" val="50"/>
        <cfvo type="max"/>
        <color rgb="FF63BE7B"/>
        <color rgb="FFFCFCFF"/>
        <color rgb="FFF8696B"/>
      </colorScale>
    </cfRule>
    <cfRule type="colorScale" priority="2286">
      <colorScale>
        <cfvo type="min"/>
        <cfvo type="percentile" val="50"/>
        <cfvo type="max"/>
        <color rgb="FF63BE7B"/>
        <color rgb="FFFCFCFF"/>
        <color rgb="FFF8696B"/>
      </colorScale>
    </cfRule>
  </conditionalFormatting>
  <conditionalFormatting sqref="O2:O4">
    <cfRule type="colorScale" priority="2183">
      <colorScale>
        <cfvo type="min"/>
        <cfvo type="percentile" val="50"/>
        <cfvo type="max"/>
        <color rgb="FF63BE7B"/>
        <color rgb="FFFCFCFF"/>
        <color rgb="FFF8696B"/>
      </colorScale>
    </cfRule>
    <cfRule type="colorScale" priority="2473">
      <colorScale>
        <cfvo type="min"/>
        <cfvo type="percentile" val="50"/>
        <cfvo type="max"/>
        <color rgb="FF63BE7B"/>
        <color rgb="FFFCFCFF"/>
        <color rgb="FFF8696B"/>
      </colorScale>
    </cfRule>
  </conditionalFormatting>
  <conditionalFormatting sqref="O2:O18">
    <cfRule type="colorScale" priority="426">
      <colorScale>
        <cfvo type="min"/>
        <cfvo type="percentile" val="50"/>
        <cfvo type="max"/>
        <color rgb="FF63BE7B"/>
        <color rgb="FFFCFCFF"/>
        <color rgb="FFF8696B"/>
      </colorScale>
    </cfRule>
  </conditionalFormatting>
  <conditionalFormatting sqref="O2:O21">
    <cfRule type="colorScale" priority="9">
      <colorScale>
        <cfvo type="min"/>
        <cfvo type="percentile" val="50"/>
        <cfvo type="max"/>
        <color rgb="FF63BE7B"/>
        <color rgb="FFFCFCFF"/>
        <color rgb="FFF8696B"/>
      </colorScale>
    </cfRule>
  </conditionalFormatting>
  <conditionalFormatting sqref="O4">
    <cfRule type="colorScale" priority="1882">
      <colorScale>
        <cfvo type="min"/>
        <cfvo type="percentile" val="50"/>
        <cfvo type="max"/>
        <color rgb="FF63BE7B"/>
        <color rgb="FFFCFCFF"/>
        <color rgb="FFF8696B"/>
      </colorScale>
    </cfRule>
    <cfRule type="colorScale" priority="2011">
      <colorScale>
        <cfvo type="min"/>
        <cfvo type="percentile" val="50"/>
        <cfvo type="max"/>
        <color rgb="FF63BE7B"/>
        <color rgb="FFFCFCFF"/>
        <color rgb="FFF8696B"/>
      </colorScale>
    </cfRule>
  </conditionalFormatting>
  <conditionalFormatting sqref="O5">
    <cfRule type="colorScale" priority="1277">
      <colorScale>
        <cfvo type="min"/>
        <cfvo type="percentile" val="50"/>
        <cfvo type="max"/>
        <color rgb="FF63BE7B"/>
        <color rgb="FFFCFCFF"/>
        <color rgb="FFF8696B"/>
      </colorScale>
    </cfRule>
    <cfRule type="colorScale" priority="1335">
      <colorScale>
        <cfvo type="min"/>
        <cfvo type="percentile" val="50"/>
        <cfvo type="max"/>
        <color rgb="FF63BE7B"/>
        <color rgb="FFFCFCFF"/>
        <color rgb="FFF8696B"/>
      </colorScale>
    </cfRule>
  </conditionalFormatting>
  <conditionalFormatting sqref="O6">
    <cfRule type="colorScale" priority="1114">
      <colorScale>
        <cfvo type="min"/>
        <cfvo type="percentile" val="50"/>
        <cfvo type="max"/>
        <color rgb="FF63BE7B"/>
        <color rgb="FFFCFCFF"/>
        <color rgb="FFF8696B"/>
      </colorScale>
    </cfRule>
    <cfRule type="colorScale" priority="1168">
      <colorScale>
        <cfvo type="min"/>
        <cfvo type="percentile" val="50"/>
        <cfvo type="max"/>
        <color rgb="FF63BE7B"/>
        <color rgb="FFFCFCFF"/>
        <color rgb="FFF8696B"/>
      </colorScale>
    </cfRule>
  </conditionalFormatting>
  <conditionalFormatting sqref="O7:O18">
    <cfRule type="colorScale" priority="824">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42">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952">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fRule type="colorScale" priority="1006">
      <colorScale>
        <cfvo type="min"/>
        <cfvo type="percentile" val="50"/>
        <cfvo type="max"/>
        <color rgb="FF63BE7B"/>
        <color rgb="FFFCFCFF"/>
        <color rgb="FFF8696B"/>
      </colorScale>
    </cfRule>
  </conditionalFormatting>
  <conditionalFormatting sqref="O19:O21">
    <cfRule type="colorScale" priority="109">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P2:P3">
    <cfRule type="colorScale" priority="2140">
      <colorScale>
        <cfvo type="min"/>
        <cfvo type="percentile" val="50"/>
        <cfvo type="max"/>
        <color rgb="FF63BE7B"/>
        <color rgb="FFFCFCFF"/>
        <color rgb="FFF8696B"/>
      </colorScale>
    </cfRule>
    <cfRule type="colorScale" priority="2141">
      <colorScale>
        <cfvo type="min"/>
        <cfvo type="max"/>
        <color rgb="FFFCFCFF"/>
        <color rgb="FFF8696B"/>
      </colorScale>
    </cfRule>
    <cfRule type="colorScale" priority="2142">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onditionalFormatting>
  <conditionalFormatting sqref="P2:P4">
    <cfRule type="colorScale" priority="2257">
      <colorScale>
        <cfvo type="min"/>
        <cfvo type="percentile" val="50"/>
        <cfvo type="max"/>
        <color rgb="FF63BE7B"/>
        <color rgb="FFFCFCFF"/>
        <color rgb="FFF8696B"/>
      </colorScale>
    </cfRule>
    <cfRule type="colorScale" priority="2474">
      <colorScale>
        <cfvo type="min"/>
        <cfvo type="percentile" val="50"/>
        <cfvo type="max"/>
        <color rgb="FF63BE7B"/>
        <color rgb="FFFCFCFF"/>
        <color rgb="FFF8696B"/>
      </colorScale>
    </cfRule>
  </conditionalFormatting>
  <conditionalFormatting sqref="P2:P18">
    <cfRule type="colorScale" priority="425">
      <colorScale>
        <cfvo type="min"/>
        <cfvo type="percentile" val="50"/>
        <cfvo type="max"/>
        <color rgb="FF63BE7B"/>
        <color rgb="FFFCFCFF"/>
        <color rgb="FFF8696B"/>
      </colorScale>
    </cfRule>
  </conditionalFormatting>
  <conditionalFormatting sqref="P2:P21">
    <cfRule type="colorScale" priority="8">
      <colorScale>
        <cfvo type="min"/>
        <cfvo type="percentile" val="50"/>
        <cfvo type="max"/>
        <color rgb="FF63BE7B"/>
        <color rgb="FFFCFCFF"/>
        <color rgb="FFF8696B"/>
      </colorScale>
    </cfRule>
  </conditionalFormatting>
  <conditionalFormatting sqref="P4">
    <cfRule type="colorScale" priority="2063">
      <colorScale>
        <cfvo type="min"/>
        <cfvo type="percentile" val="50"/>
        <cfvo type="max"/>
        <color rgb="FF63BE7B"/>
        <color rgb="FFFCFCFF"/>
        <color rgb="FFF8696B"/>
      </colorScale>
    </cfRule>
    <cfRule type="colorScale" priority="2064">
      <colorScale>
        <cfvo type="min"/>
        <cfvo type="percentile" val="50"/>
        <cfvo type="max"/>
        <color rgb="FF63BE7B"/>
        <color rgb="FFFCFCFF"/>
        <color rgb="FFF8696B"/>
      </colorScale>
    </cfRule>
    <cfRule type="colorScale" priority="2065">
      <colorScale>
        <cfvo type="min"/>
        <cfvo type="max"/>
        <color rgb="FFFCFCFF"/>
        <color rgb="FFF8696B"/>
      </colorScale>
    </cfRule>
    <cfRule type="colorScale" priority="2066">
      <colorScale>
        <cfvo type="min"/>
        <cfvo type="percentile" val="50"/>
        <cfvo type="max"/>
        <color rgb="FF63BE7B"/>
        <color rgb="FFFCFCFF"/>
        <color rgb="FFF8696B"/>
      </colorScale>
    </cfRule>
  </conditionalFormatting>
  <conditionalFormatting sqref="P5">
    <cfRule type="colorScale" priority="1278">
      <colorScale>
        <cfvo type="min"/>
        <cfvo type="percentile" val="50"/>
        <cfvo type="max"/>
        <color rgb="FF63BE7B"/>
        <color rgb="FFFCFCFF"/>
        <color rgb="FFF8696B"/>
      </colorScale>
    </cfRule>
    <cfRule type="colorScale" priority="1279">
      <colorScale>
        <cfvo type="min"/>
        <cfvo type="max"/>
        <color rgb="FFFCFCFF"/>
        <color rgb="FFF8696B"/>
      </colorScale>
    </cfRule>
    <cfRule type="colorScale" priority="1280">
      <colorScale>
        <cfvo type="min"/>
        <cfvo type="percentile" val="50"/>
        <cfvo type="max"/>
        <color rgb="FF63BE7B"/>
        <color rgb="FFFCFCFF"/>
        <color rgb="FFF8696B"/>
      </colorScale>
    </cfRule>
    <cfRule type="colorScale" priority="1336">
      <colorScale>
        <cfvo type="min"/>
        <cfvo type="percentile" val="50"/>
        <cfvo type="max"/>
        <color rgb="FF63BE7B"/>
        <color rgb="FFFCFCFF"/>
        <color rgb="FFF8696B"/>
      </colorScale>
    </cfRule>
  </conditionalFormatting>
  <conditionalFormatting sqref="P6">
    <cfRule type="colorScale" priority="1115">
      <colorScale>
        <cfvo type="min"/>
        <cfvo type="percentile" val="50"/>
        <cfvo type="max"/>
        <color rgb="FF63BE7B"/>
        <color rgb="FFFCFCFF"/>
        <color rgb="FFF8696B"/>
      </colorScale>
    </cfRule>
    <cfRule type="colorScale" priority="1116">
      <colorScale>
        <cfvo type="min"/>
        <cfvo type="max"/>
        <color rgb="FFFCFCFF"/>
        <color rgb="FFF8696B"/>
      </colorScale>
    </cfRule>
    <cfRule type="colorScale" priority="1117">
      <colorScale>
        <cfvo type="min"/>
        <cfvo type="percentile" val="50"/>
        <cfvo type="max"/>
        <color rgb="FF63BE7B"/>
        <color rgb="FFFCFCFF"/>
        <color rgb="FFF8696B"/>
      </colorScale>
    </cfRule>
    <cfRule type="colorScale" priority="1169">
      <colorScale>
        <cfvo type="min"/>
        <cfvo type="percentile" val="50"/>
        <cfvo type="max"/>
        <color rgb="FF63BE7B"/>
        <color rgb="FFFCFCFF"/>
        <color rgb="FFF8696B"/>
      </colorScale>
    </cfRule>
  </conditionalFormatting>
  <conditionalFormatting sqref="P7:P18">
    <cfRule type="colorScale" priority="891">
      <colorScale>
        <cfvo type="min"/>
        <cfvo type="percentile" val="50"/>
        <cfvo type="max"/>
        <color rgb="FF63BE7B"/>
        <color rgb="FFFCFCFF"/>
        <color rgb="FFF8696B"/>
      </colorScale>
    </cfRule>
    <cfRule type="colorScale" priority="892">
      <colorScale>
        <cfvo type="min"/>
        <cfvo type="percentile" val="50"/>
        <cfvo type="max"/>
        <color rgb="FF63BE7B"/>
        <color rgb="FFFCFCFF"/>
        <color rgb="FFF8696B"/>
      </colorScale>
    </cfRule>
    <cfRule type="colorScale" priority="893">
      <colorScale>
        <cfvo type="min"/>
        <cfvo type="max"/>
        <color rgb="FFFCFCFF"/>
        <color rgb="FFF8696B"/>
      </colorScale>
    </cfRule>
    <cfRule type="colorScale" priority="894">
      <colorScale>
        <cfvo type="min"/>
        <cfvo type="percentile" val="50"/>
        <cfvo type="max"/>
        <color rgb="FF63BE7B"/>
        <color rgb="FFFCFCFF"/>
        <color rgb="FFF8696B"/>
      </colorScale>
    </cfRule>
    <cfRule type="colorScale" priority="953">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fRule type="colorScale" priority="1007">
      <colorScale>
        <cfvo type="min"/>
        <cfvo type="percentile" val="50"/>
        <cfvo type="max"/>
        <color rgb="FF63BE7B"/>
        <color rgb="FFFCFCFF"/>
        <color rgb="FFF8696B"/>
      </colorScale>
    </cfRule>
  </conditionalFormatting>
  <conditionalFormatting sqref="P19:P21">
    <cfRule type="colorScale" priority="108">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15">
      <colorScale>
        <cfvo type="min"/>
        <cfvo type="max"/>
        <color rgb="FFFCFCFF"/>
        <color rgb="FFF8696B"/>
      </colorScale>
    </cfRule>
    <cfRule type="colorScale" priority="366">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onditionalFormatting>
  <conditionalFormatting sqref="Q2:Q3">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fRule type="colorScale" priority="2145">
      <colorScale>
        <cfvo type="min"/>
        <cfvo type="max"/>
        <color rgb="FFFCFCFF"/>
        <color rgb="FF63BE7B"/>
      </colorScale>
    </cfRule>
    <cfRule type="colorScale" priority="2146">
      <colorScale>
        <cfvo type="min"/>
        <cfvo type="max"/>
        <color rgb="FFFFEF9C"/>
        <color rgb="FF63BE7B"/>
      </colorScale>
    </cfRule>
    <cfRule type="colorScale" priority="2147">
      <colorScale>
        <cfvo type="min"/>
        <cfvo type="max"/>
        <color rgb="FFFFEF9C"/>
        <color rgb="FF63BE7B"/>
      </colorScale>
    </cfRule>
    <cfRule type="colorScale" priority="2288">
      <colorScale>
        <cfvo type="min"/>
        <cfvo type="percentile" val="50"/>
        <cfvo type="max"/>
        <color rgb="FFF8696B"/>
        <color rgb="FFFCFCFF"/>
        <color rgb="FF63BE7B"/>
      </colorScale>
    </cfRule>
  </conditionalFormatting>
  <conditionalFormatting sqref="Q2:Q4">
    <cfRule type="colorScale" priority="2258">
      <colorScale>
        <cfvo type="min"/>
        <cfvo type="percentile" val="50"/>
        <cfvo type="max"/>
        <color rgb="FFF8696B"/>
        <color rgb="FFFCFCFF"/>
        <color rgb="FF63BE7B"/>
      </colorScale>
    </cfRule>
    <cfRule type="colorScale" priority="2475">
      <colorScale>
        <cfvo type="min"/>
        <cfvo type="percentile" val="50"/>
        <cfvo type="max"/>
        <color rgb="FFF8696B"/>
        <color rgb="FFFCFCFF"/>
        <color rgb="FF63BE7B"/>
      </colorScale>
    </cfRule>
  </conditionalFormatting>
  <conditionalFormatting sqref="Q2:Q18">
    <cfRule type="colorScale" priority="424">
      <colorScale>
        <cfvo type="min"/>
        <cfvo type="percentile" val="50"/>
        <cfvo type="max"/>
        <color rgb="FFF8696B"/>
        <color rgb="FFFCFCFF"/>
        <color rgb="FF63BE7B"/>
      </colorScale>
    </cfRule>
  </conditionalFormatting>
  <conditionalFormatting sqref="Q2:Q21">
    <cfRule type="colorScale" priority="7">
      <colorScale>
        <cfvo type="min"/>
        <cfvo type="percentile" val="50"/>
        <cfvo type="max"/>
        <color rgb="FFF8696B"/>
        <color rgb="FFFCFCFF"/>
        <color rgb="FF63BE7B"/>
      </colorScale>
    </cfRule>
  </conditionalFormatting>
  <conditionalFormatting sqref="Q4">
    <cfRule type="colorScale" priority="1991">
      <colorScale>
        <cfvo type="min"/>
        <cfvo type="max"/>
        <color rgb="FFFFEF9C"/>
        <color rgb="FF63BE7B"/>
      </colorScale>
    </cfRule>
    <cfRule type="colorScale" priority="2067">
      <colorScale>
        <cfvo type="min"/>
        <cfvo type="percentile" val="50"/>
        <cfvo type="max"/>
        <color rgb="FFF8696B"/>
        <color rgb="FFFCFCFF"/>
        <color rgb="FF63BE7B"/>
      </colorScale>
    </cfRule>
    <cfRule type="colorScale" priority="2068">
      <colorScale>
        <cfvo type="min"/>
        <cfvo type="max"/>
        <color rgb="FFFFEF9C"/>
        <color rgb="FF63BE7B"/>
      </colorScale>
    </cfRule>
    <cfRule type="colorScale" priority="2069">
      <colorScale>
        <cfvo type="min"/>
        <cfvo type="max"/>
        <color rgb="FFFCFCFF"/>
        <color rgb="FF63BE7B"/>
      </colorScale>
    </cfRule>
    <cfRule type="colorScale" priority="2070">
      <colorScale>
        <cfvo type="min"/>
        <cfvo type="max"/>
        <color rgb="FFFCFCFF"/>
        <color rgb="FF63BE7B"/>
      </colorScale>
    </cfRule>
    <cfRule type="colorScale" priority="2071">
      <colorScale>
        <cfvo type="min"/>
        <cfvo type="percentile" val="50"/>
        <cfvo type="max"/>
        <color rgb="FFF8696B"/>
        <color rgb="FFFCFCFF"/>
        <color rgb="FF63BE7B"/>
      </colorScale>
    </cfRule>
    <cfRule type="colorScale" priority="2072">
      <colorScale>
        <cfvo type="min"/>
        <cfvo type="percentile" val="50"/>
        <cfvo type="max"/>
        <color rgb="FFF8696B"/>
        <color rgb="FFFCFCFF"/>
        <color rgb="FF63BE7B"/>
      </colorScale>
    </cfRule>
    <cfRule type="colorScale" priority="2073">
      <colorScale>
        <cfvo type="min"/>
        <cfvo type="max"/>
        <color rgb="FFFCFCFF"/>
        <color rgb="FF63BE7B"/>
      </colorScale>
    </cfRule>
    <cfRule type="colorScale" priority="2074">
      <colorScale>
        <cfvo type="min"/>
        <cfvo type="percentile" val="50"/>
        <cfvo type="max"/>
        <color rgb="FFF8696B"/>
        <color rgb="FFFCFCFF"/>
        <color rgb="FF63BE7B"/>
      </colorScale>
    </cfRule>
  </conditionalFormatting>
  <conditionalFormatting sqref="Q5">
    <cfRule type="colorScale" priority="1281">
      <colorScale>
        <cfvo type="min"/>
        <cfvo type="percentile" val="50"/>
        <cfvo type="max"/>
        <color rgb="FFF8696B"/>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fRule type="colorScale" priority="1284">
      <colorScale>
        <cfvo type="min"/>
        <cfvo type="max"/>
        <color rgb="FFFCFCFF"/>
        <color rgb="FF63BE7B"/>
      </colorScale>
    </cfRule>
    <cfRule type="colorScale" priority="1285">
      <colorScale>
        <cfvo type="min"/>
        <cfvo type="max"/>
        <color rgb="FFFFEF9C"/>
        <color rgb="FF63BE7B"/>
      </colorScale>
    </cfRule>
    <cfRule type="colorScale" priority="1286">
      <colorScale>
        <cfvo type="min"/>
        <cfvo type="max"/>
        <color rgb="FFFFEF9C"/>
        <color rgb="FF63BE7B"/>
      </colorScale>
    </cfRule>
    <cfRule type="colorScale" priority="1337">
      <colorScale>
        <cfvo type="min"/>
        <cfvo type="percentile" val="50"/>
        <cfvo type="max"/>
        <color rgb="FFF8696B"/>
        <color rgb="FFFCFCFF"/>
        <color rgb="FF63BE7B"/>
      </colorScale>
    </cfRule>
  </conditionalFormatting>
  <conditionalFormatting sqref="Q6">
    <cfRule type="colorScale" priority="1118">
      <colorScale>
        <cfvo type="min"/>
        <cfvo type="percentile" val="50"/>
        <cfvo type="max"/>
        <color rgb="FFF8696B"/>
        <color rgb="FFFCFCFF"/>
        <color rgb="FF63BE7B"/>
      </colorScale>
    </cfRule>
    <cfRule type="colorScale" priority="1119">
      <colorScale>
        <cfvo type="min"/>
        <cfvo type="max"/>
        <color rgb="FFFCFCFF"/>
        <color rgb="FF63BE7B"/>
      </colorScale>
    </cfRule>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fRule type="colorScale" priority="1122">
      <colorScale>
        <cfvo type="min"/>
        <cfvo type="max"/>
        <color rgb="FFFFEF9C"/>
        <color rgb="FF63BE7B"/>
      </colorScale>
    </cfRule>
    <cfRule type="colorScale" priority="1123">
      <colorScale>
        <cfvo type="min"/>
        <cfvo type="max"/>
        <color rgb="FFFFEF9C"/>
        <color rgb="FF63BE7B"/>
      </colorScale>
    </cfRule>
    <cfRule type="colorScale" priority="1170">
      <colorScale>
        <cfvo type="min"/>
        <cfvo type="percentile" val="50"/>
        <cfvo type="max"/>
        <color rgb="FFF8696B"/>
        <color rgb="FFFCFCFF"/>
        <color rgb="FF63BE7B"/>
      </colorScale>
    </cfRule>
  </conditionalFormatting>
  <conditionalFormatting sqref="Q7:Q18">
    <cfRule type="colorScale" priority="843">
      <colorScale>
        <cfvo type="min"/>
        <cfvo type="max"/>
        <color rgb="FFFFEF9C"/>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FEF9C"/>
        <color rgb="FF63BE7B"/>
      </colorScale>
    </cfRule>
    <cfRule type="colorScale" priority="897">
      <colorScale>
        <cfvo type="min"/>
        <cfvo type="max"/>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901">
      <colorScale>
        <cfvo type="min"/>
        <cfvo type="max"/>
        <color rgb="FFFCFCFF"/>
        <color rgb="FF63BE7B"/>
      </colorScale>
    </cfRule>
    <cfRule type="colorScale" priority="954">
      <colorScale>
        <cfvo type="min"/>
        <cfvo type="percentile" val="50"/>
        <cfvo type="max"/>
        <color rgb="FFF8696B"/>
        <color rgb="FFFCFCFF"/>
        <color rgb="FF63BE7B"/>
      </colorScale>
    </cfRule>
    <cfRule type="colorScale" priority="984">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63BE7B"/>
      </colorScale>
    </cfRule>
  </conditionalFormatting>
  <conditionalFormatting sqref="Q19:Q21">
    <cfRule type="colorScale" priority="107">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99">
      <colorScale>
        <cfvo type="min"/>
        <cfvo type="max"/>
        <color rgb="FFFFEF9C"/>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FEF9C"/>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onditionalFormatting>
  <conditionalFormatting sqref="Q2:U3 W2:W3">
    <cfRule type="colorScale" priority="1897">
      <colorScale>
        <cfvo type="min"/>
        <cfvo type="max"/>
        <color rgb="FFFFEF9C"/>
        <color rgb="FF63BE7B"/>
      </colorScale>
    </cfRule>
  </conditionalFormatting>
  <conditionalFormatting sqref="Q5:U5 W5">
    <cfRule type="colorScale" priority="1287">
      <colorScale>
        <cfvo type="min"/>
        <cfvo type="max"/>
        <color rgb="FFFFEF9C"/>
        <color rgb="FF63BE7B"/>
      </colorScale>
    </cfRule>
  </conditionalFormatting>
  <conditionalFormatting sqref="Q6:U6 W6">
    <cfRule type="colorScale" priority="1124">
      <colorScale>
        <cfvo type="min"/>
        <cfvo type="max"/>
        <color rgb="FFFFEF9C"/>
        <color rgb="FF63BE7B"/>
      </colorScale>
    </cfRule>
  </conditionalFormatting>
  <conditionalFormatting sqref="Q19:U21 W19:W21">
    <cfRule type="colorScale" priority="284">
      <colorScale>
        <cfvo type="min"/>
        <cfvo type="max"/>
        <color rgb="FFFFEF9C"/>
        <color rgb="FF63BE7B"/>
      </colorScale>
    </cfRule>
  </conditionalFormatting>
  <conditionalFormatting sqref="Q4:W4">
    <cfRule type="colorScale" priority="1883">
      <colorScale>
        <cfvo type="min"/>
        <cfvo type="max"/>
        <color rgb="FFFFEF9C"/>
        <color rgb="FF63BE7B"/>
      </colorScale>
    </cfRule>
  </conditionalFormatting>
  <conditionalFormatting sqref="Q7:W9">
    <cfRule type="colorScale" priority="830">
      <colorScale>
        <cfvo type="min"/>
        <cfvo type="max"/>
        <color rgb="FFFFEF9C"/>
        <color rgb="FF63BE7B"/>
      </colorScale>
    </cfRule>
    <cfRule type="colorScale" priority="831">
      <colorScale>
        <cfvo type="min"/>
        <cfvo type="max"/>
        <color rgb="FFFFEF9C"/>
        <color rgb="FF63BE7B"/>
      </colorScale>
    </cfRule>
    <cfRule type="colorScale" priority="832">
      <colorScale>
        <cfvo type="min"/>
        <cfvo type="max"/>
        <color rgb="FFFFEF9C"/>
        <color rgb="FF63BE7B"/>
      </colorScale>
    </cfRule>
  </conditionalFormatting>
  <conditionalFormatting sqref="Q10:W10">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FEF9C"/>
        <color rgb="FF63BE7B"/>
      </colorScale>
    </cfRule>
  </conditionalFormatting>
  <conditionalFormatting sqref="Q11:W11">
    <cfRule type="colorScale" priority="767">
      <colorScale>
        <cfvo type="min"/>
        <cfvo type="max"/>
        <color rgb="FFFFEF9C"/>
        <color rgb="FF63BE7B"/>
      </colorScale>
    </cfRule>
    <cfRule type="colorScale" priority="768">
      <colorScale>
        <cfvo type="min"/>
        <cfvo type="max"/>
        <color rgb="FFFFEF9C"/>
        <color rgb="FF63BE7B"/>
      </colorScale>
    </cfRule>
    <cfRule type="colorScale" priority="769">
      <colorScale>
        <cfvo type="min"/>
        <cfvo type="max"/>
        <color rgb="FFFFEF9C"/>
        <color rgb="FF63BE7B"/>
      </colorScale>
    </cfRule>
  </conditionalFormatting>
  <conditionalFormatting sqref="Q12:W12">
    <cfRule type="colorScale" priority="747">
      <colorScale>
        <cfvo type="min"/>
        <cfvo type="max"/>
        <color rgb="FFFFEF9C"/>
        <color rgb="FF63BE7B"/>
      </colorScale>
    </cfRule>
    <cfRule type="colorScale" priority="748">
      <colorScale>
        <cfvo type="min"/>
        <cfvo type="max"/>
        <color rgb="FFFFEF9C"/>
        <color rgb="FF63BE7B"/>
      </colorScale>
    </cfRule>
    <cfRule type="colorScale" priority="749">
      <colorScale>
        <cfvo type="min"/>
        <cfvo type="max"/>
        <color rgb="FFFFEF9C"/>
        <color rgb="FF63BE7B"/>
      </colorScale>
    </cfRule>
  </conditionalFormatting>
  <conditionalFormatting sqref="Q13:W13">
    <cfRule type="colorScale" priority="727">
      <colorScale>
        <cfvo type="min"/>
        <cfvo type="max"/>
        <color rgb="FFFFEF9C"/>
        <color rgb="FF63BE7B"/>
      </colorScale>
    </cfRule>
    <cfRule type="colorScale" priority="728">
      <colorScale>
        <cfvo type="min"/>
        <cfvo type="max"/>
        <color rgb="FFFFEF9C"/>
        <color rgb="FF63BE7B"/>
      </colorScale>
    </cfRule>
    <cfRule type="colorScale" priority="729">
      <colorScale>
        <cfvo type="min"/>
        <cfvo type="max"/>
        <color rgb="FFFFEF9C"/>
        <color rgb="FF63BE7B"/>
      </colorScale>
    </cfRule>
  </conditionalFormatting>
  <conditionalFormatting sqref="Q14:W14">
    <cfRule type="colorScale" priority="707">
      <colorScale>
        <cfvo type="min"/>
        <cfvo type="max"/>
        <color rgb="FFFFEF9C"/>
        <color rgb="FF63BE7B"/>
      </colorScale>
    </cfRule>
    <cfRule type="colorScale" priority="708">
      <colorScale>
        <cfvo type="min"/>
        <cfvo type="max"/>
        <color rgb="FFFFEF9C"/>
        <color rgb="FF63BE7B"/>
      </colorScale>
    </cfRule>
    <cfRule type="colorScale" priority="709">
      <colorScale>
        <cfvo type="min"/>
        <cfvo type="max"/>
        <color rgb="FFFFEF9C"/>
        <color rgb="FF63BE7B"/>
      </colorScale>
    </cfRule>
  </conditionalFormatting>
  <conditionalFormatting sqref="Q15:W15">
    <cfRule type="colorScale" priority="687">
      <colorScale>
        <cfvo type="min"/>
        <cfvo type="max"/>
        <color rgb="FFFFEF9C"/>
        <color rgb="FF63BE7B"/>
      </colorScale>
    </cfRule>
    <cfRule type="colorScale" priority="688">
      <colorScale>
        <cfvo type="min"/>
        <cfvo type="max"/>
        <color rgb="FFFFEF9C"/>
        <color rgb="FF63BE7B"/>
      </colorScale>
    </cfRule>
    <cfRule type="colorScale" priority="689">
      <colorScale>
        <cfvo type="min"/>
        <cfvo type="max"/>
        <color rgb="FFFFEF9C"/>
        <color rgb="FF63BE7B"/>
      </colorScale>
    </cfRule>
  </conditionalFormatting>
  <conditionalFormatting sqref="Q16:W16">
    <cfRule type="colorScale" priority="646">
      <colorScale>
        <cfvo type="min"/>
        <cfvo type="max"/>
        <color rgb="FFFFEF9C"/>
        <color rgb="FF63BE7B"/>
      </colorScale>
    </cfRule>
    <cfRule type="colorScale" priority="647">
      <colorScale>
        <cfvo type="min"/>
        <cfvo type="max"/>
        <color rgb="FFFFEF9C"/>
        <color rgb="FF63BE7B"/>
      </colorScale>
    </cfRule>
    <cfRule type="colorScale" priority="648">
      <colorScale>
        <cfvo type="min"/>
        <cfvo type="max"/>
        <color rgb="FFFFEF9C"/>
        <color rgb="FF63BE7B"/>
      </colorScale>
    </cfRule>
  </conditionalFormatting>
  <conditionalFormatting sqref="Q17:W17">
    <cfRule type="colorScale" priority="626">
      <colorScale>
        <cfvo type="min"/>
        <cfvo type="max"/>
        <color rgb="FFFFEF9C"/>
        <color rgb="FF63BE7B"/>
      </colorScale>
    </cfRule>
    <cfRule type="colorScale" priority="627">
      <colorScale>
        <cfvo type="min"/>
        <cfvo type="max"/>
        <color rgb="FFFFEF9C"/>
        <color rgb="FF63BE7B"/>
      </colorScale>
    </cfRule>
    <cfRule type="colorScale" priority="628">
      <colorScale>
        <cfvo type="min"/>
        <cfvo type="max"/>
        <color rgb="FFFFEF9C"/>
        <color rgb="FF63BE7B"/>
      </colorScale>
    </cfRule>
  </conditionalFormatting>
  <conditionalFormatting sqref="Q18:W18">
    <cfRule type="colorScale" priority="447">
      <colorScale>
        <cfvo type="min"/>
        <cfvo type="max"/>
        <color rgb="FFFFEF9C"/>
        <color rgb="FF63BE7B"/>
      </colorScale>
    </cfRule>
    <cfRule type="colorScale" priority="448">
      <colorScale>
        <cfvo type="min"/>
        <cfvo type="max"/>
        <color rgb="FFFFEF9C"/>
        <color rgb="FF63BE7B"/>
      </colorScale>
    </cfRule>
    <cfRule type="colorScale" priority="449">
      <colorScale>
        <cfvo type="min"/>
        <cfvo type="max"/>
        <color rgb="FFFFEF9C"/>
        <color rgb="FF63BE7B"/>
      </colorScale>
    </cfRule>
  </conditionalFormatting>
  <conditionalFormatting sqref="R2:R3">
    <cfRule type="colorScale" priority="2289">
      <colorScale>
        <cfvo type="min"/>
        <cfvo type="max"/>
        <color rgb="FFFCFCFF"/>
        <color rgb="FF63BE7B"/>
      </colorScale>
    </cfRule>
    <cfRule type="colorScale" priority="2290">
      <colorScale>
        <cfvo type="min"/>
        <cfvo type="max"/>
        <color rgb="FFFCFCFF"/>
        <color rgb="FF63BE7B"/>
      </colorScale>
    </cfRule>
    <cfRule type="colorScale" priority="2291">
      <colorScale>
        <cfvo type="min"/>
        <cfvo type="percentile" val="50"/>
        <cfvo type="max"/>
        <color rgb="FFF8696B"/>
        <color rgb="FFFCFCFF"/>
        <color rgb="FF63BE7B"/>
      </colorScale>
    </cfRule>
  </conditionalFormatting>
  <conditionalFormatting sqref="R2:R4">
    <cfRule type="colorScale" priority="2334">
      <colorScale>
        <cfvo type="min"/>
        <cfvo type="percentile" val="50"/>
        <cfvo type="max"/>
        <color rgb="FFF8696B"/>
        <color rgb="FFFCFCFF"/>
        <color rgb="FF63BE7B"/>
      </colorScale>
    </cfRule>
    <cfRule type="colorScale" priority="2335">
      <colorScale>
        <cfvo type="min"/>
        <cfvo type="max"/>
        <color rgb="FFFCFCFF"/>
        <color rgb="FF63BE7B"/>
      </colorScale>
    </cfRule>
    <cfRule type="colorScale" priority="2342">
      <colorScale>
        <cfvo type="min"/>
        <cfvo type="max"/>
        <color rgb="FFFCFCFF"/>
        <color rgb="FF63BE7B"/>
      </colorScale>
    </cfRule>
    <cfRule type="colorScale" priority="2343">
      <colorScale>
        <cfvo type="min"/>
        <cfvo type="percentile" val="50"/>
        <cfvo type="max"/>
        <color rgb="FFF8696B"/>
        <color rgb="FFFCFCFF"/>
        <color rgb="FF63BE7B"/>
      </colorScale>
    </cfRule>
    <cfRule type="colorScale" priority="2476">
      <colorScale>
        <cfvo type="min"/>
        <cfvo type="max"/>
        <color rgb="FFFCFCFF"/>
        <color rgb="FF63BE7B"/>
      </colorScale>
    </cfRule>
  </conditionalFormatting>
  <conditionalFormatting sqref="R2:R18">
    <cfRule type="colorScale" priority="423">
      <colorScale>
        <cfvo type="min"/>
        <cfvo type="max"/>
        <color rgb="FFFCFCFF"/>
        <color rgb="FF63BE7B"/>
      </colorScale>
    </cfRule>
  </conditionalFormatting>
  <conditionalFormatting sqref="R2:R21">
    <cfRule type="colorScale" priority="6">
      <colorScale>
        <cfvo type="min"/>
        <cfvo type="max"/>
        <color rgb="FFFCFCFF"/>
        <color rgb="FF63BE7B"/>
      </colorScale>
    </cfRule>
  </conditionalFormatting>
  <conditionalFormatting sqref="R4">
    <cfRule type="colorScale" priority="2075">
      <colorScale>
        <cfvo type="min"/>
        <cfvo type="max"/>
        <color rgb="FFFCFCFF"/>
        <color rgb="FF63BE7B"/>
      </colorScale>
    </cfRule>
    <cfRule type="colorScale" priority="2076">
      <colorScale>
        <cfvo type="min"/>
        <cfvo type="percentile" val="50"/>
        <cfvo type="max"/>
        <color rgb="FFF8696B"/>
        <color rgb="FFFCFCFF"/>
        <color rgb="FF63BE7B"/>
      </colorScale>
    </cfRule>
    <cfRule type="colorScale" priority="2077">
      <colorScale>
        <cfvo type="min"/>
        <cfvo type="max"/>
        <color rgb="FFFCFCFF"/>
        <color rgb="FF63BE7B"/>
      </colorScale>
    </cfRule>
  </conditionalFormatting>
  <conditionalFormatting sqref="R5">
    <cfRule type="colorScale" priority="1288">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percentile" val="50"/>
        <cfvo type="max"/>
        <color rgb="FFF8696B"/>
        <color rgb="FFFCFCFF"/>
        <color rgb="FF63BE7B"/>
      </colorScale>
    </cfRule>
    <cfRule type="colorScale" priority="1338">
      <colorScale>
        <cfvo type="min"/>
        <cfvo type="max"/>
        <color rgb="FFFCFCFF"/>
        <color rgb="FF63BE7B"/>
      </colorScale>
    </cfRule>
    <cfRule type="colorScale" priority="1339">
      <colorScale>
        <cfvo type="min"/>
        <cfvo type="percentile" val="50"/>
        <cfvo type="max"/>
        <color rgb="FFF8696B"/>
        <color rgb="FFFCFCFF"/>
        <color rgb="FF63BE7B"/>
      </colorScale>
    </cfRule>
  </conditionalFormatting>
  <conditionalFormatting sqref="R6">
    <cfRule type="colorScale" priority="1125">
      <colorScale>
        <cfvo type="min"/>
        <cfvo type="max"/>
        <color rgb="FFFCFCFF"/>
        <color rgb="FF63BE7B"/>
      </colorScale>
    </cfRule>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CFCFF"/>
        <color rgb="FF63BE7B"/>
      </colorScale>
    </cfRule>
  </conditionalFormatting>
  <conditionalFormatting sqref="R7:R18">
    <cfRule type="colorScale" priority="902">
      <colorScale>
        <cfvo type="min"/>
        <cfvo type="max"/>
        <color rgb="FFFCFCFF"/>
        <color rgb="FF63BE7B"/>
      </colorScale>
    </cfRule>
    <cfRule type="colorScale" priority="903">
      <colorScale>
        <cfvo type="min"/>
        <cfvo type="percentile" val="50"/>
        <cfvo type="max"/>
        <color rgb="FFF8696B"/>
        <color rgb="FFFCFCFF"/>
        <color rgb="FF63BE7B"/>
      </colorScale>
    </cfRule>
    <cfRule type="colorScale" priority="955">
      <colorScale>
        <cfvo type="min"/>
        <cfvo type="max"/>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percentile" val="50"/>
        <cfvo type="max"/>
        <color rgb="FFF8696B"/>
        <color rgb="FFFCFCFF"/>
        <color rgb="FF63BE7B"/>
      </colorScale>
    </cfRule>
  </conditionalFormatting>
  <conditionalFormatting sqref="R19:R21">
    <cfRule type="colorScale" priority="213">
      <colorScale>
        <cfvo type="min"/>
        <cfvo type="max"/>
        <color rgb="FFFCFCFF"/>
        <color rgb="FF63BE7B"/>
      </colorScale>
    </cfRule>
    <cfRule type="colorScale" priority="381">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R2:S2">
    <cfRule type="colorScale" priority="1907">
      <colorScale>
        <cfvo type="min"/>
        <cfvo type="max"/>
        <color rgb="FFFCFCFF"/>
        <color rgb="FF63BE7B"/>
      </colorScale>
    </cfRule>
    <cfRule type="colorScale" priority="2148">
      <colorScale>
        <cfvo type="min"/>
        <cfvo type="max"/>
        <color rgb="FFFCFCFF"/>
        <color rgb="FF63BE7B"/>
      </colorScale>
    </cfRule>
    <cfRule type="colorScale" priority="2149">
      <colorScale>
        <cfvo type="min"/>
        <cfvo type="max"/>
        <color rgb="FFFFEF9C"/>
        <color rgb="FF63BE7B"/>
      </colorScale>
    </cfRule>
    <cfRule type="colorScale" priority="2150">
      <colorScale>
        <cfvo type="min"/>
        <cfvo type="max"/>
        <color rgb="FFFFEF9C"/>
        <color rgb="FF63BE7B"/>
      </colorScale>
    </cfRule>
  </conditionalFormatting>
  <conditionalFormatting sqref="R2:S3">
    <cfRule type="colorScale" priority="2292">
      <colorScale>
        <cfvo type="min"/>
        <cfvo type="percentile" val="50"/>
        <cfvo type="max"/>
        <color rgb="FFF8696B"/>
        <color rgb="FFFCFCFF"/>
        <color rgb="FF63BE7B"/>
      </colorScale>
    </cfRule>
    <cfRule type="colorScale" priority="2293">
      <colorScale>
        <cfvo type="min"/>
        <cfvo type="max"/>
        <color rgb="FFFCFCFF"/>
        <color rgb="FF63BE7B"/>
      </colorScale>
    </cfRule>
  </conditionalFormatting>
  <conditionalFormatting sqref="R3:S3">
    <cfRule type="colorScale" priority="1361">
      <colorScale>
        <cfvo type="min"/>
        <cfvo type="max"/>
        <color rgb="FFFCFCFF"/>
        <color rgb="FF63BE7B"/>
      </colorScale>
    </cfRule>
    <cfRule type="colorScale" priority="1363">
      <colorScale>
        <cfvo type="min"/>
        <cfvo type="max"/>
        <color rgb="FFFCFCFF"/>
        <color rgb="FF63BE7B"/>
      </colorScale>
    </cfRule>
    <cfRule type="colorScale" priority="1364">
      <colorScale>
        <cfvo type="min"/>
        <cfvo type="max"/>
        <color rgb="FFFFEF9C"/>
        <color rgb="FF63BE7B"/>
      </colorScale>
    </cfRule>
    <cfRule type="colorScale" priority="1365">
      <colorScale>
        <cfvo type="min"/>
        <cfvo type="max"/>
        <color rgb="FFFFEF9C"/>
        <color rgb="FF63BE7B"/>
      </colorScale>
    </cfRule>
  </conditionalFormatting>
  <conditionalFormatting sqref="R4:S4">
    <cfRule type="colorScale" priority="1992">
      <colorScale>
        <cfvo type="min"/>
        <cfvo type="max"/>
        <color rgb="FFFFEF9C"/>
        <color rgb="FF63BE7B"/>
      </colorScale>
    </cfRule>
    <cfRule type="colorScale" priority="2078">
      <colorScale>
        <cfvo type="min"/>
        <cfvo type="percentile" val="50"/>
        <cfvo type="max"/>
        <color rgb="FFF8696B"/>
        <color rgb="FFFCFCFF"/>
        <color rgb="FF63BE7B"/>
      </colorScale>
    </cfRule>
    <cfRule type="colorScale" priority="2079">
      <colorScale>
        <cfvo type="min"/>
        <cfvo type="max"/>
        <color rgb="FFFCFCFF"/>
        <color rgb="FF63BE7B"/>
      </colorScale>
    </cfRule>
    <cfRule type="colorScale" priority="2080">
      <colorScale>
        <cfvo type="min"/>
        <cfvo type="max"/>
        <color rgb="FFFCFCFF"/>
        <color rgb="FF63BE7B"/>
      </colorScale>
    </cfRule>
    <cfRule type="colorScale" priority="2081">
      <colorScale>
        <cfvo type="min"/>
        <cfvo type="percentile" val="50"/>
        <cfvo type="max"/>
        <color rgb="FFF8696B"/>
        <color rgb="FFFCFCFF"/>
        <color rgb="FF63BE7B"/>
      </colorScale>
    </cfRule>
    <cfRule type="colorScale" priority="2082">
      <colorScale>
        <cfvo type="min"/>
        <cfvo type="max"/>
        <color rgb="FFFCFCFF"/>
        <color rgb="FF63BE7B"/>
      </colorScale>
    </cfRule>
  </conditionalFormatting>
  <conditionalFormatting sqref="R5:S5">
    <cfRule type="colorScale" priority="1196">
      <colorScale>
        <cfvo type="min"/>
        <cfvo type="max"/>
        <color rgb="FFFCFCFF"/>
        <color rgb="FF63BE7B"/>
      </colorScale>
    </cfRule>
    <cfRule type="colorScale" priority="1197">
      <colorScale>
        <cfvo type="min"/>
        <cfvo type="max"/>
        <color rgb="FFFFEF9C"/>
        <color rgb="FF63BE7B"/>
      </colorScale>
    </cfRule>
    <cfRule type="colorScale" priority="1198">
      <colorScale>
        <cfvo type="min"/>
        <cfvo type="max"/>
        <color rgb="FFFFEF9C"/>
        <color rgb="FF63BE7B"/>
      </colorScale>
    </cfRule>
    <cfRule type="colorScale" priority="1199">
      <colorScale>
        <cfvo type="min"/>
        <cfvo type="max"/>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R6:S6">
    <cfRule type="colorScale" priority="1033">
      <colorScale>
        <cfvo type="min"/>
        <cfvo type="max"/>
        <color rgb="FFFCFCFF"/>
        <color rgb="FF63BE7B"/>
      </colorScale>
    </cfRule>
    <cfRule type="colorScale" priority="103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max"/>
        <color rgb="FFFCFCFF"/>
        <color rgb="FF63BE7B"/>
      </colorScale>
    </cfRule>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onditionalFormatting>
  <conditionalFormatting sqref="R7:S9">
    <cfRule type="colorScale" priority="844">
      <colorScale>
        <cfvo type="min"/>
        <cfvo type="max"/>
        <color rgb="FFFFEF9C"/>
        <color rgb="FF63BE7B"/>
      </colorScale>
    </cfRule>
    <cfRule type="colorScale" priority="904">
      <colorScale>
        <cfvo type="min"/>
        <cfvo type="percentile" val="50"/>
        <cfvo type="max"/>
        <color rgb="FFF8696B"/>
        <color rgb="FFFCFCFF"/>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CFCFF"/>
        <color rgb="FF63BE7B"/>
      </colorScale>
    </cfRule>
    <cfRule type="colorScale" priority="908">
      <colorScale>
        <cfvo type="min"/>
        <cfvo type="max"/>
        <color rgb="FFFCFCFF"/>
        <color rgb="FF63BE7B"/>
      </colorScale>
    </cfRule>
  </conditionalFormatting>
  <conditionalFormatting sqref="R10:S10">
    <cfRule type="colorScale" priority="792">
      <colorScale>
        <cfvo type="min"/>
        <cfvo type="max"/>
        <color rgb="FFFFEF9C"/>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onditionalFormatting>
  <conditionalFormatting sqref="R11:S11">
    <cfRule type="colorScale" priority="772">
      <colorScale>
        <cfvo type="min"/>
        <cfvo type="max"/>
        <color rgb="FFFFEF9C"/>
        <color rgb="FF63BE7B"/>
      </colorScale>
    </cfRule>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fRule type="colorScale" priority="779">
      <colorScale>
        <cfvo type="min"/>
        <cfvo type="max"/>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onditionalFormatting>
  <conditionalFormatting sqref="R12:S12">
    <cfRule type="colorScale" priority="752">
      <colorScale>
        <cfvo type="min"/>
        <cfvo type="max"/>
        <color rgb="FFFFEF9C"/>
        <color rgb="FF63BE7B"/>
      </colorScale>
    </cfRule>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onditionalFormatting>
  <conditionalFormatting sqref="R13:S13">
    <cfRule type="colorScale" priority="732">
      <colorScale>
        <cfvo type="min"/>
        <cfvo type="max"/>
        <color rgb="FFFFEF9C"/>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onditionalFormatting>
  <conditionalFormatting sqref="R14:S14">
    <cfRule type="colorScale" priority="712">
      <colorScale>
        <cfvo type="min"/>
        <cfvo type="max"/>
        <color rgb="FFFFEF9C"/>
        <color rgb="FF63BE7B"/>
      </colorScale>
    </cfRule>
    <cfRule type="colorScale" priority="717">
      <colorScale>
        <cfvo type="min"/>
        <cfvo type="percentile" val="50"/>
        <cfvo type="max"/>
        <color rgb="FFF8696B"/>
        <color rgb="FFFCFCFF"/>
        <color rgb="FF63BE7B"/>
      </colorScale>
    </cfRule>
    <cfRule type="colorScale" priority="718">
      <colorScale>
        <cfvo type="min"/>
        <cfvo type="max"/>
        <color rgb="FFFCFCFF"/>
        <color rgb="FF63BE7B"/>
      </colorScale>
    </cfRule>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max"/>
        <color rgb="FFFCFCFF"/>
        <color rgb="FF63BE7B"/>
      </colorScale>
    </cfRule>
  </conditionalFormatting>
  <conditionalFormatting sqref="R15:S15">
    <cfRule type="colorScale" priority="692">
      <colorScale>
        <cfvo type="min"/>
        <cfvo type="max"/>
        <color rgb="FFFFEF9C"/>
        <color rgb="FF63BE7B"/>
      </colorScale>
    </cfRule>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R16:S16">
    <cfRule type="colorScale" priority="651">
      <colorScale>
        <cfvo type="min"/>
        <cfvo type="max"/>
        <color rgb="FFFFEF9C"/>
        <color rgb="FF63BE7B"/>
      </colorScale>
    </cfRule>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R17:S17">
    <cfRule type="colorScale" priority="631">
      <colorScale>
        <cfvo type="min"/>
        <cfvo type="max"/>
        <color rgb="FFFFEF9C"/>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max"/>
        <color rgb="FFFCFCFF"/>
        <color rgb="FF63BE7B"/>
      </colorScale>
    </cfRule>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R18:S18">
    <cfRule type="colorScale" priority="452">
      <colorScale>
        <cfvo type="min"/>
        <cfvo type="max"/>
        <color rgb="FFFFEF9C"/>
        <color rgb="FF63BE7B"/>
      </colorScale>
    </cfRule>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R19:S19">
    <cfRule type="colorScale" priority="300">
      <colorScale>
        <cfvo type="min"/>
        <cfvo type="max"/>
        <color rgb="FFFFEF9C"/>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R20:S20">
    <cfRule type="colorScale" priority="60">
      <colorScale>
        <cfvo type="min"/>
        <cfvo type="max"/>
        <color rgb="FFFFEF9C"/>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max"/>
        <color rgb="FFFCFCFF"/>
        <color rgb="FF63BE7B"/>
      </colorScale>
    </cfRule>
    <cfRule type="colorScale" priority="76">
      <colorScale>
        <cfvo type="min"/>
        <cfvo type="percentile" val="50"/>
        <cfvo type="max"/>
        <color rgb="FFF8696B"/>
        <color rgb="FFFCFCFF"/>
        <color rgb="FF63BE7B"/>
      </colorScale>
    </cfRule>
    <cfRule type="colorScale" priority="77">
      <colorScale>
        <cfvo type="min"/>
        <cfvo type="max"/>
        <color rgb="FFFCFCFF"/>
        <color rgb="FF63BE7B"/>
      </colorScale>
    </cfRule>
  </conditionalFormatting>
  <conditionalFormatting sqref="S2:S3">
    <cfRule type="colorScale" priority="2294">
      <colorScale>
        <cfvo type="min"/>
        <cfvo type="max"/>
        <color rgb="FFFCFCFF"/>
        <color rgb="FF63BE7B"/>
      </colorScale>
    </cfRule>
    <cfRule type="colorScale" priority="2295">
      <colorScale>
        <cfvo type="min"/>
        <cfvo type="percentile" val="50"/>
        <cfvo type="max"/>
        <color rgb="FFF8696B"/>
        <color rgb="FFFCFCFF"/>
        <color rgb="FF63BE7B"/>
      </colorScale>
    </cfRule>
    <cfRule type="colorScale" priority="2296">
      <colorScale>
        <cfvo type="min"/>
        <cfvo type="max"/>
        <color rgb="FFFCFCFF"/>
        <color rgb="FF63BE7B"/>
      </colorScale>
    </cfRule>
  </conditionalFormatting>
  <conditionalFormatting sqref="S2:S4">
    <cfRule type="colorScale" priority="2329">
      <colorScale>
        <cfvo type="min"/>
        <cfvo type="percentile" val="50"/>
        <cfvo type="max"/>
        <color rgb="FFF8696B"/>
        <color rgb="FFFCFCFF"/>
        <color rgb="FF63BE7B"/>
      </colorScale>
    </cfRule>
    <cfRule type="colorScale" priority="2477">
      <colorScale>
        <cfvo type="min"/>
        <cfvo type="max"/>
        <color rgb="FFFCFCFF"/>
        <color rgb="FF63BE7B"/>
      </colorScale>
    </cfRule>
  </conditionalFormatting>
  <conditionalFormatting sqref="S2:S18">
    <cfRule type="colorScale" priority="422">
      <colorScale>
        <cfvo type="min"/>
        <cfvo type="max"/>
        <color rgb="FFFCFCFF"/>
        <color rgb="FF63BE7B"/>
      </colorScale>
    </cfRule>
  </conditionalFormatting>
  <conditionalFormatting sqref="S2:S21">
    <cfRule type="colorScale" priority="5">
      <colorScale>
        <cfvo type="min"/>
        <cfvo type="percentile" val="50"/>
        <cfvo type="max"/>
        <color rgb="FFF8696B"/>
        <color rgb="FFFCFCFF"/>
        <color rgb="FF63BE7B"/>
      </colorScale>
    </cfRule>
  </conditionalFormatting>
  <conditionalFormatting sqref="S4">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S5">
    <cfRule type="colorScale" priority="1291">
      <colorScale>
        <cfvo type="min"/>
        <cfvo type="max"/>
        <color rgb="FFFCFCFF"/>
        <color rgb="FF63BE7B"/>
      </colorScale>
    </cfRule>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fRule type="colorScale" priority="1324">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onditionalFormatting>
  <conditionalFormatting sqref="S6">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57">
      <colorScale>
        <cfvo type="min"/>
        <cfvo type="percentile" val="50"/>
        <cfvo type="max"/>
        <color rgb="FFF8696B"/>
        <color rgb="FFFCFCFF"/>
        <color rgb="FF63BE7B"/>
      </colorScale>
    </cfRule>
    <cfRule type="colorScale" priority="1173">
      <colorScale>
        <cfvo type="min"/>
        <cfvo type="percentile" val="50"/>
        <cfvo type="max"/>
        <color rgb="FFF8696B"/>
        <color rgb="FFFCFCFF"/>
        <color rgb="FF63BE7B"/>
      </colorScale>
    </cfRule>
  </conditionalFormatting>
  <conditionalFormatting sqref="S7:S18">
    <cfRule type="colorScale" priority="909">
      <colorScale>
        <cfvo type="min"/>
        <cfvo type="max"/>
        <color rgb="FFFCFCFF"/>
        <color rgb="FF63BE7B"/>
      </colorScale>
    </cfRule>
    <cfRule type="colorScale" priority="910">
      <colorScale>
        <cfvo type="min"/>
        <cfvo type="percentile" val="50"/>
        <cfvo type="max"/>
        <color rgb="FFF8696B"/>
        <color rgb="FFFCFCFF"/>
        <color rgb="FF63BE7B"/>
      </colorScale>
    </cfRule>
    <cfRule type="colorScale" priority="956">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1011">
      <colorScale>
        <cfvo type="min"/>
        <cfvo type="percentile" val="50"/>
        <cfvo type="max"/>
        <color rgb="FFF8696B"/>
        <color rgb="FFFCFCFF"/>
        <color rgb="FF63BE7B"/>
      </colorScale>
    </cfRule>
  </conditionalFormatting>
  <conditionalFormatting sqref="S19:S21">
    <cfRule type="colorScale" priority="106">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28">
      <colorScale>
        <cfvo type="min"/>
        <cfvo type="max"/>
        <color rgb="FFFCFCFF"/>
        <color rgb="FF63BE7B"/>
      </colorScale>
    </cfRule>
    <cfRule type="colorScale" priority="382">
      <colorScale>
        <cfvo type="min"/>
        <cfvo type="max"/>
        <color rgb="FFFCFCFF"/>
        <color rgb="FF63BE7B"/>
      </colorScale>
    </cfRule>
  </conditionalFormatting>
  <conditionalFormatting sqref="S22:S25">
    <cfRule type="colorScale" priority="1812">
      <colorScale>
        <cfvo type="min"/>
        <cfvo type="max"/>
        <color rgb="FFFFEF9C"/>
        <color rgb="FF63BE7B"/>
      </colorScale>
    </cfRule>
  </conditionalFormatting>
  <conditionalFormatting sqref="S22:S26">
    <cfRule type="colorScale" priority="1813">
      <colorScale>
        <cfvo type="min"/>
        <cfvo type="max"/>
        <color rgb="FFFFEF9C"/>
        <color rgb="FF63BE7B"/>
      </colorScale>
    </cfRule>
    <cfRule type="colorScale" priority="1814">
      <colorScale>
        <cfvo type="min"/>
        <cfvo type="percentile" val="50"/>
        <cfvo type="max"/>
        <color rgb="FFF8696B"/>
        <color rgb="FFFFEB84"/>
        <color rgb="FF63BE7B"/>
      </colorScale>
    </cfRule>
  </conditionalFormatting>
  <conditionalFormatting sqref="S22:S27">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fRule type="colorScale" priority="1820">
      <colorScale>
        <cfvo type="min"/>
        <cfvo type="max"/>
        <color rgb="FFFCFCFF"/>
        <color rgb="FF63BE7B"/>
      </colorScale>
    </cfRule>
  </conditionalFormatting>
  <conditionalFormatting sqref="S22:S28">
    <cfRule type="colorScale" priority="1815">
      <colorScale>
        <cfvo type="min"/>
        <cfvo type="max"/>
        <color rgb="FFFCFCFF"/>
        <color rgb="FF63BE7B"/>
      </colorScale>
    </cfRule>
    <cfRule type="colorScale" priority="1816">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onditionalFormatting>
  <conditionalFormatting sqref="S22:S30">
    <cfRule type="colorScale" priority="1817">
      <colorScale>
        <cfvo type="min"/>
        <cfvo type="max"/>
        <color rgb="FFFCFCFF"/>
        <color rgb="FF63BE7B"/>
      </colorScale>
    </cfRule>
  </conditionalFormatting>
  <conditionalFormatting sqref="S22:S33">
    <cfRule type="colorScale" priority="1725">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onditionalFormatting>
  <conditionalFormatting sqref="S22">
    <cfRule type="colorScale" priority="1778">
      <colorScale>
        <cfvo type="min"/>
        <cfvo type="max"/>
        <color rgb="FFFFEF9C"/>
        <color rgb="FF63BE7B"/>
      </colorScale>
    </cfRule>
    <cfRule type="colorScale" priority="1779">
      <colorScale>
        <cfvo type="min"/>
        <cfvo type="max"/>
        <color rgb="FFFFEF9C"/>
        <color rgb="FF63BE7B"/>
      </colorScale>
    </cfRule>
  </conditionalFormatting>
  <conditionalFormatting sqref="S23">
    <cfRule type="colorScale" priority="1774">
      <colorScale>
        <cfvo type="min"/>
        <cfvo type="max"/>
        <color rgb="FFFFEF9C"/>
        <color rgb="FF63BE7B"/>
      </colorScale>
    </cfRule>
    <cfRule type="colorScale" priority="1775">
      <colorScale>
        <cfvo type="min"/>
        <cfvo type="max"/>
        <color rgb="FFFFEF9C"/>
        <color rgb="FF63BE7B"/>
      </colorScale>
    </cfRule>
    <cfRule type="colorScale" priority="1776">
      <colorScale>
        <cfvo type="min"/>
        <cfvo type="max"/>
        <color rgb="FFFFEF9C"/>
        <color rgb="FF63BE7B"/>
      </colorScale>
    </cfRule>
    <cfRule type="colorScale" priority="1777">
      <colorScale>
        <cfvo type="min"/>
        <cfvo type="max"/>
        <color rgb="FFFFEF9C"/>
        <color rgb="FF63BE7B"/>
      </colorScale>
    </cfRule>
  </conditionalFormatting>
  <conditionalFormatting sqref="S24">
    <cfRule type="colorScale" priority="1770">
      <colorScale>
        <cfvo type="min"/>
        <cfvo type="max"/>
        <color rgb="FFFFEF9C"/>
        <color rgb="FF63BE7B"/>
      </colorScale>
    </cfRule>
    <cfRule type="colorScale" priority="1771">
      <colorScale>
        <cfvo type="min"/>
        <cfvo type="max"/>
        <color rgb="FFFFEF9C"/>
        <color rgb="FF63BE7B"/>
      </colorScale>
    </cfRule>
    <cfRule type="colorScale" priority="1772">
      <colorScale>
        <cfvo type="min"/>
        <cfvo type="max"/>
        <color rgb="FFFFEF9C"/>
        <color rgb="FF63BE7B"/>
      </colorScale>
    </cfRule>
    <cfRule type="colorScale" priority="1773">
      <colorScale>
        <cfvo type="min"/>
        <cfvo type="max"/>
        <color rgb="FFFFEF9C"/>
        <color rgb="FF63BE7B"/>
      </colorScale>
    </cfRule>
  </conditionalFormatting>
  <conditionalFormatting sqref="S25">
    <cfRule type="colorScale" priority="1766">
      <colorScale>
        <cfvo type="min"/>
        <cfvo type="max"/>
        <color rgb="FFFFEF9C"/>
        <color rgb="FF63BE7B"/>
      </colorScale>
    </cfRule>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S26">
    <cfRule type="colorScale" priority="1765">
      <colorScale>
        <cfvo type="min"/>
        <cfvo type="max"/>
        <color rgb="FFFFEF9C"/>
        <color rgb="FF63BE7B"/>
      </colorScale>
    </cfRule>
    <cfRule type="colorScale" priority="1805">
      <colorScale>
        <cfvo type="min"/>
        <cfvo type="max"/>
        <color rgb="FFFFEF9C"/>
        <color rgb="FF63BE7B"/>
      </colorScale>
    </cfRule>
  </conditionalFormatting>
  <conditionalFormatting sqref="S27">
    <cfRule type="colorScale" priority="1806">
      <colorScale>
        <cfvo type="min"/>
        <cfvo type="max"/>
        <color rgb="FFFFEF9C"/>
        <color rgb="FF63BE7B"/>
      </colorScale>
    </cfRule>
    <cfRule type="colorScale" priority="1807">
      <colorScale>
        <cfvo type="min"/>
        <cfvo type="max"/>
        <color rgb="FFFFEF9C"/>
        <color rgb="FF63BE7B"/>
      </colorScale>
    </cfRule>
    <cfRule type="colorScale" priority="1808">
      <colorScale>
        <cfvo type="min"/>
        <cfvo type="max"/>
        <color rgb="FFFFEF9C"/>
        <color rgb="FF63BE7B"/>
      </colorScale>
    </cfRule>
    <cfRule type="colorScale" priority="1811">
      <colorScale>
        <cfvo type="min"/>
        <cfvo type="max"/>
        <color rgb="FFFFEF9C"/>
        <color rgb="FF63BE7B"/>
      </colorScale>
    </cfRule>
  </conditionalFormatting>
  <conditionalFormatting sqref="S28">
    <cfRule type="colorScale" priority="1793">
      <colorScale>
        <cfvo type="min"/>
        <cfvo type="max"/>
        <color rgb="FFFCFCFF"/>
        <color rgb="FF63BE7B"/>
      </colorScale>
    </cfRule>
    <cfRule type="colorScale" priority="1794">
      <colorScale>
        <cfvo type="min"/>
        <cfvo type="max"/>
        <color rgb="FFFCFCFF"/>
        <color rgb="FF63BE7B"/>
      </colorScale>
    </cfRule>
    <cfRule type="colorScale" priority="1795">
      <colorScale>
        <cfvo type="min"/>
        <cfvo type="max"/>
        <color rgb="FFFFEF9C"/>
        <color rgb="FF63BE7B"/>
      </colorScale>
    </cfRule>
    <cfRule type="colorScale" priority="1809">
      <colorScale>
        <cfvo type="min"/>
        <cfvo type="max"/>
        <color rgb="FFFFEF9C"/>
        <color rgb="FF63BE7B"/>
      </colorScale>
    </cfRule>
  </conditionalFormatting>
  <conditionalFormatting sqref="S29">
    <cfRule type="colorScale" priority="1759">
      <colorScale>
        <cfvo type="min"/>
        <cfvo type="max"/>
        <color rgb="FFFFEF9C"/>
        <color rgb="FF63BE7B"/>
      </colorScale>
    </cfRule>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fRule type="colorScale" priority="1762">
      <colorScale>
        <cfvo type="min"/>
        <cfvo type="max"/>
        <color rgb="FFFCFCFF"/>
        <color rgb="FF63BE7B"/>
      </colorScale>
    </cfRule>
    <cfRule type="colorScale" priority="1763">
      <colorScale>
        <cfvo type="min"/>
        <cfvo type="percentile" val="50"/>
        <cfvo type="max"/>
        <color rgb="FFF8696B"/>
        <color rgb="FFFCFCFF"/>
        <color rgb="FF63BE7B"/>
      </colorScale>
    </cfRule>
    <cfRule type="colorScale" priority="1764">
      <colorScale>
        <cfvo type="min"/>
        <cfvo type="max"/>
        <color rgb="FFFCFCFF"/>
        <color rgb="FF63BE7B"/>
      </colorScale>
    </cfRule>
    <cfRule type="colorScale" priority="1810">
      <colorScale>
        <cfvo type="min"/>
        <cfvo type="max"/>
        <color rgb="FFFFEF9C"/>
        <color rgb="FF63BE7B"/>
      </colorScale>
    </cfRule>
  </conditionalFormatting>
  <conditionalFormatting sqref="S30">
    <cfRule type="colorScale" priority="1749">
      <colorScale>
        <cfvo type="min"/>
        <cfvo type="max"/>
        <color rgb="FFFCFCFF"/>
        <color rgb="FF63BE7B"/>
      </colorScale>
    </cfRule>
    <cfRule type="colorScale" priority="1750">
      <colorScale>
        <cfvo type="min"/>
        <cfvo type="percentile" val="50"/>
        <cfvo type="max"/>
        <color rgb="FFF8696B"/>
        <color rgb="FFFCFCFF"/>
        <color rgb="FF63BE7B"/>
      </colorScale>
    </cfRule>
    <cfRule type="colorScale" priority="1751">
      <colorScale>
        <cfvo type="min"/>
        <cfvo type="max"/>
        <color rgb="FFFFEF9C"/>
        <color rgb="FF63BE7B"/>
      </colorScale>
    </cfRule>
    <cfRule type="colorScale" priority="1752">
      <colorScale>
        <cfvo type="min"/>
        <cfvo type="max"/>
        <color rgb="FFFFEF9C"/>
        <color rgb="FF63BE7B"/>
      </colorScale>
    </cfRule>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fRule type="colorScale" priority="1758">
      <colorScale>
        <cfvo type="min"/>
        <cfvo type="max"/>
        <color rgb="FFFFEF9C"/>
        <color rgb="FF63BE7B"/>
      </colorScale>
    </cfRule>
  </conditionalFormatting>
  <conditionalFormatting sqref="S31">
    <cfRule type="colorScale" priority="1741">
      <colorScale>
        <cfvo type="min"/>
        <cfvo type="max"/>
        <color rgb="FFFCFCFF"/>
        <color rgb="FF63BE7B"/>
      </colorScale>
    </cfRule>
    <cfRule type="colorScale" priority="1742">
      <colorScale>
        <cfvo type="min"/>
        <cfvo type="max"/>
        <color rgb="FFFFEF9C"/>
        <color rgb="FF63BE7B"/>
      </colorScale>
    </cfRule>
    <cfRule type="colorScale" priority="1743">
      <colorScale>
        <cfvo type="min"/>
        <cfvo type="max"/>
        <color rgb="FFFCFCFF"/>
        <color rgb="FF63BE7B"/>
      </colorScale>
    </cfRule>
    <cfRule type="colorScale" priority="1744">
      <colorScale>
        <cfvo type="min"/>
        <cfvo type="max"/>
        <color rgb="FFFFEF9C"/>
        <color rgb="FF63BE7B"/>
      </colorScale>
    </cfRule>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CFCFF"/>
        <color rgb="FF63BE7B"/>
      </colorScale>
    </cfRule>
    <cfRule type="colorScale" priority="1748">
      <colorScale>
        <cfvo type="min"/>
        <cfvo type="max"/>
        <color rgb="FFFCFCFF"/>
        <color rgb="FF63BE7B"/>
      </colorScale>
    </cfRule>
  </conditionalFormatting>
  <conditionalFormatting sqref="S32">
    <cfRule type="colorScale" priority="1735">
      <colorScale>
        <cfvo type="min"/>
        <cfvo type="max"/>
        <color rgb="FFFFEF9C"/>
        <color rgb="FF63BE7B"/>
      </colorScale>
    </cfRule>
    <cfRule type="colorScale" priority="1736">
      <colorScale>
        <cfvo type="min"/>
        <cfvo type="percentile" val="50"/>
        <cfvo type="max"/>
        <color rgb="FFF8696B"/>
        <color rgb="FFFCFCFF"/>
        <color rgb="FF63BE7B"/>
      </colorScale>
    </cfRule>
    <cfRule type="colorScale" priority="1737">
      <colorScale>
        <cfvo type="min"/>
        <cfvo type="max"/>
        <color rgb="FFFCFCFF"/>
        <color rgb="FF63BE7B"/>
      </colorScale>
    </cfRule>
    <cfRule type="colorScale" priority="1738">
      <colorScale>
        <cfvo type="min"/>
        <cfvo type="max"/>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onditionalFormatting>
  <conditionalFormatting sqref="S32:S33">
    <cfRule type="colorScale" priority="1734">
      <colorScale>
        <cfvo type="min"/>
        <cfvo type="max"/>
        <color rgb="FFFFEF9C"/>
        <color rgb="FF63BE7B"/>
      </colorScale>
    </cfRule>
  </conditionalFormatting>
  <conditionalFormatting sqref="S33">
    <cfRule type="colorScale" priority="1726">
      <colorScale>
        <cfvo type="min"/>
        <cfvo type="max"/>
        <color rgb="FFFFEF9C"/>
        <color rgb="FF63BE7B"/>
      </colorScale>
    </cfRule>
    <cfRule type="colorScale" priority="1727">
      <colorScale>
        <cfvo type="min"/>
        <cfvo type="percentile" val="50"/>
        <cfvo type="max"/>
        <color rgb="FFF8696B"/>
        <color rgb="FFFCFCFF"/>
        <color rgb="FF63BE7B"/>
      </colorScale>
    </cfRule>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CFCFF"/>
        <color rgb="FF63BE7B"/>
      </colorScale>
    </cfRule>
    <cfRule type="colorScale" priority="1731">
      <colorScale>
        <cfvo type="min"/>
        <cfvo type="max"/>
        <color rgb="FFFCFCFF"/>
        <color rgb="FF63BE7B"/>
      </colorScale>
    </cfRule>
  </conditionalFormatting>
  <conditionalFormatting sqref="T2:T3">
    <cfRule type="colorScale" priority="2151">
      <colorScale>
        <cfvo type="min"/>
        <cfvo type="percentile" val="50"/>
        <cfvo type="max"/>
        <color rgb="FFF8696B"/>
        <color rgb="FFFCFCFF"/>
        <color rgb="FF63BE7B"/>
      </colorScale>
    </cfRule>
    <cfRule type="colorScale" priority="2152">
      <colorScale>
        <cfvo type="min"/>
        <cfvo type="max"/>
        <color rgb="FFFCFCFF"/>
        <color rgb="FF63BE7B"/>
      </colorScale>
    </cfRule>
    <cfRule type="colorScale" priority="2153">
      <colorScale>
        <cfvo type="min"/>
        <cfvo type="max"/>
        <color rgb="FFFCFCFF"/>
        <color rgb="FF63BE7B"/>
      </colorScale>
    </cfRule>
    <cfRule type="colorScale" priority="2154">
      <colorScale>
        <cfvo type="min"/>
        <cfvo type="max"/>
        <color rgb="FFFFEF9C"/>
        <color rgb="FF63BE7B"/>
      </colorScale>
    </cfRule>
    <cfRule type="colorScale" priority="2155">
      <colorScale>
        <cfvo type="min"/>
        <cfvo type="max"/>
        <color rgb="FFFFEF9C"/>
        <color rgb="FF63BE7B"/>
      </colorScale>
    </cfRule>
    <cfRule type="colorScale" priority="2297">
      <colorScale>
        <cfvo type="min"/>
        <cfvo type="max"/>
        <color rgb="FFFCFCFF"/>
        <color rgb="FF63BE7B"/>
      </colorScale>
    </cfRule>
    <cfRule type="colorScale" priority="2298">
      <colorScale>
        <cfvo type="min"/>
        <cfvo type="percentile" val="50"/>
        <cfvo type="max"/>
        <color rgb="FFF8696B"/>
        <color rgb="FFFCFCFF"/>
        <color rgb="FF63BE7B"/>
      </colorScale>
    </cfRule>
    <cfRule type="colorScale" priority="2299">
      <colorScale>
        <cfvo type="min"/>
        <cfvo type="percentile" val="50"/>
        <cfvo type="max"/>
        <color rgb="FFF8696B"/>
        <color rgb="FFFCFCFF"/>
        <color rgb="FF63BE7B"/>
      </colorScale>
    </cfRule>
    <cfRule type="colorScale" priority="2300">
      <colorScale>
        <cfvo type="min"/>
        <cfvo type="max"/>
        <color rgb="FFFCFCFF"/>
        <color rgb="FF63BE7B"/>
      </colorScale>
    </cfRule>
  </conditionalFormatting>
  <conditionalFormatting sqref="T2:T4">
    <cfRule type="colorScale" priority="2336">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T2:T18">
    <cfRule type="colorScale" priority="421">
      <colorScale>
        <cfvo type="min"/>
        <cfvo type="max"/>
        <color rgb="FFFCFCFF"/>
        <color rgb="FF63BE7B"/>
      </colorScale>
    </cfRule>
  </conditionalFormatting>
  <conditionalFormatting sqref="T2:T21">
    <cfRule type="colorScale" priority="4">
      <colorScale>
        <cfvo type="min"/>
        <cfvo type="percentile" val="50"/>
        <cfvo type="max"/>
        <color rgb="FFF8696B"/>
        <color rgb="FFFCFCFF"/>
        <color rgb="FF63BE7B"/>
      </colorScale>
    </cfRule>
  </conditionalFormatting>
  <conditionalFormatting sqref="T4">
    <cfRule type="colorScale" priority="1993">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max"/>
        <color rgb="FFFCFCFF"/>
        <color rgb="FF63BE7B"/>
      </colorScale>
    </cfRule>
    <cfRule type="colorScale" priority="2090">
      <colorScale>
        <cfvo type="min"/>
        <cfvo type="max"/>
        <color rgb="FFFCFCFF"/>
        <color rgb="FF63BE7B"/>
      </colorScale>
    </cfRule>
    <cfRule type="colorScale" priority="2091">
      <colorScale>
        <cfvo type="min"/>
        <cfvo type="percentile" val="50"/>
        <cfvo type="max"/>
        <color rgb="FFF8696B"/>
        <color rgb="FFFCFCFF"/>
        <color rgb="FF63BE7B"/>
      </colorScale>
    </cfRule>
    <cfRule type="colorScale" priority="2092">
      <colorScale>
        <cfvo type="min"/>
        <cfvo type="max"/>
        <color rgb="FFFCFCFF"/>
        <color rgb="FF63BE7B"/>
      </colorScale>
    </cfRule>
  </conditionalFormatting>
  <conditionalFormatting sqref="T5">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fRule type="colorScale" priority="1296">
      <colorScale>
        <cfvo type="min"/>
        <cfvo type="max"/>
        <color rgb="FFFCFCFF"/>
        <color rgb="FF63BE7B"/>
      </colorScale>
    </cfRule>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299">
      <colorScale>
        <cfvo type="min"/>
        <cfvo type="max"/>
        <color rgb="FFFFEF9C"/>
        <color rgb="FF63BE7B"/>
      </colorScale>
    </cfRule>
    <cfRule type="colorScale" priority="1300">
      <colorScale>
        <cfvo type="min"/>
        <cfvo type="max"/>
        <color rgb="FFFFEF9C"/>
        <color rgb="FF63BE7B"/>
      </colorScale>
    </cfRule>
    <cfRule type="colorScale" priority="1325">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onditionalFormatting>
  <conditionalFormatting sqref="T6">
    <cfRule type="colorScale" priority="1131">
      <colorScale>
        <cfvo type="min"/>
        <cfvo type="percentile" val="50"/>
        <cfvo type="max"/>
        <color rgb="FFF8696B"/>
        <color rgb="FFFCFCFF"/>
        <color rgb="FF63BE7B"/>
      </colorScale>
    </cfRule>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fRule type="colorScale" priority="1136">
      <colorScale>
        <cfvo type="min"/>
        <cfvo type="max"/>
        <color rgb="FFFFEF9C"/>
        <color rgb="FF63BE7B"/>
      </colorScale>
    </cfRule>
    <cfRule type="colorScale" priority="1137">
      <colorScale>
        <cfvo type="min"/>
        <cfvo type="max"/>
        <color rgb="FFFFEF9C"/>
        <color rgb="FF63BE7B"/>
      </colorScale>
    </cfRule>
    <cfRule type="colorScale" priority="1158">
      <colorScale>
        <cfvo type="min"/>
        <cfvo type="percentile" val="50"/>
        <cfvo type="max"/>
        <color rgb="FFF8696B"/>
        <color rgb="FFFCFCFF"/>
        <color rgb="FF63BE7B"/>
      </colorScale>
    </cfRule>
    <cfRule type="colorScale" priority="1174">
      <colorScale>
        <cfvo type="min"/>
        <cfvo type="percentile" val="50"/>
        <cfvo type="max"/>
        <color rgb="FFF8696B"/>
        <color rgb="FFFCFCFF"/>
        <color rgb="FF63BE7B"/>
      </colorScale>
    </cfRule>
  </conditionalFormatting>
  <conditionalFormatting sqref="T7:T18">
    <cfRule type="colorScale" priority="845">
      <colorScale>
        <cfvo type="min"/>
        <cfvo type="max"/>
        <color rgb="FFFFEF9C"/>
        <color rgb="FF63BE7B"/>
      </colorScale>
    </cfRule>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fRule type="colorScale" priority="913">
      <colorScale>
        <cfvo type="min"/>
        <cfvo type="max"/>
        <color rgb="FFFCFCFF"/>
        <color rgb="FF63BE7B"/>
      </colorScale>
    </cfRule>
    <cfRule type="colorScale" priority="914">
      <colorScale>
        <cfvo type="min"/>
        <cfvo type="max"/>
        <color rgb="FFFCFCFF"/>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57">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1012">
      <colorScale>
        <cfvo type="min"/>
        <cfvo type="percentile" val="50"/>
        <cfvo type="max"/>
        <color rgb="FFF8696B"/>
        <color rgb="FFFCFCFF"/>
        <color rgb="FF63BE7B"/>
      </colorScale>
    </cfRule>
  </conditionalFormatting>
  <conditionalFormatting sqref="T19:T21">
    <cfRule type="colorScale" priority="105">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3">
      <colorScale>
        <cfvo type="min"/>
        <cfvo type="max"/>
        <color rgb="FFFCFCFF"/>
        <color rgb="FF63BE7B"/>
      </colorScale>
    </cfRule>
    <cfRule type="colorScale" priority="383">
      <colorScale>
        <cfvo type="min"/>
        <cfvo type="max"/>
        <color rgb="FFFCFCFF"/>
        <color rgb="FF63BE7B"/>
      </colorScale>
    </cfRule>
    <cfRule type="colorScale" priority="388">
      <colorScale>
        <cfvo type="min"/>
        <cfvo type="max"/>
        <color rgb="FFFCFCFF"/>
        <color rgb="FF63BE7B"/>
      </colorScale>
    </cfRule>
  </conditionalFormatting>
  <conditionalFormatting sqref="U2:U3 W2:W3">
    <cfRule type="colorScale" priority="2158">
      <colorScale>
        <cfvo type="min"/>
        <cfvo type="max"/>
        <color rgb="FFFFEF9C"/>
        <color rgb="FF63BE7B"/>
      </colorScale>
    </cfRule>
    <cfRule type="colorScale" priority="2159">
      <colorScale>
        <cfvo type="min"/>
        <cfvo type="max"/>
        <color rgb="FFFFEF9C"/>
        <color rgb="FF63BE7B"/>
      </colorScale>
    </cfRule>
  </conditionalFormatting>
  <conditionalFormatting sqref="U2:U3">
    <cfRule type="colorScale" priority="2156">
      <colorScale>
        <cfvo type="min"/>
        <cfvo type="percentile" val="50"/>
        <cfvo type="max"/>
        <color rgb="FFF8696B"/>
        <color rgb="FFFCFCFF"/>
        <color rgb="FF63BE7B"/>
      </colorScale>
    </cfRule>
    <cfRule type="colorScale" priority="2157">
      <colorScale>
        <cfvo type="min"/>
        <cfvo type="max"/>
        <color rgb="FFFCFCFF"/>
        <color rgb="FF63BE7B"/>
      </colorScale>
    </cfRule>
    <cfRule type="colorScale" priority="2301">
      <colorScale>
        <cfvo type="min"/>
        <cfvo type="max"/>
        <color rgb="FFFCFCFF"/>
        <color rgb="FF63BE7B"/>
      </colorScale>
    </cfRule>
    <cfRule type="colorScale" priority="2302">
      <colorScale>
        <cfvo type="min"/>
        <cfvo type="percentile" val="50"/>
        <cfvo type="max"/>
        <color rgb="FFF8696B"/>
        <color rgb="FFFCFCFF"/>
        <color rgb="FF63BE7B"/>
      </colorScale>
    </cfRule>
    <cfRule type="colorScale" priority="2303">
      <colorScale>
        <cfvo type="min"/>
        <cfvo type="percentile" val="50"/>
        <cfvo type="max"/>
        <color rgb="FFF8696B"/>
        <color rgb="FFFCFCFF"/>
        <color rgb="FF63BE7B"/>
      </colorScale>
    </cfRule>
  </conditionalFormatting>
  <conditionalFormatting sqref="U2:U4">
    <cfRule type="colorScale" priority="2184">
      <colorScale>
        <cfvo type="min"/>
        <cfvo type="percentile" val="50"/>
        <cfvo type="max"/>
        <color rgb="FFF8696B"/>
        <color rgb="FFFCFCFF"/>
        <color rgb="FF63BE7B"/>
      </colorScale>
    </cfRule>
    <cfRule type="colorScale" priority="2479">
      <colorScale>
        <cfvo type="min"/>
        <cfvo type="max"/>
        <color rgb="FFFCFCFF"/>
        <color rgb="FF63BE7B"/>
      </colorScale>
    </cfRule>
  </conditionalFormatting>
  <conditionalFormatting sqref="U2:U18">
    <cfRule type="colorScale" priority="420">
      <colorScale>
        <cfvo type="min"/>
        <cfvo type="percentile" val="50"/>
        <cfvo type="max"/>
        <color rgb="FFF8696B"/>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U4">
    <cfRule type="colorScale" priority="2093">
      <colorScale>
        <cfvo type="min"/>
        <cfvo type="percentile" val="50"/>
        <cfvo type="max"/>
        <color rgb="FFF8696B"/>
        <color rgb="FFFCFCFF"/>
        <color rgb="FF63BE7B"/>
      </colorScale>
    </cfRule>
    <cfRule type="colorScale" priority="2094">
      <colorScale>
        <cfvo type="min"/>
        <cfvo type="max"/>
        <color rgb="FFFCFCFF"/>
        <color rgb="FF63BE7B"/>
      </colorScale>
    </cfRule>
    <cfRule type="colorScale" priority="2095">
      <colorScale>
        <cfvo type="min"/>
        <cfvo type="max"/>
        <color rgb="FFFCFCFF"/>
        <color rgb="FF63BE7B"/>
      </colorScale>
    </cfRule>
    <cfRule type="colorScale" priority="2096">
      <colorScale>
        <cfvo type="min"/>
        <cfvo type="percentile" val="50"/>
        <cfvo type="max"/>
        <color rgb="FFF8696B"/>
        <color rgb="FFFCFCFF"/>
        <color rgb="FF63BE7B"/>
      </colorScale>
    </cfRule>
    <cfRule type="colorScale" priority="2097">
      <colorScale>
        <cfvo type="min"/>
        <cfvo type="max"/>
        <color rgb="FFFCFCFF"/>
        <color rgb="FF63BE7B"/>
      </colorScale>
    </cfRule>
    <cfRule type="colorScale" priority="2112">
      <colorScale>
        <cfvo type="min"/>
        <cfvo type="percentile" val="50"/>
        <cfvo type="max"/>
        <color rgb="FFF8696B"/>
        <color rgb="FFFCFCFF"/>
        <color rgb="FF63BE7B"/>
      </colorScale>
    </cfRule>
  </conditionalFormatting>
  <conditionalFormatting sqref="U5 W5">
    <cfRule type="colorScale" priority="1305">
      <colorScale>
        <cfvo type="min"/>
        <cfvo type="max"/>
        <color rgb="FFFFEF9C"/>
        <color rgb="FF63BE7B"/>
      </colorScale>
    </cfRule>
    <cfRule type="colorScale" priority="1306">
      <colorScale>
        <cfvo type="min"/>
        <cfvo type="max"/>
        <color rgb="FFFFEF9C"/>
        <color rgb="FF63BE7B"/>
      </colorScale>
    </cfRule>
  </conditionalFormatting>
  <conditionalFormatting sqref="U5">
    <cfRule type="colorScale" priority="1301">
      <colorScale>
        <cfvo type="min"/>
        <cfvo type="percentile" val="50"/>
        <cfvo type="max"/>
        <color rgb="FFF8696B"/>
        <color rgb="FFFCFCFF"/>
        <color rgb="FF63BE7B"/>
      </colorScale>
    </cfRule>
    <cfRule type="colorScale" priority="1302">
      <colorScale>
        <cfvo type="min"/>
        <cfvo type="max"/>
        <color rgb="FFFCFCFF"/>
        <color rgb="FF63BE7B"/>
      </colorScale>
    </cfRule>
    <cfRule type="colorScale" priority="1303">
      <colorScale>
        <cfvo type="min"/>
        <cfvo type="percentile" val="50"/>
        <cfvo type="max"/>
        <color rgb="FFF8696B"/>
        <color rgb="FFFCFCFF"/>
        <color rgb="FF63BE7B"/>
      </colorScale>
    </cfRule>
    <cfRule type="colorScale" priority="1304">
      <colorScale>
        <cfvo type="min"/>
        <cfvo type="max"/>
        <color rgb="FFFCFCFF"/>
        <color rgb="FF63BE7B"/>
      </colorScale>
    </cfRule>
    <cfRule type="colorScale" priority="1342">
      <colorScale>
        <cfvo type="min"/>
        <cfvo type="percentile" val="50"/>
        <cfvo type="max"/>
        <color rgb="FFF8696B"/>
        <color rgb="FFFCFCFF"/>
        <color rgb="FF63BE7B"/>
      </colorScale>
    </cfRule>
  </conditionalFormatting>
  <conditionalFormatting sqref="U6 W6">
    <cfRule type="colorScale" priority="1142">
      <colorScale>
        <cfvo type="min"/>
        <cfvo type="max"/>
        <color rgb="FFFFEF9C"/>
        <color rgb="FF63BE7B"/>
      </colorScale>
    </cfRule>
    <cfRule type="colorScale" priority="1143">
      <colorScale>
        <cfvo type="min"/>
        <cfvo type="max"/>
        <color rgb="FFFFEF9C"/>
        <color rgb="FF63BE7B"/>
      </colorScale>
    </cfRule>
  </conditionalFormatting>
  <conditionalFormatting sqref="U6">
    <cfRule type="colorScale" priority="1138">
      <colorScale>
        <cfvo type="min"/>
        <cfvo type="percentile" val="50"/>
        <cfvo type="max"/>
        <color rgb="FFF8696B"/>
        <color rgb="FFFCFCFF"/>
        <color rgb="FF63BE7B"/>
      </colorScale>
    </cfRule>
    <cfRule type="colorScale" priority="1139">
      <colorScale>
        <cfvo type="min"/>
        <cfvo type="max"/>
        <color rgb="FFFCFCFF"/>
        <color rgb="FF63BE7B"/>
      </colorScale>
    </cfRule>
    <cfRule type="colorScale" priority="1140">
      <colorScale>
        <cfvo type="min"/>
        <cfvo type="percentile" val="50"/>
        <cfvo type="max"/>
        <color rgb="FFF8696B"/>
        <color rgb="FFFCFCFF"/>
        <color rgb="FF63BE7B"/>
      </colorScale>
    </cfRule>
    <cfRule type="colorScale" priority="1141">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U7:U18">
    <cfRule type="colorScale" priority="917">
      <colorScale>
        <cfvo type="min"/>
        <cfvo type="percentile" val="50"/>
        <cfvo type="max"/>
        <color rgb="FFF8696B"/>
        <color rgb="FFFCFCFF"/>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fRule type="colorScale" priority="920">
      <colorScale>
        <cfvo type="min"/>
        <cfvo type="percentile" val="50"/>
        <cfvo type="max"/>
        <color rgb="FFF8696B"/>
        <color rgb="FFFCFCFF"/>
        <color rgb="FF63BE7B"/>
      </colorScale>
    </cfRule>
    <cfRule type="colorScale" priority="958">
      <colorScale>
        <cfvo type="min"/>
        <cfvo type="max"/>
        <color rgb="FFFCFCFF"/>
        <color rgb="FF63BE7B"/>
      </colorScale>
    </cfRule>
    <cfRule type="colorScale" priority="970">
      <colorScale>
        <cfvo type="min"/>
        <cfvo type="percentile" val="50"/>
        <cfvo type="max"/>
        <color rgb="FFF8696B"/>
        <color rgb="FFFCFCFF"/>
        <color rgb="FF63BE7B"/>
      </colorScale>
    </cfRule>
    <cfRule type="colorScale" priority="988">
      <colorScale>
        <cfvo type="min"/>
        <cfvo type="percentile" val="50"/>
        <cfvo type="max"/>
        <color rgb="FFF8696B"/>
        <color rgb="FFFCFCFF"/>
        <color rgb="FF63BE7B"/>
      </colorScale>
    </cfRule>
    <cfRule type="colorScale" priority="1013">
      <colorScale>
        <cfvo type="min"/>
        <cfvo type="percentile" val="50"/>
        <cfvo type="max"/>
        <color rgb="FFF8696B"/>
        <color rgb="FFFCFCFF"/>
        <color rgb="FF63BE7B"/>
      </colorScale>
    </cfRule>
  </conditionalFormatting>
  <conditionalFormatting sqref="U19:U21">
    <cfRule type="colorScale" priority="104">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92">
      <colorScale>
        <cfvo type="min"/>
        <cfvo type="max"/>
        <color rgb="FFFFEF9C"/>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U4:W4">
    <cfRule type="colorScale" priority="2098">
      <colorScale>
        <cfvo type="min"/>
        <cfvo type="max"/>
        <color rgb="FFFFEF9C"/>
        <color rgb="FF63BE7B"/>
      </colorScale>
    </cfRule>
    <cfRule type="colorScale" priority="2099">
      <colorScale>
        <cfvo type="min"/>
        <cfvo type="max"/>
        <color rgb="FFFFEF9C"/>
        <color rgb="FF63BE7B"/>
      </colorScale>
    </cfRule>
  </conditionalFormatting>
  <conditionalFormatting sqref="U7:W9">
    <cfRule type="colorScale" priority="833">
      <colorScale>
        <cfvo type="min"/>
        <cfvo type="max"/>
        <color rgb="FFFFEF9C"/>
        <color rgb="FF63BE7B"/>
      </colorScale>
    </cfRule>
    <cfRule type="colorScale" priority="848">
      <colorScale>
        <cfvo type="min"/>
        <cfvo type="max"/>
        <color rgb="FFFFEF9C"/>
        <color rgb="FF63BE7B"/>
      </colorScale>
    </cfRule>
  </conditionalFormatting>
  <conditionalFormatting sqref="U10:W10">
    <cfRule type="colorScale" priority="790">
      <colorScale>
        <cfvo type="min"/>
        <cfvo type="max"/>
        <color rgb="FFFFEF9C"/>
        <color rgb="FF63BE7B"/>
      </colorScale>
    </cfRule>
    <cfRule type="colorScale" priority="793">
      <colorScale>
        <cfvo type="min"/>
        <cfvo type="max"/>
        <color rgb="FFFFEF9C"/>
        <color rgb="FF63BE7B"/>
      </colorScale>
    </cfRule>
  </conditionalFormatting>
  <conditionalFormatting sqref="U11:W11">
    <cfRule type="colorScale" priority="770">
      <colorScale>
        <cfvo type="min"/>
        <cfvo type="max"/>
        <color rgb="FFFFEF9C"/>
        <color rgb="FF63BE7B"/>
      </colorScale>
    </cfRule>
    <cfRule type="colorScale" priority="773">
      <colorScale>
        <cfvo type="min"/>
        <cfvo type="max"/>
        <color rgb="FFFFEF9C"/>
        <color rgb="FF63BE7B"/>
      </colorScale>
    </cfRule>
  </conditionalFormatting>
  <conditionalFormatting sqref="U12:W12">
    <cfRule type="colorScale" priority="750">
      <colorScale>
        <cfvo type="min"/>
        <cfvo type="max"/>
        <color rgb="FFFFEF9C"/>
        <color rgb="FF63BE7B"/>
      </colorScale>
    </cfRule>
    <cfRule type="colorScale" priority="753">
      <colorScale>
        <cfvo type="min"/>
        <cfvo type="max"/>
        <color rgb="FFFFEF9C"/>
        <color rgb="FF63BE7B"/>
      </colorScale>
    </cfRule>
  </conditionalFormatting>
  <conditionalFormatting sqref="U13:W13">
    <cfRule type="colorScale" priority="730">
      <colorScale>
        <cfvo type="min"/>
        <cfvo type="max"/>
        <color rgb="FFFFEF9C"/>
        <color rgb="FF63BE7B"/>
      </colorScale>
    </cfRule>
    <cfRule type="colorScale" priority="733">
      <colorScale>
        <cfvo type="min"/>
        <cfvo type="max"/>
        <color rgb="FFFFEF9C"/>
        <color rgb="FF63BE7B"/>
      </colorScale>
    </cfRule>
  </conditionalFormatting>
  <conditionalFormatting sqref="U14:W14">
    <cfRule type="colorScale" priority="710">
      <colorScale>
        <cfvo type="min"/>
        <cfvo type="max"/>
        <color rgb="FFFFEF9C"/>
        <color rgb="FF63BE7B"/>
      </colorScale>
    </cfRule>
    <cfRule type="colorScale" priority="713">
      <colorScale>
        <cfvo type="min"/>
        <cfvo type="max"/>
        <color rgb="FFFFEF9C"/>
        <color rgb="FF63BE7B"/>
      </colorScale>
    </cfRule>
  </conditionalFormatting>
  <conditionalFormatting sqref="U15:W15">
    <cfRule type="colorScale" priority="690">
      <colorScale>
        <cfvo type="min"/>
        <cfvo type="max"/>
        <color rgb="FFFFEF9C"/>
        <color rgb="FF63BE7B"/>
      </colorScale>
    </cfRule>
    <cfRule type="colorScale" priority="693">
      <colorScale>
        <cfvo type="min"/>
        <cfvo type="max"/>
        <color rgb="FFFFEF9C"/>
        <color rgb="FF63BE7B"/>
      </colorScale>
    </cfRule>
  </conditionalFormatting>
  <conditionalFormatting sqref="U16:W16">
    <cfRule type="colorScale" priority="649">
      <colorScale>
        <cfvo type="min"/>
        <cfvo type="max"/>
        <color rgb="FFFFEF9C"/>
        <color rgb="FF63BE7B"/>
      </colorScale>
    </cfRule>
    <cfRule type="colorScale" priority="652">
      <colorScale>
        <cfvo type="min"/>
        <cfvo type="max"/>
        <color rgb="FFFFEF9C"/>
        <color rgb="FF63BE7B"/>
      </colorScale>
    </cfRule>
  </conditionalFormatting>
  <conditionalFormatting sqref="U17:W17">
    <cfRule type="colorScale" priority="629">
      <colorScale>
        <cfvo type="min"/>
        <cfvo type="max"/>
        <color rgb="FFFFEF9C"/>
        <color rgb="FF63BE7B"/>
      </colorScale>
    </cfRule>
    <cfRule type="colorScale" priority="632">
      <colorScale>
        <cfvo type="min"/>
        <cfvo type="max"/>
        <color rgb="FFFFEF9C"/>
        <color rgb="FF63BE7B"/>
      </colorScale>
    </cfRule>
  </conditionalFormatting>
  <conditionalFormatting sqref="U18:W18">
    <cfRule type="colorScale" priority="450">
      <colorScale>
        <cfvo type="min"/>
        <cfvo type="max"/>
        <color rgb="FFFFEF9C"/>
        <color rgb="FF63BE7B"/>
      </colorScale>
    </cfRule>
    <cfRule type="colorScale" priority="453">
      <colorScale>
        <cfvo type="min"/>
        <cfvo type="max"/>
        <color rgb="FFFFEF9C"/>
        <color rgb="FF63BE7B"/>
      </colorScale>
    </cfRule>
  </conditionalFormatting>
  <conditionalFormatting sqref="V2:V3">
    <cfRule type="colorScale" priority="1892">
      <colorScale>
        <cfvo type="min"/>
        <cfvo type="max"/>
        <color rgb="FFFFEF9C"/>
        <color rgb="FF63BE7B"/>
      </colorScale>
    </cfRule>
    <cfRule type="colorScale" priority="1893">
      <colorScale>
        <cfvo type="min"/>
        <cfvo type="max"/>
        <color rgb="FFFFEF9C"/>
        <color rgb="FF63BE7B"/>
      </colorScale>
    </cfRule>
    <cfRule type="colorScale" priority="2304">
      <colorScale>
        <cfvo type="min"/>
        <cfvo type="max"/>
        <color rgb="FFFFEF9C"/>
        <color rgb="FF63BE7B"/>
      </colorScale>
    </cfRule>
    <cfRule type="colorScale" priority="2305">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fRule type="colorScale" priority="2307">
      <colorScale>
        <cfvo type="min"/>
        <cfvo type="max"/>
        <color rgb="FF63BE7B"/>
        <color rgb="FFFCFCFF"/>
      </colorScale>
    </cfRule>
    <cfRule type="colorScale" priority="2308">
      <colorScale>
        <cfvo type="min"/>
        <cfvo type="percentile" val="50"/>
        <cfvo type="max"/>
        <color rgb="FF63BE7B"/>
        <color rgb="FFFCFCFF"/>
        <color rgb="FFF8696B"/>
      </colorScale>
    </cfRule>
    <cfRule type="colorScale" priority="2309">
      <colorScale>
        <cfvo type="min"/>
        <cfvo type="max"/>
        <color rgb="FFFFEF9C"/>
        <color rgb="FF63BE7B"/>
      </colorScale>
    </cfRule>
    <cfRule type="colorScale" priority="2310">
      <colorScale>
        <cfvo type="min"/>
        <cfvo type="max"/>
        <color rgb="FFFFEF9C"/>
        <color rgb="FF63BE7B"/>
      </colorScale>
    </cfRule>
    <cfRule type="colorScale" priority="2311">
      <colorScale>
        <cfvo type="min"/>
        <cfvo type="max"/>
        <color rgb="FFFFEF9C"/>
        <color rgb="FF63BE7B"/>
      </colorScale>
    </cfRule>
    <cfRule type="colorScale" priority="2312">
      <colorScale>
        <cfvo type="min"/>
        <cfvo type="percentile" val="50"/>
        <cfvo type="max"/>
        <color rgb="FF63BE7B"/>
        <color rgb="FFFCFCFF"/>
        <color rgb="FFF8696B"/>
      </colorScale>
    </cfRule>
  </conditionalFormatting>
  <conditionalFormatting sqref="V2:V4">
    <cfRule type="colorScale" priority="2337">
      <colorScale>
        <cfvo type="min"/>
        <cfvo type="percentile" val="50"/>
        <cfvo type="max"/>
        <color rgb="FF63BE7B"/>
        <color rgb="FFFCFCFF"/>
        <color rgb="FFF8696B"/>
      </colorScale>
    </cfRule>
    <cfRule type="colorScale" priority="2480">
      <colorScale>
        <cfvo type="min"/>
        <cfvo type="percentile" val="50"/>
        <cfvo type="max"/>
        <color rgb="FF63BE7B"/>
        <color rgb="FFFCFCFF"/>
        <color rgb="FFF8696B"/>
      </colorScale>
    </cfRule>
  </conditionalFormatting>
  <conditionalFormatting sqref="V2:V18">
    <cfRule type="colorScale" priority="419">
      <colorScale>
        <cfvo type="min"/>
        <cfvo type="percentile" val="50"/>
        <cfvo type="max"/>
        <color rgb="FF63BE7B"/>
        <color rgb="FFFCFCFF"/>
        <color rgb="FFF8696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V4">
    <cfRule type="colorScale" priority="2100">
      <colorScale>
        <cfvo type="min"/>
        <cfvo type="percentile" val="50"/>
        <cfvo type="max"/>
        <color rgb="FF63BE7B"/>
        <color rgb="FFFCFCFF"/>
        <color rgb="FFF8696B"/>
      </colorScale>
    </cfRule>
    <cfRule type="colorScale" priority="2101">
      <colorScale>
        <cfvo type="min"/>
        <cfvo type="percentile" val="50"/>
        <cfvo type="max"/>
        <color rgb="FF63BE7B"/>
        <color rgb="FFFCFCFF"/>
        <color rgb="FFF8696B"/>
      </colorScale>
    </cfRule>
    <cfRule type="colorScale" priority="2102">
      <colorScale>
        <cfvo type="min"/>
        <cfvo type="max"/>
        <color rgb="FF63BE7B"/>
        <color rgb="FFFCFCFF"/>
      </colorScale>
    </cfRule>
    <cfRule type="colorScale" priority="2103">
      <colorScale>
        <cfvo type="min"/>
        <cfvo type="percentile" val="50"/>
        <cfvo type="max"/>
        <color rgb="FF63BE7B"/>
        <color rgb="FFFCFCFF"/>
        <color rgb="FFF8696B"/>
      </colorScale>
    </cfRule>
    <cfRule type="colorScale" priority="2104">
      <colorScale>
        <cfvo type="min"/>
        <cfvo type="percentile" val="50"/>
        <cfvo type="max"/>
        <color rgb="FF63BE7B"/>
        <color rgb="FFFCFCFF"/>
        <color rgb="FFF8696B"/>
      </colorScale>
    </cfRule>
  </conditionalFormatting>
  <conditionalFormatting sqref="V5">
    <cfRule type="colorScale" priority="1307">
      <colorScale>
        <cfvo type="min"/>
        <cfvo type="max"/>
        <color rgb="FFFFEF9C"/>
        <color rgb="FF63BE7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max"/>
        <color rgb="FF63BE7B"/>
        <color rgb="FFFCFCFF"/>
      </colorScale>
    </cfRule>
    <cfRule type="colorScale" priority="1311">
      <colorScale>
        <cfvo type="min"/>
        <cfvo type="percentile" val="50"/>
        <cfvo type="max"/>
        <color rgb="FF63BE7B"/>
        <color rgb="FFFCFCFF"/>
        <color rgb="FFF8696B"/>
      </colorScale>
    </cfRule>
    <cfRule type="colorScale" priority="1312">
      <colorScale>
        <cfvo type="min"/>
        <cfvo type="max"/>
        <color rgb="FFFFEF9C"/>
        <color rgb="FF63BE7B"/>
      </colorScale>
    </cfRule>
    <cfRule type="colorScale" priority="1313">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63BE7B"/>
        <color rgb="FFFCFCFF"/>
        <color rgb="FFF8696B"/>
      </colorScale>
    </cfRule>
    <cfRule type="colorScale" priority="1316">
      <colorScale>
        <cfvo type="min"/>
        <cfvo type="max"/>
        <color rgb="FFFFEF9C"/>
        <color rgb="FF63BE7B"/>
      </colorScale>
    </cfRule>
    <cfRule type="colorScale" priority="1317">
      <colorScale>
        <cfvo type="min"/>
        <cfvo type="max"/>
        <color rgb="FFFFEF9C"/>
        <color rgb="FF63BE7B"/>
      </colorScale>
    </cfRule>
    <cfRule type="colorScale" priority="1318">
      <colorScale>
        <cfvo type="min"/>
        <cfvo type="percentile" val="50"/>
        <cfvo type="max"/>
        <color rgb="FFF8696B"/>
        <color rgb="FFFFEB84"/>
        <color rgb="FF63BE7B"/>
      </colorScale>
    </cfRule>
    <cfRule type="colorScale" priority="1319">
      <colorScale>
        <cfvo type="min"/>
        <cfvo type="percentile" val="50"/>
        <cfvo type="max"/>
        <color rgb="FFF8696B"/>
        <color rgb="FFFFEB84"/>
        <color rgb="FF63BE7B"/>
      </colorScale>
    </cfRule>
    <cfRule type="colorScale" priority="1343">
      <colorScale>
        <cfvo type="min"/>
        <cfvo type="percentile" val="50"/>
        <cfvo type="max"/>
        <color rgb="FF63BE7B"/>
        <color rgb="FFFCFCFF"/>
        <color rgb="FFF8696B"/>
      </colorScale>
    </cfRule>
  </conditionalFormatting>
  <conditionalFormatting sqref="V6">
    <cfRule type="colorScale" priority="1027">
      <colorScale>
        <cfvo type="min"/>
        <cfvo type="max"/>
        <color rgb="FFFFEF9C"/>
        <color rgb="FF63BE7B"/>
      </colorScale>
    </cfRule>
    <cfRule type="colorScale" priority="1144">
      <colorScale>
        <cfvo type="min"/>
        <cfvo type="max"/>
        <color rgb="FFFFEF9C"/>
        <color rgb="FF63BE7B"/>
      </colorScale>
    </cfRule>
    <cfRule type="colorScale" priority="1145">
      <colorScale>
        <cfvo type="min"/>
        <cfvo type="percentile" val="50"/>
        <cfvo type="max"/>
        <color rgb="FF63BE7B"/>
        <color rgb="FFFCFCFF"/>
        <color rgb="FFF8696B"/>
      </colorScale>
    </cfRule>
    <cfRule type="colorScale" priority="1146">
      <colorScale>
        <cfvo type="min"/>
        <cfvo type="percentile" val="50"/>
        <cfvo type="max"/>
        <color rgb="FF63BE7B"/>
        <color rgb="FFFCFCFF"/>
        <color rgb="FFF8696B"/>
      </colorScale>
    </cfRule>
    <cfRule type="colorScale" priority="1147">
      <colorScale>
        <cfvo type="min"/>
        <cfvo type="max"/>
        <color rgb="FF63BE7B"/>
        <color rgb="FFFCFCFF"/>
      </colorScale>
    </cfRule>
    <cfRule type="colorScale" priority="1148">
      <colorScale>
        <cfvo type="min"/>
        <cfvo type="percentile" val="50"/>
        <cfvo type="max"/>
        <color rgb="FF63BE7B"/>
        <color rgb="FFFCFCFF"/>
        <color rgb="FFF8696B"/>
      </colorScale>
    </cfRule>
    <cfRule type="colorScale" priority="1149">
      <colorScale>
        <cfvo type="min"/>
        <cfvo type="max"/>
        <color rgb="FFFFEF9C"/>
        <color rgb="FF63BE7B"/>
      </colorScale>
    </cfRule>
    <cfRule type="colorScale" priority="1150">
      <colorScale>
        <cfvo type="min"/>
        <cfvo type="max"/>
        <color rgb="FFFFEF9C"/>
        <color rgb="FF63BE7B"/>
      </colorScale>
    </cfRule>
    <cfRule type="colorScale" priority="1151">
      <colorScale>
        <cfvo type="min"/>
        <cfvo type="max"/>
        <color rgb="FFFFEF9C"/>
        <color rgb="FF63BE7B"/>
      </colorScale>
    </cfRule>
    <cfRule type="colorScale" priority="1152">
      <colorScale>
        <cfvo type="min"/>
        <cfvo type="percentile" val="50"/>
        <cfvo type="max"/>
        <color rgb="FF63BE7B"/>
        <color rgb="FFFCFCFF"/>
        <color rgb="FFF8696B"/>
      </colorScale>
    </cfRule>
    <cfRule type="colorScale" priority="1176">
      <colorScale>
        <cfvo type="min"/>
        <cfvo type="percentile" val="50"/>
        <cfvo type="max"/>
        <color rgb="FF63BE7B"/>
        <color rgb="FFFCFCFF"/>
        <color rgb="FFF8696B"/>
      </colorScale>
    </cfRule>
  </conditionalFormatting>
  <conditionalFormatting sqref="V7:V18">
    <cfRule type="colorScale" priority="847">
      <colorScale>
        <cfvo type="min"/>
        <cfvo type="max"/>
        <color rgb="FFFFEF9C"/>
        <color rgb="FF63BE7B"/>
      </colorScale>
    </cfRule>
    <cfRule type="colorScale" priority="921">
      <colorScale>
        <cfvo type="min"/>
        <cfvo type="max"/>
        <color rgb="FFFFEF9C"/>
        <color rgb="FF63BE7B"/>
      </colorScale>
    </cfRule>
    <cfRule type="colorScale" priority="922">
      <colorScale>
        <cfvo type="min"/>
        <cfvo type="percentile" val="50"/>
        <cfvo type="max"/>
        <color rgb="FF63BE7B"/>
        <color rgb="FFFCFCFF"/>
        <color rgb="FFF8696B"/>
      </colorScale>
    </cfRule>
    <cfRule type="colorScale" priority="923">
      <colorScale>
        <cfvo type="min"/>
        <cfvo type="percentile" val="50"/>
        <cfvo type="max"/>
        <color rgb="FF63BE7B"/>
        <color rgb="FFFCFCFF"/>
        <color rgb="FFF8696B"/>
      </colorScale>
    </cfRule>
    <cfRule type="colorScale" priority="924">
      <colorScale>
        <cfvo type="min"/>
        <cfvo type="max"/>
        <color rgb="FF63BE7B"/>
        <color rgb="FFFCFCFF"/>
      </colorScale>
    </cfRule>
    <cfRule type="colorScale" priority="925">
      <colorScale>
        <cfvo type="min"/>
        <cfvo type="percentile" val="50"/>
        <cfvo type="max"/>
        <color rgb="FF63BE7B"/>
        <color rgb="FFFCFCFF"/>
        <color rgb="FFF8696B"/>
      </colorScale>
    </cfRule>
    <cfRule type="colorScale" priority="926">
      <colorScale>
        <cfvo type="min"/>
        <cfvo type="max"/>
        <color rgb="FFFFEF9C"/>
        <color rgb="FF63BE7B"/>
      </colorScale>
    </cfRule>
    <cfRule type="colorScale" priority="959">
      <colorScale>
        <cfvo type="min"/>
        <cfvo type="percentile" val="50"/>
        <cfvo type="max"/>
        <color rgb="FF63BE7B"/>
        <color rgb="FFFCFCFF"/>
        <color rgb="FFF8696B"/>
      </colorScale>
    </cfRule>
    <cfRule type="colorScale" priority="989">
      <colorScale>
        <cfvo type="min"/>
        <cfvo type="percentile" val="50"/>
        <cfvo type="max"/>
        <color rgb="FF63BE7B"/>
        <color rgb="FFFCFCFF"/>
        <color rgb="FFF8696B"/>
      </colorScale>
    </cfRule>
    <cfRule type="colorScale" priority="1014">
      <colorScale>
        <cfvo type="min"/>
        <cfvo type="percentile" val="50"/>
        <cfvo type="max"/>
        <color rgb="FF63BE7B"/>
        <color rgb="FFFCFCFF"/>
        <color rgb="FFF8696B"/>
      </colorScale>
    </cfRule>
  </conditionalFormatting>
  <conditionalFormatting sqref="V19:V21">
    <cfRule type="colorScale" priority="103">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73">
      <colorScale>
        <cfvo type="min"/>
        <cfvo type="max"/>
        <color rgb="FFFFEF9C"/>
        <color rgb="FF63BE7B"/>
      </colorScale>
    </cfRule>
    <cfRule type="colorScale" priority="274">
      <colorScale>
        <cfvo type="min"/>
        <cfvo type="percentile" val="50"/>
        <cfvo type="max"/>
        <color rgb="FF63BE7B"/>
        <color rgb="FFFCFCFF"/>
        <color rgb="FFF8696B"/>
      </colorScale>
    </cfRule>
    <cfRule type="colorScale" priority="275">
      <colorScale>
        <cfvo type="min"/>
        <cfvo type="percentile" val="50"/>
        <cfvo type="max"/>
        <color rgb="FF63BE7B"/>
        <color rgb="FFFCFCFF"/>
        <color rgb="FFF8696B"/>
      </colorScale>
    </cfRule>
    <cfRule type="colorScale" priority="276">
      <colorScale>
        <cfvo type="min"/>
        <cfvo type="max"/>
        <color rgb="FF63BE7B"/>
        <color rgb="FFFCFCFF"/>
      </colorScale>
    </cfRule>
    <cfRule type="colorScale" priority="277">
      <colorScale>
        <cfvo type="min"/>
        <cfvo type="percentile" val="50"/>
        <cfvo type="max"/>
        <color rgb="FF63BE7B"/>
        <color rgb="FFFCFCFF"/>
        <color rgb="FFF8696B"/>
      </colorScale>
    </cfRule>
    <cfRule type="colorScale" priority="278">
      <colorScale>
        <cfvo type="min"/>
        <cfvo type="max"/>
        <color rgb="FFFFEF9C"/>
        <color rgb="FF63BE7B"/>
      </colorScale>
    </cfRule>
    <cfRule type="colorScale" priority="279">
      <colorScale>
        <cfvo type="min"/>
        <cfvo type="max"/>
        <color rgb="FFFFEF9C"/>
        <color rgb="FF63BE7B"/>
      </colorScale>
    </cfRule>
    <cfRule type="colorScale" priority="280">
      <colorScale>
        <cfvo type="min"/>
        <cfvo type="max"/>
        <color rgb="FFFFEF9C"/>
        <color rgb="FF63BE7B"/>
      </colorScale>
    </cfRule>
    <cfRule type="colorScale" priority="281">
      <colorScale>
        <cfvo type="min"/>
        <cfvo type="max"/>
        <color rgb="FFFFEF9C"/>
        <color rgb="FF63BE7B"/>
      </colorScale>
    </cfRule>
    <cfRule type="colorScale" priority="282">
      <colorScale>
        <cfvo type="min"/>
        <cfvo type="max"/>
        <color rgb="FFFFEF9C"/>
        <color rgb="FF63BE7B"/>
      </colorScale>
    </cfRule>
    <cfRule type="colorScale" priority="283">
      <colorScale>
        <cfvo type="min"/>
        <cfvo type="max"/>
        <color rgb="FFFFEF9C"/>
        <color rgb="FF63BE7B"/>
      </colorScale>
    </cfRule>
    <cfRule type="colorScale" priority="385">
      <colorScale>
        <cfvo type="min"/>
        <cfvo type="percentile" val="50"/>
        <cfvo type="max"/>
        <color rgb="FF63BE7B"/>
        <color rgb="FFFCFCFF"/>
        <color rgb="FFF8696B"/>
      </colorScale>
    </cfRule>
  </conditionalFormatting>
  <conditionalFormatting sqref="W2:W3">
    <cfRule type="colorScale" priority="2160">
      <colorScale>
        <cfvo type="min"/>
        <cfvo type="percentile" val="50"/>
        <cfvo type="max"/>
        <color rgb="FF63BE7B"/>
        <color rgb="FFFCFCFF"/>
        <color rgb="FFF8696B"/>
      </colorScale>
    </cfRule>
    <cfRule type="colorScale" priority="2161">
      <colorScale>
        <cfvo type="min"/>
        <cfvo type="percentile" val="50"/>
        <cfvo type="max"/>
        <color rgb="FF63BE7B"/>
        <color rgb="FFFCFCFF"/>
        <color rgb="FFF8696B"/>
      </colorScale>
    </cfRule>
    <cfRule type="colorScale" priority="2162">
      <colorScale>
        <cfvo type="min"/>
        <cfvo type="max"/>
        <color rgb="FF63BE7B"/>
        <color rgb="FFFCFCFF"/>
      </colorScale>
    </cfRule>
    <cfRule type="colorScale" priority="2313">
      <colorScale>
        <cfvo type="min"/>
        <cfvo type="percentile" val="50"/>
        <cfvo type="max"/>
        <color rgb="FF63BE7B"/>
        <color rgb="FFFCFCFF"/>
        <color rgb="FFF8696B"/>
      </colorScale>
    </cfRule>
  </conditionalFormatting>
  <conditionalFormatting sqref="W2:W4">
    <cfRule type="colorScale" priority="2185">
      <colorScale>
        <cfvo type="min"/>
        <cfvo type="percentile" val="50"/>
        <cfvo type="max"/>
        <color rgb="FF63BE7B"/>
        <color rgb="FFFCFCFF"/>
        <color rgb="FFF8696B"/>
      </colorScale>
    </cfRule>
    <cfRule type="colorScale" priority="2481">
      <colorScale>
        <cfvo type="min"/>
        <cfvo type="percentile" val="50"/>
        <cfvo type="max"/>
        <color rgb="FF63BE7B"/>
        <color rgb="FFFCFCFF"/>
        <color rgb="FFF8696B"/>
      </colorScale>
    </cfRule>
  </conditionalFormatting>
  <conditionalFormatting sqref="W2:W18">
    <cfRule type="colorScale" priority="418">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conditionalFormatting sqref="W4">
    <cfRule type="colorScale" priority="2106">
      <colorScale>
        <cfvo type="min"/>
        <cfvo type="percentile" val="50"/>
        <cfvo type="max"/>
        <color rgb="FF63BE7B"/>
        <color rgb="FFFCFCFF"/>
        <color rgb="FFF8696B"/>
      </colorScale>
    </cfRule>
    <cfRule type="colorScale" priority="2107">
      <colorScale>
        <cfvo type="min"/>
        <cfvo type="max"/>
        <color rgb="FF63BE7B"/>
        <color rgb="FFFCFCFF"/>
      </colorScale>
    </cfRule>
    <cfRule type="colorScale" priority="2108">
      <colorScale>
        <cfvo type="min"/>
        <cfvo type="percentile" val="50"/>
        <cfvo type="max"/>
        <color rgb="FF63BE7B"/>
        <color rgb="FFFCFCFF"/>
        <color rgb="FFF8696B"/>
      </colorScale>
    </cfRule>
    <cfRule type="colorScale" priority="2109">
      <colorScale>
        <cfvo type="min"/>
        <cfvo type="percentile" val="50"/>
        <cfvo type="max"/>
        <color rgb="FF63BE7B"/>
        <color rgb="FFFCFCFF"/>
        <color rgb="FFF8696B"/>
      </colorScale>
    </cfRule>
  </conditionalFormatting>
  <conditionalFormatting sqref="W5">
    <cfRule type="colorScale" priority="1320">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fRule type="colorScale" priority="1350">
      <colorScale>
        <cfvo type="min"/>
        <cfvo type="percentile" val="50"/>
        <cfvo type="max"/>
        <color rgb="FF63BE7B"/>
        <color rgb="FFFCFCFF"/>
        <color rgb="FFF8696B"/>
      </colorScale>
    </cfRule>
  </conditionalFormatting>
  <conditionalFormatting sqref="W6">
    <cfRule type="colorScale" priority="1153">
      <colorScale>
        <cfvo type="min"/>
        <cfvo type="percentile" val="50"/>
        <cfvo type="max"/>
        <color rgb="FF63BE7B"/>
        <color rgb="FFFCFCFF"/>
        <color rgb="FFF8696B"/>
      </colorScale>
    </cfRule>
    <cfRule type="colorScale" priority="1154">
      <colorScale>
        <cfvo type="min"/>
        <cfvo type="percentile" val="50"/>
        <cfvo type="max"/>
        <color rgb="FF63BE7B"/>
        <color rgb="FFFCFCFF"/>
        <color rgb="FFF8696B"/>
      </colorScale>
    </cfRule>
    <cfRule type="colorScale" priority="1155">
      <colorScale>
        <cfvo type="min"/>
        <cfvo type="max"/>
        <color rgb="FF63BE7B"/>
        <color rgb="FFFCFCFF"/>
      </colorScale>
    </cfRule>
    <cfRule type="colorScale" priority="1183">
      <colorScale>
        <cfvo type="min"/>
        <cfvo type="percentile" val="50"/>
        <cfvo type="max"/>
        <color rgb="FF63BE7B"/>
        <color rgb="FFFCFCFF"/>
        <color rgb="FFF8696B"/>
      </colorScale>
    </cfRule>
  </conditionalFormatting>
  <conditionalFormatting sqref="W7:W18">
    <cfRule type="colorScale" priority="927">
      <colorScale>
        <cfvo type="min"/>
        <cfvo type="percentile" val="50"/>
        <cfvo type="max"/>
        <color rgb="FF63BE7B"/>
        <color rgb="FFFCFCFF"/>
        <color rgb="FFF8696B"/>
      </colorScale>
    </cfRule>
    <cfRule type="colorScale" priority="928">
      <colorScale>
        <cfvo type="min"/>
        <cfvo type="max"/>
        <color rgb="FF63BE7B"/>
        <color rgb="FFFCFCFF"/>
      </colorScale>
    </cfRule>
    <cfRule type="colorScale" priority="929">
      <colorScale>
        <cfvo type="min"/>
        <cfvo type="percentile" val="50"/>
        <cfvo type="max"/>
        <color rgb="FF63BE7B"/>
        <color rgb="FFFCFCFF"/>
        <color rgb="FFF8696B"/>
      </colorScale>
    </cfRule>
    <cfRule type="colorScale" priority="93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90">
      <colorScale>
        <cfvo type="min"/>
        <cfvo type="percentile" val="50"/>
        <cfvo type="max"/>
        <color rgb="FF63BE7B"/>
        <color rgb="FFFCFCFF"/>
        <color rgb="FFF8696B"/>
      </colorScale>
    </cfRule>
    <cfRule type="colorScale" priority="1021">
      <colorScale>
        <cfvo type="min"/>
        <cfvo type="percentile" val="50"/>
        <cfvo type="max"/>
        <color rgb="FF63BE7B"/>
        <color rgb="FFFCFCFF"/>
        <color rgb="FFF8696B"/>
      </colorScale>
    </cfRule>
  </conditionalFormatting>
  <conditionalFormatting sqref="W19:W21 U19:U21">
    <cfRule type="colorScale" priority="302">
      <colorScale>
        <cfvo type="min"/>
        <cfvo type="max"/>
        <color rgb="FFFFEF9C"/>
        <color rgb="FF63BE7B"/>
      </colorScale>
    </cfRule>
  </conditionalFormatting>
  <conditionalFormatting sqref="W19:W21">
    <cfRule type="colorScale" priority="102">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fRule type="colorScale" priority="331">
      <colorScale>
        <cfvo type="min"/>
        <cfvo type="max"/>
        <color rgb="FF63BE7B"/>
        <color rgb="FFFCFCFF"/>
      </colorScale>
    </cfRule>
    <cfRule type="colorScale" priority="332">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onditionalFormatting>
  <conditionalFormatting sqref="E21:M21">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fRule type="colorScale" priority="38">
      <colorScale>
        <cfvo type="min"/>
        <cfvo type="max"/>
        <color rgb="FFFFEF9C"/>
        <color rgb="FF63BE7B"/>
      </colorScale>
    </cfRule>
  </conditionalFormatting>
  <conditionalFormatting sqref="I21:J21">
    <cfRule type="colorScale" priority="21">
      <colorScale>
        <cfvo type="min"/>
        <cfvo type="max"/>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5A8AC6"/>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K21:L21">
    <cfRule type="colorScale" priority="15">
      <colorScale>
        <cfvo type="min"/>
        <cfvo type="max"/>
        <color rgb="FFFCFCFF"/>
        <color rgb="FF63BE7B"/>
      </colorScale>
    </cfRule>
    <cfRule type="colorScale" priority="16">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onditionalFormatting>
  <conditionalFormatting sqref="R21:S21">
    <cfRule type="colorScale" priority="17">
      <colorScale>
        <cfvo type="min"/>
        <cfvo type="max"/>
        <color rgb="FFFFEF9C"/>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onditionalFormatting>
  <hyperlinks>
    <hyperlink ref="A8" r:id="rId1" display="Consumer/Lululemon.xlsx" xr:uid="{191C4647-51DB-9E41-8EFB-7B0BED197617}"/>
    <hyperlink ref="A3" r:id="rId2" display="Consumer/Booking Holdings.xlsx" xr:uid="{BE25415A-40FE-A345-A39E-A45F5FC91781}"/>
    <hyperlink ref="A13" r:id="rId3" display="Consumer/PepsiCo.xlsx" xr:uid="{998887CE-0105-C440-9878-B7FB10292372}"/>
    <hyperlink ref="A14" r:id="rId4" display="Consumer/Ulta Beauty.xlsx" xr:uid="{9EA53492-6B57-4D4C-81CF-604CB19B4948}"/>
    <hyperlink ref="A10" r:id="rId5" display="Consumer/Louis Vuitton Moet Hennessy.xlsx" xr:uid="{C2110ACE-882C-8941-A0B9-B83EEDCB78FD}"/>
    <hyperlink ref="A7" r:id="rId6" display="Consumer/Hermes International.xlsx" xr:uid="{5450923B-9ABD-EA42-87EA-BFC9C632231E}"/>
    <hyperlink ref="A16" r:id="rId7" display="Consumer/Celsius Holdings.xlsx" xr:uid="{1F00D5F0-3991-6E40-9A86-85E5CE01F2F7}"/>
    <hyperlink ref="A12" r:id="rId8" display="Consumer/e.l.f Beauty.xlsx" xr:uid="{AB672E03-F0FB-3A4B-B99E-29BD0CD15EE2}"/>
    <hyperlink ref="A9" r:id="rId9" display="Consumer/Hershey's.xlsx" xr:uid="{B690D884-E9DF-9340-987C-C0E71474456E}"/>
    <hyperlink ref="A15" r:id="rId10" display="Consumer/Ferrari.xlsx" xr:uid="{A0A37412-ECB1-B342-BE13-6986C9AE44F4}"/>
    <hyperlink ref="A20" r:id="rId11" display="Consumer/Chipotle Mexican Grill.xlsx" xr:uid="{5192A574-9097-564C-9379-AECE6B9B1EC2}"/>
    <hyperlink ref="A19" r:id="rId12" display="Consumer/Nike.xlsx" xr:uid="{4C51CDCD-7AFD-C64A-B84C-C36A13F3645E}"/>
    <hyperlink ref="A6" r:id="rId13" display="Consumer/AutoZone.xlsx" xr:uid="{2500C0A8-DEBD-BC4D-9C5B-6D328CDE6B75}"/>
    <hyperlink ref="A11" r:id="rId14" display="Consumer/Starbucks.xlsx" xr:uid="{352000C1-95EF-AC46-B2D6-7507D78F2B66}"/>
    <hyperlink ref="A5" r:id="rId15" display="Consumer/Crocs.xlsx" xr:uid="{3D5FB092-8576-D74A-9EFC-0286323D29A3}"/>
    <hyperlink ref="A18" r:id="rId16" display="Consumer/Wingstop.xlsx" xr:uid="{46B2AF7E-C879-9E4A-9F65-64DB4B080B0D}"/>
    <hyperlink ref="A2" r:id="rId17" display="Consumer/Evolution AB.xlsx" xr:uid="{7480F2F3-FED2-454B-B6E1-84A19C56DCB6}"/>
    <hyperlink ref="A21" r:id="rId18" display="Consumer/Dutch Bros.xlsx" xr:uid="{C5855C4E-F7A1-6F49-AAFC-AA2AE8FE51DD}"/>
    <hyperlink ref="A17" r:id="rId19" display="Consumer/Disney.xlsx" xr:uid="{44F33DE1-FDA8-154A-92A7-91F2C6C81843}"/>
    <hyperlink ref="A4" r:id="rId20" display="Consumer/DraftKings.xlsx" xr:uid="{10081981-81CE-F348-B4AF-75BF1F4E9B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A38"/>
  <sheetViews>
    <sheetView zoomScale="80" zoomScaleNormal="80" workbookViewId="0">
      <pane ySplit="1" topLeftCell="A2" activePane="bottomLeft" state="frozen"/>
      <selection pane="bottomLeft" activeCell="N12" sqref="N1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27" s="14" customFormat="1" ht="60" customHeight="1">
      <c r="A1" s="28" t="s">
        <v>591</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27" ht="50" customHeight="1">
      <c r="A2" s="2" t="e" vm="78">
        <v>#VALUE!</v>
      </c>
      <c r="B2" s="13" cm="1">
        <f t="array" ref="B2">_FV(A2,"Price",TRUE)</f>
        <v>176.05</v>
      </c>
      <c r="C2" s="13">
        <f>[78]Model!$K$6</f>
        <v>191.86853784498692</v>
      </c>
      <c r="D2" s="4">
        <f>[78]Model!$K$7</f>
        <v>0.17243225080957481</v>
      </c>
      <c r="E2" s="4">
        <f>[78]Model!$E$11</f>
        <v>0.13268284308114908</v>
      </c>
      <c r="F2" s="4">
        <f>[78]Model!$F$11</f>
        <v>6.5049892636099615E-2</v>
      </c>
      <c r="G2" s="4">
        <f>[78]Model!$K$11</f>
        <v>4.7915048577075223E-2</v>
      </c>
      <c r="H2" s="4">
        <f>[78]Model!$E$13</f>
        <v>-0.55576559546313797</v>
      </c>
      <c r="I2" s="4">
        <f>[78]Model!$F$13</f>
        <v>2.3191489361702127</v>
      </c>
      <c r="J2" s="4">
        <f>[78]Model!$K$13</f>
        <v>0.49057577627548482</v>
      </c>
      <c r="K2" s="4">
        <f>[78]Model!$E$15</f>
        <v>7.4190736730819662E-2</v>
      </c>
      <c r="L2" s="4">
        <f>[78]Model!$F$15</f>
        <v>0.19630155463358623</v>
      </c>
      <c r="M2" s="4">
        <f>[78]Model!$K$15</f>
        <v>7.554561174837382E-2</v>
      </c>
      <c r="N2" s="4">
        <f t="shared" ref="N2:N6" si="0">SUM(D2,G2,M2,J2,Q2,R2,S2,T2,U2)/9</f>
        <v>0.19389957044381054</v>
      </c>
      <c r="O2" s="26">
        <f>[78]Model!$A$6</f>
        <v>4.0957876387571162</v>
      </c>
      <c r="P2" s="26">
        <f>[78]Model!$A$7</f>
        <v>22.138257288461539</v>
      </c>
      <c r="Q2" s="23">
        <f>[78]Model!$C$7</f>
        <v>4.3085873536364512E-2</v>
      </c>
      <c r="R2" s="4">
        <f>[78]Model!$C$3</f>
        <v>0.47200000000000003</v>
      </c>
      <c r="S2" s="4">
        <f>[78]Model!$C$5</f>
        <v>0.16719999999999999</v>
      </c>
      <c r="T2" s="4">
        <f>[78]Model!$C$6</f>
        <v>0.1384033426634482</v>
      </c>
      <c r="U2" s="4">
        <f>[78]Model!$E$7</f>
        <v>0.13793823038397329</v>
      </c>
      <c r="V2" s="27">
        <f>[78]Model!$G$7</f>
        <v>0.47118218535094419</v>
      </c>
      <c r="W2" s="4">
        <f>[78]Model!$G$3</f>
        <v>-1.2853612670959552E-2</v>
      </c>
      <c r="X2" s="5">
        <f>[78]Model!$A$3</f>
        <v>17267840685</v>
      </c>
      <c r="Y2" s="10" t="str" cm="1">
        <f t="array" ref="Y2">_FV(A2,"Industry")</f>
        <v>Investment Banking &amp; Investment Services</v>
      </c>
      <c r="Z2" s="16"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27" ht="50" customHeight="1">
      <c r="A3" s="2" t="e" vm="79">
        <v>#VALUE!</v>
      </c>
      <c r="B3" s="13" cm="1">
        <f t="array" ref="B3">_FV(A3,"Price",TRUE)</f>
        <v>339.88</v>
      </c>
      <c r="C3" s="13">
        <f>'[79]Sheet 1'!$AC$116</f>
        <v>188.08946943526854</v>
      </c>
      <c r="D3" s="4">
        <f>'[79]Sheet 1'!$AC$118</f>
        <v>-0.4447215498028857</v>
      </c>
      <c r="E3" s="4">
        <f>'[79]Sheet 1'!$AA$4</f>
        <v>-0.12061756191701511</v>
      </c>
      <c r="F3" s="4">
        <f>'[79]Sheet 1'!$AB$4</f>
        <v>9.1806876371616664E-2</v>
      </c>
      <c r="G3" s="4">
        <f>'[79]Sheet 1'!$AI$107</f>
        <v>8.2541735307419997E-2</v>
      </c>
      <c r="H3" s="4">
        <f>'[79]Sheet 1'!$AA$29</f>
        <v>-0.37940379403794033</v>
      </c>
      <c r="I3" s="4">
        <f>'[79]Sheet 1'!$AB$29</f>
        <v>0.34570596797671027</v>
      </c>
      <c r="J3" s="4">
        <f>'[79]Sheet 1'!$AH$22</f>
        <v>0.15991001021882917</v>
      </c>
      <c r="K3" s="4">
        <f>'[79]Sheet 1'!$AA$106</f>
        <v>-0.210075026795284</v>
      </c>
      <c r="L3" s="4">
        <f>'[79]Sheet 1'!$AB$106</f>
        <v>0.74331658856724458</v>
      </c>
      <c r="M3" s="4">
        <f>'[79]Sheet 1'!$AG$106</f>
        <v>0.23270703683827496</v>
      </c>
      <c r="N3" s="4">
        <f t="shared" si="0"/>
        <v>0.17618895622036415</v>
      </c>
      <c r="O3" s="26">
        <f>'[79]Sheet 1'!$AH$19</f>
        <v>10.383180904522613</v>
      </c>
      <c r="P3" s="26">
        <f>'[79]Sheet 1'!$AI$19</f>
        <v>33.524926987560846</v>
      </c>
      <c r="Q3" s="23">
        <f>'[79]Sheet 1'!$AJ$22</f>
        <v>3.0683561016003363E-2</v>
      </c>
      <c r="R3" s="4">
        <f>'[79]Sheet 1'!$AG$7</f>
        <v>0.71489999999999998</v>
      </c>
      <c r="S3" s="4">
        <f>'[79]Sheet 1'!$AI$7</f>
        <v>0.30971524288107205</v>
      </c>
      <c r="T3" s="4">
        <f>'[79]Sheet 1'!$AJ$7</f>
        <v>0.31859296482412058</v>
      </c>
      <c r="U3" s="4">
        <f>'[79]Sheet 1'!$AI$13</f>
        <v>0.18137160470044308</v>
      </c>
      <c r="V3" s="27">
        <f>'[79]Sheet 1'!$AJ$13</f>
        <v>4.6288209606986896</v>
      </c>
      <c r="W3" s="4">
        <f>'[79]Sheet 1'!$AG$16</f>
        <v>-6.5546539360924819E-3</v>
      </c>
      <c r="X3" s="5">
        <f>'[79]Sheet 1'!$AI$102</f>
        <v>61987590000</v>
      </c>
      <c r="Y3" s="10" t="str" cm="1">
        <f t="array" ref="Y3">_FV(A3,"Industry")</f>
        <v>Professional &amp; Commercial Services</v>
      </c>
      <c r="Z3" s="16"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27" ht="50" customHeight="1">
      <c r="A4" s="2" t="e" vm="80">
        <v>#VALUE!</v>
      </c>
      <c r="B4" s="13" cm="1">
        <f t="array" ref="B4">_FV(A4,"Price")</f>
        <v>241.64</v>
      </c>
      <c r="C4" s="13">
        <f>'[80]Sheet 1'!$V$116</f>
        <v>219.51593057458155</v>
      </c>
      <c r="D4" s="4">
        <f>'[80]Sheet 1'!$V$118</f>
        <v>-7.9906402151976086E-2</v>
      </c>
      <c r="E4" s="4">
        <f>'[80]Sheet 1'!$T$4</f>
        <v>0.21593030491599263</v>
      </c>
      <c r="F4" s="4">
        <f>'[80]Sheet 1'!$U$4</f>
        <v>0.11258955987717512</v>
      </c>
      <c r="G4" s="4">
        <f>'[80]Sheet 1'!$AB$107</f>
        <v>0.11246186760743422</v>
      </c>
      <c r="H4" s="4">
        <f>'[80]Sheet 1'!$T$29</f>
        <v>0.21492973763301104</v>
      </c>
      <c r="I4" s="4">
        <f>'[80]Sheet 1'!$U$29</f>
        <v>0.20445276459182993</v>
      </c>
      <c r="J4" s="4">
        <f>'[80]Sheet 1'!$AA$22</f>
        <v>0.12474545942306228</v>
      </c>
      <c r="K4" s="4">
        <f>'[80]Sheet 1'!$T$106</f>
        <v>0.23116650599091026</v>
      </c>
      <c r="L4" s="4">
        <f>'[80]Sheet 1'!$U$106</f>
        <v>2.4106493651770311E-2</v>
      </c>
      <c r="M4" s="4">
        <f>'[80]Sheet 1'!$Z$106</f>
        <v>8.9402580772229359E-2</v>
      </c>
      <c r="N4" s="4">
        <f t="shared" si="0"/>
        <v>0.28079330927511376</v>
      </c>
      <c r="O4" s="26">
        <f>'[80]Sheet 1'!$AA$19</f>
        <v>14.804975449862006</v>
      </c>
      <c r="P4" s="26">
        <f>'[80]Sheet 1'!$AB$19</f>
        <v>26.799347733555372</v>
      </c>
      <c r="Q4" s="23">
        <f>'[80]Sheet 1'!$AC$22</f>
        <v>3.7925372399290821E-2</v>
      </c>
      <c r="R4" s="4">
        <f>'[80]Sheet 1'!$Z$7</f>
        <v>0.8044</v>
      </c>
      <c r="S4" s="4">
        <f>'[80]Sheet 1'!$AB$7</f>
        <v>0.55243790248390068</v>
      </c>
      <c r="T4" s="4">
        <f>'[80]Sheet 1'!$AC$7</f>
        <v>0.56148420729837478</v>
      </c>
      <c r="U4" s="4">
        <f>'[80]Sheet 1'!$AB$13</f>
        <v>0.32418879564370767</v>
      </c>
      <c r="V4" s="27">
        <f>'[80]Sheet 1'!$AC$13</f>
        <v>1.4029959810010961</v>
      </c>
      <c r="W4" s="4">
        <f>'[80]Sheet 1'!$Z$16</f>
        <v>-1.7868565059310757E-2</v>
      </c>
      <c r="X4" s="5">
        <f>'[80]Sheet 1'!$AB$102</f>
        <v>482790249420</v>
      </c>
      <c r="Y4" s="10" t="str" cm="1">
        <f t="array" ref="Y4">_FV(A4,"Industry")</f>
        <v>Software &amp; IT Services</v>
      </c>
      <c r="Z4" s="16"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27" ht="50" customHeight="1">
      <c r="A5" s="32" t="e" vm="81">
        <v>#VALUE!</v>
      </c>
      <c r="B5" s="13" cm="1">
        <f t="array" ref="B5">_FV(A5,"Price")</f>
        <v>57</v>
      </c>
      <c r="C5" s="13">
        <f>[81]Model!$K$6</f>
        <v>65.022495463492689</v>
      </c>
      <c r="D5" s="4">
        <f>[81]Model!$K$7</f>
        <v>0.13062937686476594</v>
      </c>
      <c r="E5" s="4">
        <f>[81]Model!$E$11</f>
        <v>5.242665972715721E-2</v>
      </c>
      <c r="F5" s="4">
        <f>[81]Model!$F$11</f>
        <v>6.5155160771857012E-2</v>
      </c>
      <c r="G5" s="4">
        <f>[81]Model!$K$11</f>
        <v>3.3675551187169805E-2</v>
      </c>
      <c r="H5" s="4">
        <f>[81]Model!$E$13</f>
        <v>1.10906943168394E-2</v>
      </c>
      <c r="I5" s="4">
        <f>[81]Model!$F$13</f>
        <v>-9.1322126306224494E-2</v>
      </c>
      <c r="J5" s="4">
        <f>[81]Model!$K$13</f>
        <v>2.2572380967352368E-2</v>
      </c>
      <c r="K5" s="4">
        <f>[81]Model!$E$15</f>
        <v>-0.28459199751448039</v>
      </c>
      <c r="L5" s="4">
        <f>[81]Model!$F$15</f>
        <v>0.17876973663802453</v>
      </c>
      <c r="M5" s="4">
        <f>[81]Model!$K$15</f>
        <v>5.654342101181542E-2</v>
      </c>
      <c r="N5" s="4">
        <f t="shared" si="0"/>
        <v>0.22083187200201562</v>
      </c>
      <c r="O5" s="26">
        <f>[81]Model!$A$6</f>
        <v>6.1222732589285718</v>
      </c>
      <c r="P5" s="26">
        <f>[81]Model!$A$7</f>
        <v>24.489093035714287</v>
      </c>
      <c r="Q5" s="23">
        <f>[81]Model!$C$7</f>
        <v>5.5418257228376469E-2</v>
      </c>
      <c r="R5" s="4">
        <f>[81]Model!$C$3</f>
        <v>0.55569999999999997</v>
      </c>
      <c r="S5" s="4">
        <f>[81]Model!$C$5</f>
        <v>0.27929999999999999</v>
      </c>
      <c r="T5" s="4">
        <f>[81]Model!$C$6</f>
        <v>0.28851540616246496</v>
      </c>
      <c r="U5" s="4">
        <f>[81]Model!$E$7</f>
        <v>0.56513245459619599</v>
      </c>
      <c r="V5" s="27">
        <f>[81]Model!$G$7</f>
        <v>0.47141322888369447</v>
      </c>
      <c r="W5" s="4">
        <f>[81]Model!$G$3</f>
        <v>6.2446848527379032E-3</v>
      </c>
      <c r="X5" s="5">
        <f>[81]Model!$A$3</f>
        <v>685694605</v>
      </c>
      <c r="Y5" s="10" t="str" cm="1">
        <f t="array" ref="Y5">_FV(A5,"Industry")</f>
        <v>Investment Banking &amp; Investment Services</v>
      </c>
      <c r="Z5" s="16" cm="1">
        <f t="array" ref="Z5">_FV(A5,"Year incorporated",TRUE)</f>
        <v>1997</v>
      </c>
      <c r="AA5" s="8" t="str" cm="1">
        <f t="array" ref="AA5">_FV(A5,"Description")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row>
    <row r="6" spans="1:27" ht="50" customHeight="1">
      <c r="A6" s="32" t="e" vm="82">
        <v>#VALUE!</v>
      </c>
      <c r="B6" s="13" cm="1">
        <f t="array" ref="B6">_FV(A6,"Price")</f>
        <v>958.8</v>
      </c>
      <c r="C6" s="13">
        <f>[82]Model!$K$6</f>
        <v>1032.5289351972629</v>
      </c>
      <c r="D6" s="4">
        <f>[82]Model!$K$7</f>
        <v>7.6897095533231985E-2</v>
      </c>
      <c r="E6" s="4">
        <f>[82]Model!$E$11</f>
        <v>0.39872238436112273</v>
      </c>
      <c r="F6" s="4">
        <f>[82]Model!$F$11</f>
        <v>0.22999999999999998</v>
      </c>
      <c r="G6" s="4">
        <f>[82]Model!$K$11</f>
        <v>0.158</v>
      </c>
      <c r="H6" s="4">
        <f>[82]Model!$E$13</f>
        <v>0.12713687022409315</v>
      </c>
      <c r="I6" s="4">
        <f>[82]Model!$F$13</f>
        <v>8.7902892545442812E-2</v>
      </c>
      <c r="J6" s="4">
        <f>[82]Model!$K$13</f>
        <v>0.1993118014410995</v>
      </c>
      <c r="K6" s="4">
        <f>[82]Model!$E$16</f>
        <v>2.0699052160038311E-2</v>
      </c>
      <c r="L6" s="4">
        <f>[82]Model!$F$16</f>
        <v>-0.5616629750339196</v>
      </c>
      <c r="M6" s="4">
        <f>[82]Model!$K$16</f>
        <v>0.12096954047803614</v>
      </c>
      <c r="N6" s="4">
        <f t="shared" si="0"/>
        <v>0.13857828112215959</v>
      </c>
      <c r="O6" s="26">
        <f>[82]Model!$A$6</f>
        <v>1.8397953108790341</v>
      </c>
      <c r="P6" s="26">
        <f>[82]Model!$A$7</f>
        <v>32.947511450381683</v>
      </c>
      <c r="Q6" s="23">
        <f>[82]Model!$C$7</f>
        <v>4.1945041430691055E-2</v>
      </c>
      <c r="R6" s="4">
        <f>[82]Model!$C$3</f>
        <v>0.25010000000000004</v>
      </c>
      <c r="S6" s="4">
        <f>[82]Model!$C$5</f>
        <v>9.6600000000000005E-2</v>
      </c>
      <c r="T6" s="4">
        <f>[82]Model!$C$6</f>
        <v>0.14527173697454021</v>
      </c>
      <c r="U6" s="4">
        <f>[82]Model!$E$7</f>
        <v>0.15810931424183738</v>
      </c>
      <c r="V6" s="27">
        <f>[82]Model!$G$7</f>
        <v>7.5756555911242293E-2</v>
      </c>
      <c r="W6" s="4">
        <f>[82]Model!$G$3</f>
        <v>1.011263015278363E-2</v>
      </c>
      <c r="X6" s="5">
        <f>[82]Model!$A$3</f>
        <v>21580620000</v>
      </c>
      <c r="Y6" s="10" t="str" cm="1">
        <f t="array" ref="Y6">_FV(A6,"Industry")</f>
        <v>Financial Technology (Fintech) &amp; Infrastructure</v>
      </c>
      <c r="Z6" s="16" cm="1">
        <f t="array" ref="Z6">_FV(A6,"Year incorporated",TRUE)</f>
        <v>2006</v>
      </c>
      <c r="AA6" s="8" t="str" cm="1">
        <f t="array" ref="AA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7" spans="1:27"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27"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27"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27"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27"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27"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27"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27"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27"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27"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10">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onditionalFormatting>
  <conditionalFormatting sqref="D4">
    <cfRule type="colorScale" priority="16">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onditionalFormatting>
  <conditionalFormatting sqref="D11:D34">
    <cfRule type="colorScale" priority="745">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onditionalFormatting>
  <conditionalFormatting sqref="E2:E3 E5:E10">
    <cfRule type="colorScale" priority="338">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89">
      <colorScale>
        <cfvo type="min"/>
        <cfvo type="max"/>
        <color rgb="FFFCFCFF"/>
        <color rgb="FF63BE7B"/>
      </colorScale>
    </cfRule>
  </conditionalFormatting>
  <conditionalFormatting sqref="E4">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189">
      <colorScale>
        <cfvo type="min"/>
        <cfvo type="max"/>
        <color rgb="FFFCFCFF"/>
        <color rgb="FF63BE7B"/>
      </colorScale>
    </cfRule>
    <cfRule type="colorScale" priority="218">
      <colorScale>
        <cfvo type="min"/>
        <cfvo type="max"/>
        <color rgb="FFFCFCFF"/>
        <color rgb="FF63BE7B"/>
      </colorScale>
    </cfRule>
  </conditionalFormatting>
  <conditionalFormatting sqref="E11:E34">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E2:M2">
    <cfRule type="colorScale" priority="361">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FEB84"/>
        <color rgb="FF63BE7B"/>
      </colorScale>
    </cfRule>
    <cfRule type="colorScale" priority="364">
      <colorScale>
        <cfvo type="min"/>
        <cfvo type="max"/>
        <color rgb="FFFFEF9C"/>
        <color rgb="FF63BE7B"/>
      </colorScale>
    </cfRule>
  </conditionalFormatting>
  <conditionalFormatting sqref="E3:M3 E7:M10 E5:L6">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onditionalFormatting>
  <conditionalFormatting sqref="E4:N4 M5:N6">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E11:N34">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onditionalFormatting>
  <conditionalFormatting sqref="F2:F3 F5:F10">
    <cfRule type="colorScale" priority="337">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F4">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50">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51">
      <colorScale>
        <cfvo type="min"/>
        <cfvo type="max"/>
        <color rgb="FFFCFCFF"/>
        <color rgb="FF63BE7B"/>
      </colorScale>
    </cfRule>
  </conditionalFormatting>
  <conditionalFormatting sqref="F11:F34">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max"/>
        <color rgb="FFFCFCFF"/>
        <color rgb="FF63BE7B"/>
      </colorScale>
    </cfRule>
    <cfRule type="colorScale" priority="864">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onditionalFormatting>
  <conditionalFormatting sqref="F35">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FEB84"/>
        <color rgb="FF63BE7B"/>
      </colorScale>
    </cfRule>
    <cfRule type="colorScale" priority="700">
      <colorScale>
        <cfvo type="min"/>
        <cfvo type="max"/>
        <color rgb="FFFFEF9C"/>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onditionalFormatting>
  <conditionalFormatting sqref="F35:F38">
    <cfRule type="colorScale" priority="737">
      <colorScale>
        <cfvo type="min"/>
        <cfvo type="max"/>
        <color rgb="FFFCFCFF"/>
        <color rgb="FF63BE7B"/>
      </colorScale>
    </cfRule>
  </conditionalFormatting>
  <conditionalFormatting sqref="F36:F37">
    <cfRule type="colorScale" priority="691">
      <colorScale>
        <cfvo type="min"/>
        <cfvo type="max"/>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onditionalFormatting>
  <conditionalFormatting sqref="F36:F38">
    <cfRule type="colorScale" priority="690">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onditionalFormatting>
  <conditionalFormatting sqref="F38">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FEB84"/>
        <color rgb="FF63BE7B"/>
      </colorScale>
    </cfRule>
    <cfRule type="colorScale" priority="689">
      <colorScale>
        <cfvo type="min"/>
        <cfvo type="max"/>
        <color rgb="FFFFEF9C"/>
        <color rgb="FF63BE7B"/>
      </colorScale>
    </cfRule>
  </conditionalFormatting>
  <conditionalFormatting sqref="G2:G3 G5:G10">
    <cfRule type="colorScale" priority="336">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G4">
    <cfRule type="colorScale" priority="15">
      <colorScale>
        <cfvo type="min"/>
        <cfvo type="max"/>
        <color rgb="FFFCFCFF"/>
        <color rgb="FF63BE7B"/>
      </colorScale>
    </cfRule>
    <cfRule type="colorScale" priority="22">
      <colorScale>
        <cfvo type="min"/>
        <cfvo type="max"/>
        <color rgb="FFFCFCFF"/>
        <color rgb="FF63BE7B"/>
      </colorScale>
    </cfRule>
    <cfRule type="colorScale" priority="44">
      <colorScale>
        <cfvo type="min"/>
        <cfvo type="max"/>
        <color rgb="FFFCFCFF"/>
        <color rgb="FF63BE7B"/>
      </colorScale>
    </cfRule>
    <cfRule type="colorScale" priority="46">
      <colorScale>
        <cfvo type="min"/>
        <cfvo type="max"/>
        <color rgb="FFFCFCFF"/>
        <color rgb="FF63BE7B"/>
      </colorScale>
    </cfRule>
    <cfRule type="colorScale" priority="75">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fRule type="colorScale" priority="242">
      <colorScale>
        <cfvo type="min"/>
        <cfvo type="percentile" val="50"/>
        <cfvo type="max"/>
        <color rgb="FFF8696B"/>
        <color rgb="FFFCFCFF"/>
        <color rgb="FF63BE7B"/>
      </colorScale>
    </cfRule>
    <cfRule type="colorScale" priority="256">
      <colorScale>
        <cfvo type="min"/>
        <cfvo type="max"/>
        <color rgb="FFFCFCFF"/>
        <color rgb="FF63BE7B"/>
      </colorScale>
    </cfRule>
  </conditionalFormatting>
  <conditionalFormatting sqref="G11:G34">
    <cfRule type="colorScale" priority="756">
      <colorScale>
        <cfvo type="min"/>
        <cfvo type="max"/>
        <color rgb="FFFCFCFF"/>
        <color rgb="FF63BE7B"/>
      </colorScale>
    </cfRule>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G35:N1048576">
    <cfRule type="colorScale" priority="720">
      <colorScale>
        <cfvo type="min"/>
        <cfvo type="percentile" val="50"/>
        <cfvo type="max"/>
        <color rgb="FFF8696B"/>
        <color rgb="FFFCFCFF"/>
        <color rgb="FF63BE7B"/>
      </colorScale>
    </cfRule>
  </conditionalFormatting>
  <conditionalFormatting sqref="H1">
    <cfRule type="colorScale" priority="717">
      <colorScale>
        <cfvo type="min"/>
        <cfvo type="percentile" val="50"/>
        <cfvo type="max"/>
        <color rgb="FFF8696B"/>
        <color rgb="FFFCFCFF"/>
        <color rgb="FF63BE7B"/>
      </colorScale>
    </cfRule>
  </conditionalFormatting>
  <conditionalFormatting sqref="H2:H3 H5:H10">
    <cfRule type="colorScale" priority="335">
      <colorScale>
        <cfvo type="min"/>
        <cfvo type="max"/>
        <color rgb="FFFCFCFF"/>
        <color rgb="FF63BE7B"/>
      </colorScale>
    </cfRule>
    <cfRule type="colorScale" priority="368">
      <colorScale>
        <cfvo type="min"/>
        <cfvo type="percentile" val="50"/>
        <cfvo type="max"/>
        <color rgb="FFF8696B"/>
        <color rgb="FFFCFCFF"/>
        <color rgb="FF5A8AC6"/>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H4">
    <cfRule type="colorScale" priority="70">
      <colorScale>
        <cfvo type="min"/>
        <cfvo type="percentile" val="50"/>
        <cfvo type="max"/>
        <color rgb="FFF8696B"/>
        <color rgb="FFFCFCFF"/>
        <color rgb="FF5A8AC6"/>
      </colorScale>
    </cfRule>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H11:H34">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max"/>
        <color rgb="FFFCFCFF"/>
        <color rgb="FF63BE7B"/>
      </colorScale>
    </cfRule>
    <cfRule type="colorScale" priority="763">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H11:H1048576 H1">
    <cfRule type="colorScale" priority="735">
      <colorScale>
        <cfvo type="min"/>
        <cfvo type="percentile" val="50"/>
        <cfvo type="max"/>
        <color rgb="FFF8696B"/>
        <color rgb="FFFCFCFF"/>
        <color rgb="FF5A8AC6"/>
      </colorScale>
    </cfRule>
  </conditionalFormatting>
  <conditionalFormatting sqref="I2:I3 I5:I10">
    <cfRule type="colorScale" priority="334">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onditionalFormatting>
  <conditionalFormatting sqref="I4">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5A8AC6"/>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54">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53">
      <colorScale>
        <cfvo type="min"/>
        <cfvo type="max"/>
        <color rgb="FFFCFCFF"/>
        <color rgb="FF63BE7B"/>
      </colorScale>
    </cfRule>
  </conditionalFormatting>
  <conditionalFormatting sqref="I11:I34">
    <cfRule type="colorScale" priority="912">
      <colorScale>
        <cfvo type="min"/>
        <cfvo type="percentile" val="50"/>
        <cfvo type="max"/>
        <color rgb="FFF8696B"/>
        <color rgb="FFFCFCFF"/>
        <color rgb="FF63BE7B"/>
      </colorScale>
    </cfRule>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I11:J34 N11:N34">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5A8AC6"/>
      </colorScale>
    </cfRule>
    <cfRule type="colorScale" priority="768">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onditionalFormatting>
  <conditionalFormatting sqref="I1:N1 G1">
    <cfRule type="colorScale" priority="736">
      <colorScale>
        <cfvo type="min"/>
        <cfvo type="percentile" val="50"/>
        <cfvo type="max"/>
        <color rgb="FFF8696B"/>
        <color rgb="FFFCFCFF"/>
        <color rgb="FF63BE7B"/>
      </colorScale>
    </cfRule>
  </conditionalFormatting>
  <conditionalFormatting sqref="J2:J3 J5:J10">
    <cfRule type="colorScale" priority="333">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fRule type="colorScale" priority="514">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J4">
    <cfRule type="colorScale" priority="14">
      <colorScale>
        <cfvo type="min"/>
        <cfvo type="max"/>
        <color rgb="FFFCFCFF"/>
        <color rgb="FF63BE7B"/>
      </colorScale>
    </cfRule>
    <cfRule type="colorScale" priority="21">
      <colorScale>
        <cfvo type="min"/>
        <cfvo type="max"/>
        <color rgb="FFFCFCFF"/>
        <color rgb="FF63BE7B"/>
      </colorScale>
    </cfRule>
    <cfRule type="colorScale" priority="43">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57">
      <colorScale>
        <cfvo type="min"/>
        <cfvo type="max"/>
        <color rgb="FFFCFCFF"/>
        <color rgb="FF63BE7B"/>
      </colorScale>
    </cfRule>
  </conditionalFormatting>
  <conditionalFormatting sqref="J11:J34">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K2:K3 K5:K10">
    <cfRule type="colorScale" priority="33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onditionalFormatting>
  <conditionalFormatting sqref="K4">
    <cfRule type="colorScale" priority="10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225">
      <colorScale>
        <cfvo type="min"/>
        <cfvo type="percentile" val="50"/>
        <cfvo type="max"/>
        <color rgb="FFF8696B"/>
        <color rgb="FFFCFCFF"/>
        <color rgb="FF63BE7B"/>
      </colorScale>
    </cfRule>
    <cfRule type="colorScale" priority="254">
      <colorScale>
        <cfvo type="min"/>
        <cfvo type="max"/>
        <color rgb="FFFCFCFF"/>
        <color rgb="FF63BE7B"/>
      </colorScale>
    </cfRule>
  </conditionalFormatting>
  <conditionalFormatting sqref="K11:K34">
    <cfRule type="colorScale" priority="929">
      <colorScale>
        <cfvo type="min"/>
        <cfvo type="percentile" val="50"/>
        <cfvo type="max"/>
        <color rgb="FFF8696B"/>
        <color rgb="FFFCFCFF"/>
        <color rgb="FF63BE7B"/>
      </colorScale>
    </cfRule>
  </conditionalFormatting>
  <conditionalFormatting sqref="K2:L2">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K3:L3 K5:L10">
    <cfRule type="colorScale" priority="266">
      <colorScale>
        <cfvo type="min"/>
        <cfvo type="max"/>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K4:L4">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K11:L34">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L2:L3 L5:L10">
    <cfRule type="colorScale" priority="331">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L4">
    <cfRule type="colorScale" priority="10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55">
      <colorScale>
        <cfvo type="min"/>
        <cfvo type="max"/>
        <color rgb="FFFCFCFF"/>
        <color rgb="FF63BE7B"/>
      </colorScale>
    </cfRule>
  </conditionalFormatting>
  <conditionalFormatting sqref="L11:L34">
    <cfRule type="colorScale" priority="932">
      <colorScale>
        <cfvo type="min"/>
        <cfvo type="percentile" val="50"/>
        <cfvo type="max"/>
        <color rgb="FFF8696B"/>
        <color rgb="FFFCFCFF"/>
        <color rgb="FF63BE7B"/>
      </colorScale>
    </cfRule>
  </conditionalFormatting>
  <conditionalFormatting sqref="M2:M3 M7:M10">
    <cfRule type="colorScale" priority="330">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31">
      <colorScale>
        <cfvo type="min"/>
        <cfvo type="percentile" val="50"/>
        <cfvo type="max"/>
        <color rgb="FFF8696B"/>
        <color rgb="FFFCFCFF"/>
        <color rgb="FF63BE7B"/>
      </colorScale>
    </cfRule>
  </conditionalFormatting>
  <conditionalFormatting sqref="M4:M6">
    <cfRule type="colorScale" priority="13">
      <colorScale>
        <cfvo type="min"/>
        <cfvo type="max"/>
        <color rgb="FFFCFCFF"/>
        <color rgb="FF63BE7B"/>
      </colorScale>
    </cfRule>
    <cfRule type="colorScale" priority="20">
      <colorScale>
        <cfvo type="min"/>
        <cfvo type="max"/>
        <color rgb="FFFCFCFF"/>
        <color rgb="FF63BE7B"/>
      </colorScale>
    </cfRule>
    <cfRule type="colorScale" priority="42">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M11:M34">
    <cfRule type="colorScale" priority="775">
      <colorScale>
        <cfvo type="min"/>
        <cfvo type="max"/>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CFCFF"/>
        <color rgb="FF63BE7B"/>
      </colorScale>
    </cfRule>
  </conditionalFormatting>
  <conditionalFormatting sqref="N2:N3 N7:N10">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fRule type="colorScale" priority="287">
      <colorScale>
        <cfvo type="min"/>
        <cfvo type="max"/>
        <color rgb="FFFFEF9C"/>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5A8AC6"/>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FEB84"/>
        <color rgb="FF63BE7B"/>
      </colorScale>
    </cfRule>
    <cfRule type="colorScale" priority="302">
      <colorScale>
        <cfvo type="min"/>
        <cfvo type="max"/>
        <color rgb="FFFFEF9C"/>
        <color rgb="FF63BE7B"/>
      </colorScale>
    </cfRule>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5A8AC6"/>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FEB84"/>
        <color rgb="FF63BE7B"/>
      </colorScale>
    </cfRule>
    <cfRule type="colorScale" priority="315">
      <colorScale>
        <cfvo type="min"/>
        <cfvo type="max"/>
        <color rgb="FFFFEF9C"/>
        <color rgb="FF63BE7B"/>
      </colorScale>
    </cfRule>
    <cfRule type="colorScale" priority="316">
      <colorScale>
        <cfvo type="min"/>
        <cfvo type="max"/>
        <color rgb="FFFCFCFF"/>
        <color rgb="FF63BE7B"/>
      </colorScale>
    </cfRule>
  </conditionalFormatting>
  <conditionalFormatting sqref="N4:N6">
    <cfRule type="colorScale" priority="12">
      <colorScale>
        <cfvo type="min"/>
        <cfvo type="max"/>
        <color rgb="FFFCFCFF"/>
        <color rgb="FF63BE7B"/>
      </colorScale>
    </cfRule>
    <cfRule type="colorScale" priority="19">
      <colorScale>
        <cfvo type="min"/>
        <cfvo type="max"/>
        <color rgb="FFFCFCFF"/>
        <color rgb="FF63BE7B"/>
      </colorScale>
    </cfRule>
    <cfRule type="colorScale" priority="41">
      <colorScale>
        <cfvo type="min"/>
        <cfvo type="max"/>
        <color rgb="FFFCFCFF"/>
        <color rgb="FF63BE7B"/>
      </colorScale>
    </cfRule>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max"/>
        <color rgb="FFFCFCFF"/>
        <color rgb="FF63BE7B"/>
      </colorScale>
    </cfRule>
    <cfRule type="colorScale" priority="114">
      <colorScale>
        <cfvo type="min"/>
        <cfvo type="percentile" val="50"/>
        <cfvo type="max"/>
        <color rgb="FFF8696B"/>
        <color rgb="FFFCFCFF"/>
        <color rgb="FF63BE7B"/>
      </colorScale>
    </cfRule>
    <cfRule type="colorScale" priority="115">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N11:N34 I11:J34">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N11:N34 J11:J34">
    <cfRule type="colorScale" priority="925">
      <colorScale>
        <cfvo type="min"/>
        <cfvo type="percentile" val="50"/>
        <cfvo type="max"/>
        <color rgb="FFF8696B"/>
        <color rgb="FFFCFCFF"/>
        <color rgb="FF63BE7B"/>
      </colorScale>
    </cfRule>
  </conditionalFormatting>
  <conditionalFormatting sqref="N11:N34">
    <cfRule type="colorScale" priority="895">
      <colorScale>
        <cfvo type="min"/>
        <cfvo type="max"/>
        <color rgb="FFFCFCFF"/>
        <color rgb="FF63BE7B"/>
      </colorScale>
    </cfRule>
    <cfRule type="colorScale" priority="896">
      <colorScale>
        <cfvo type="min"/>
        <cfvo type="max"/>
        <color rgb="FFFCFCFF"/>
        <color rgb="FF63BE7B"/>
      </colorScale>
    </cfRule>
    <cfRule type="colorScale" priority="897">
      <colorScale>
        <cfvo type="min"/>
        <cfvo type="percentile" val="50"/>
        <cfvo type="max"/>
        <color rgb="FFF8696B"/>
        <color rgb="FFFFEB84"/>
        <color rgb="FF63BE7B"/>
      </colorScale>
    </cfRule>
    <cfRule type="colorScale" priority="898">
      <colorScale>
        <cfvo type="min"/>
        <cfvo type="max"/>
        <color rgb="FFFFEF9C"/>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FEB84"/>
        <color rgb="FF63BE7B"/>
      </colorScale>
    </cfRule>
    <cfRule type="colorScale" priority="908">
      <colorScale>
        <cfvo type="min"/>
        <cfvo type="max"/>
        <color rgb="FFFFEF9C"/>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17">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5A8AC6"/>
      </colorScale>
    </cfRule>
    <cfRule type="colorScale" priority="919">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FEB84"/>
        <color rgb="FF63BE7B"/>
      </colorScale>
    </cfRule>
    <cfRule type="colorScale" priority="940">
      <colorScale>
        <cfvo type="min"/>
        <cfvo type="max"/>
        <color rgb="FFFFEF9C"/>
        <color rgb="FF63BE7B"/>
      </colorScale>
    </cfRule>
  </conditionalFormatting>
  <conditionalFormatting sqref="O2:O3 O5:O10">
    <cfRule type="colorScale" priority="328">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56">
      <colorScale>
        <cfvo type="min"/>
        <cfvo type="percentile" val="50"/>
        <cfvo type="max"/>
        <color rgb="FF63BE7B"/>
        <color rgb="FFFCFCFF"/>
        <color rgb="FFF8696B"/>
      </colorScale>
    </cfRule>
    <cfRule type="colorScale" priority="457">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O4">
    <cfRule type="colorScale" priority="11">
      <colorScale>
        <cfvo type="min"/>
        <cfvo type="percentile" val="50"/>
        <cfvo type="max"/>
        <color rgb="FF63BE7B"/>
        <color rgb="FFFCFCFF"/>
        <color rgb="FFF8696B"/>
      </colorScale>
    </cfRule>
    <cfRule type="colorScale" priority="17">
      <colorScale>
        <cfvo type="min"/>
        <cfvo type="percentile" val="50"/>
        <cfvo type="max"/>
        <color rgb="FF63BE7B"/>
        <color rgb="FFFCFCFF"/>
        <color rgb="FFF8696B"/>
      </colorScale>
    </cfRule>
    <cfRule type="colorScale" priority="18">
      <colorScale>
        <cfvo type="min"/>
        <cfvo type="max"/>
        <color rgb="FFFCFCFF"/>
        <color rgb="FF63BE7B"/>
      </colorScale>
    </cfRule>
    <cfRule type="colorScale" priority="40">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onditionalFormatting>
  <conditionalFormatting sqref="O11:O34">
    <cfRule type="colorScale" priority="778">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80">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fRule type="colorScale" priority="865">
      <colorScale>
        <cfvo type="min"/>
        <cfvo type="percentile" val="50"/>
        <cfvo type="max"/>
        <color rgb="FF63BE7B"/>
        <color rgb="FFFCFCFF"/>
        <color rgb="FFF8696B"/>
      </colorScale>
    </cfRule>
  </conditionalFormatting>
  <conditionalFormatting sqref="P2:P3 P5:P10">
    <cfRule type="colorScale" priority="327">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398">
      <colorScale>
        <cfvo type="min"/>
        <cfvo type="max"/>
        <color rgb="FFFCFCFF"/>
        <color rgb="FFF8696B"/>
      </colorScale>
    </cfRule>
    <cfRule type="colorScale" priority="458">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P4">
    <cfRule type="colorScale" priority="10">
      <colorScale>
        <cfvo type="min"/>
        <cfvo type="percentile" val="50"/>
        <cfvo type="max"/>
        <color rgb="FF63BE7B"/>
        <color rgb="FFFCFCFF"/>
        <color rgb="FFF8696B"/>
      </colorScale>
    </cfRule>
    <cfRule type="colorScale" priority="31">
      <colorScale>
        <cfvo type="min"/>
        <cfvo type="percentile" val="50"/>
        <cfvo type="max"/>
        <color rgb="FF63BE7B"/>
        <color rgb="FFFCFCFF"/>
        <color rgb="FFF8696B"/>
      </colorScale>
    </cfRule>
    <cfRule type="colorScale" priority="39">
      <colorScale>
        <cfvo type="min"/>
        <cfvo type="percentile" val="50"/>
        <cfvo type="max"/>
        <color rgb="FF63BE7B"/>
        <color rgb="FFFCFCFF"/>
        <color rgb="FFF8696B"/>
      </colorScale>
    </cfRule>
    <cfRule type="colorScale" priority="120">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22">
      <colorScale>
        <cfvo type="min"/>
        <cfvo type="max"/>
        <color rgb="FFFCFCFF"/>
        <color rgb="FFF8696B"/>
      </colorScale>
    </cfRule>
    <cfRule type="colorScale" priority="156">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onditionalFormatting>
  <conditionalFormatting sqref="P11:P34">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fRule type="colorScale" priority="941">
      <colorScale>
        <cfvo type="min"/>
        <cfvo type="percentile" val="50"/>
        <cfvo type="max"/>
        <color rgb="FF63BE7B"/>
        <color rgb="FFFCFCFF"/>
        <color rgb="FFF8696B"/>
      </colorScale>
    </cfRule>
  </conditionalFormatting>
  <conditionalFormatting sqref="Q2:Q3 Q5:Q10">
    <cfRule type="colorScale" priority="326">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FEF9C"/>
        <color rgb="FF63BE7B"/>
      </colorScale>
    </cfRule>
    <cfRule type="colorScale" priority="401">
      <colorScale>
        <cfvo type="min"/>
        <cfvo type="max"/>
        <color rgb="FFFFEF9C"/>
        <color rgb="FF63BE7B"/>
      </colorScale>
    </cfRule>
    <cfRule type="colorScale" priority="402">
      <colorScale>
        <cfvo type="min"/>
        <cfvo type="max"/>
        <color rgb="FFFFEF9C"/>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onditionalFormatting>
  <conditionalFormatting sqref="Q4">
    <cfRule type="colorScale" priority="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fRule type="colorScale" priority="126">
      <colorScale>
        <cfvo type="min"/>
        <cfvo type="max"/>
        <color rgb="FFFFEF9C"/>
        <color rgb="FF63BE7B"/>
      </colorScale>
    </cfRule>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99">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onditionalFormatting>
  <conditionalFormatting sqref="Q11:Q34">
    <cfRule type="colorScale" priority="785">
      <colorScale>
        <cfvo type="min"/>
        <cfvo type="percentile" val="50"/>
        <cfvo type="max"/>
        <color rgb="FFF8696B"/>
        <color rgb="FFFCFCFF"/>
        <color rgb="FF63BE7B"/>
      </colorScale>
    </cfRule>
    <cfRule type="colorScale" priority="786">
      <colorScale>
        <cfvo type="min"/>
        <cfvo type="max"/>
        <color rgb="FFFFEF9C"/>
        <color rgb="FF63BE7B"/>
      </colorScale>
    </cfRule>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CFCFF"/>
        <color rgb="FF63BE7B"/>
      </colorScale>
    </cfRule>
    <cfRule type="colorScale" priority="942">
      <colorScale>
        <cfvo type="min"/>
        <cfvo type="percentile" val="50"/>
        <cfvo type="max"/>
        <color rgb="FFF8696B"/>
        <color rgb="FFFCFCFF"/>
        <color rgb="FF63BE7B"/>
      </colorScale>
    </cfRule>
  </conditionalFormatting>
  <conditionalFormatting sqref="Q2:U3 W2:W3 W5:W10 Q5:U10">
    <cfRule type="colorScale" priority="360">
      <colorScale>
        <cfvo type="min"/>
        <cfvo type="max"/>
        <color rgb="FFFFEF9C"/>
        <color rgb="FF63BE7B"/>
      </colorScale>
    </cfRule>
  </conditionalFormatting>
  <conditionalFormatting sqref="Q4:U4 W4">
    <cfRule type="colorScale" priority="62">
      <colorScale>
        <cfvo type="min"/>
        <cfvo type="max"/>
        <color rgb="FFFFEF9C"/>
        <color rgb="FF63BE7B"/>
      </colorScale>
    </cfRule>
  </conditionalFormatting>
  <conditionalFormatting sqref="Q11:U34 W11:W34">
    <cfRule type="colorScale" priority="673">
      <colorScale>
        <cfvo type="min"/>
        <cfvo type="max"/>
        <color rgb="FFFFEF9C"/>
        <color rgb="FF63BE7B"/>
      </colorScale>
    </cfRule>
  </conditionalFormatting>
  <conditionalFormatting sqref="R2:R3 R5:R10">
    <cfRule type="colorScale" priority="325">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33">
      <colorScale>
        <cfvo type="min"/>
        <cfvo type="percentile" val="50"/>
        <cfvo type="max"/>
        <color rgb="FFF8696B"/>
        <color rgb="FFFCFCFF"/>
        <color rgb="FF63BE7B"/>
      </colorScale>
    </cfRule>
  </conditionalFormatting>
  <conditionalFormatting sqref="R4">
    <cfRule type="colorScale" priority="8">
      <colorScale>
        <cfvo type="min"/>
        <cfvo type="max"/>
        <color rgb="FFFCFCFF"/>
        <color rgb="FF63BE7B"/>
      </colorScale>
    </cfRule>
    <cfRule type="colorScale" priority="29">
      <colorScale>
        <cfvo type="min"/>
        <cfvo type="max"/>
        <color rgb="FFFCFCFF"/>
        <color rgb="FF63BE7B"/>
      </colorScale>
    </cfRule>
    <cfRule type="colorScale" priority="37">
      <colorScale>
        <cfvo type="min"/>
        <cfvo type="max"/>
        <color rgb="FFFCFCFF"/>
        <color rgb="FF63BE7B"/>
      </colorScale>
    </cfRule>
    <cfRule type="colorScale" priority="158">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R2:S2">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R3:S3 R5:S10">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R4:S4">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FEF9C"/>
        <color rgb="FF63BE7B"/>
      </colorScale>
    </cfRule>
    <cfRule type="colorScale" priority="133">
      <colorScale>
        <cfvo type="min"/>
        <cfvo type="max"/>
        <color rgb="FFFFEF9C"/>
        <color rgb="FF63BE7B"/>
      </colorScale>
    </cfRule>
    <cfRule type="colorScale" priority="134">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R11:S34">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FEF9C"/>
        <color rgb="FF63BE7B"/>
      </colorScale>
    </cfRule>
    <cfRule type="colorScale" priority="677">
      <colorScale>
        <cfvo type="min"/>
        <cfvo type="max"/>
        <color rgb="FFFFEF9C"/>
        <color rgb="FF63BE7B"/>
      </colorScale>
    </cfRule>
    <cfRule type="colorScale" priority="678">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S2:S3 S5:S10">
    <cfRule type="colorScale" priority="324">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503">
      <colorScale>
        <cfvo type="min"/>
        <cfvo type="percentile" val="50"/>
        <cfvo type="max"/>
        <color rgb="FFF8696B"/>
        <color rgb="FFFCFCFF"/>
        <color rgb="FF63BE7B"/>
      </colorScale>
    </cfRule>
  </conditionalFormatting>
  <conditionalFormatting sqref="S4">
    <cfRule type="colorScale" priority="2">
      <colorScale>
        <cfvo type="min"/>
        <cfvo type="max"/>
        <color rgb="FFFCFCFF"/>
        <color rgb="FF63BE7B"/>
      </colorScale>
    </cfRule>
    <cfRule type="colorScale" priority="4">
      <colorScale>
        <cfvo type="min"/>
        <cfvo type="percentile" val="50"/>
        <cfvo type="max"/>
        <color rgb="FFF8696B"/>
        <color rgb="FFFCFCFF"/>
        <color rgb="FF63BE7B"/>
      </colorScale>
    </cfRule>
    <cfRule type="colorScale" priority="28">
      <colorScale>
        <cfvo type="min"/>
        <cfvo type="max"/>
        <color rgb="FFFCFCFF"/>
        <color rgb="FF63BE7B"/>
      </colorScale>
    </cfRule>
    <cfRule type="colorScale" priority="36">
      <colorScale>
        <cfvo type="min"/>
        <cfvo type="max"/>
        <color rgb="FFFCFCFF"/>
        <color rgb="FF63BE7B"/>
      </colorScale>
    </cfRule>
    <cfRule type="colorScale" priority="16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6">
      <colorScale>
        <cfvo type="min"/>
        <cfvo type="percentile" val="50"/>
        <cfvo type="max"/>
        <color rgb="FFF8696B"/>
        <color rgb="FFFCFCFF"/>
        <color rgb="FF63BE7B"/>
      </colorScale>
    </cfRule>
  </conditionalFormatting>
  <conditionalFormatting sqref="T2:T3 T5:T10">
    <cfRule type="colorScale" priority="323">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fRule type="colorScale" priority="415">
      <colorScale>
        <cfvo type="min"/>
        <cfvo type="max"/>
        <color rgb="FFFCFCFF"/>
        <color rgb="FF63BE7B"/>
      </colorScale>
    </cfRule>
    <cfRule type="colorScale" priority="416">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T4">
    <cfRule type="colorScale" priority="1">
      <colorScale>
        <cfvo type="min"/>
        <cfvo type="max"/>
        <color rgb="FFFCFCFF"/>
        <color rgb="FF63BE7B"/>
      </colorScale>
    </cfRule>
    <cfRule type="colorScale" priority="3">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35">
      <colorScale>
        <cfvo type="min"/>
        <cfvo type="max"/>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max"/>
        <color rgb="FFFFEF9C"/>
        <color rgb="FF63BE7B"/>
      </colorScale>
    </cfRule>
    <cfRule type="colorScale" priority="138">
      <colorScale>
        <cfvo type="min"/>
        <cfvo type="max"/>
        <color rgb="FFFFEF9C"/>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onditionalFormatting>
  <conditionalFormatting sqref="T11:T34">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max"/>
        <color rgb="FFFFEF9C"/>
        <color rgb="FF63BE7B"/>
      </colorScale>
    </cfRule>
    <cfRule type="colorScale" priority="801">
      <colorScale>
        <cfvo type="min"/>
        <cfvo type="max"/>
        <color rgb="FFFFEF9C"/>
        <color rgb="FF63BE7B"/>
      </colorScale>
    </cfRule>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onditionalFormatting>
  <conditionalFormatting sqref="U2:U3 U5:U10">
    <cfRule type="colorScale" priority="322">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onditionalFormatting>
  <conditionalFormatting sqref="U2:U3 W2:W3 W5:W10 U5:U10">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W4 U4">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U4">
    <cfRule type="colorScale" priority="7">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onditionalFormatting>
  <conditionalFormatting sqref="U11:U34 W11:W34">
    <cfRule type="colorScale" priority="679">
      <colorScale>
        <cfvo type="min"/>
        <cfvo type="max"/>
        <color rgb="FFFFEF9C"/>
        <color rgb="FF63BE7B"/>
      </colorScale>
    </cfRule>
    <cfRule type="colorScale" priority="680">
      <colorScale>
        <cfvo type="min"/>
        <cfvo type="max"/>
        <color rgb="FFFFEF9C"/>
        <color rgb="FF63BE7B"/>
      </colorScale>
    </cfRule>
    <cfRule type="colorScale" priority="681">
      <colorScale>
        <cfvo type="min"/>
        <cfvo type="max"/>
        <color rgb="FFFFEF9C"/>
        <color rgb="FF63BE7B"/>
      </colorScale>
    </cfRule>
  </conditionalFormatting>
  <conditionalFormatting sqref="U11:U34">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onditionalFormatting>
  <conditionalFormatting sqref="V2:V3 V5:V10">
    <cfRule type="colorScale" priority="321">
      <colorScale>
        <cfvo type="min"/>
        <cfvo type="percentile" val="50"/>
        <cfvo type="max"/>
        <color rgb="FF63BE7B"/>
        <color rgb="FFFCFCFF"/>
        <color rgb="FFF8696B"/>
      </colorScale>
    </cfRule>
    <cfRule type="colorScale" priority="351">
      <colorScale>
        <cfvo type="min"/>
        <cfvo type="max"/>
        <color rgb="FFFFEF9C"/>
        <color rgb="FF63BE7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fRule type="colorScale" priority="355">
      <colorScale>
        <cfvo type="min"/>
        <cfvo type="percentile" val="50"/>
        <cfvo type="max"/>
        <color rgb="FFF8696B"/>
        <color rgb="FFFFEB84"/>
        <color rgb="FF63BE7B"/>
      </colorScale>
    </cfRule>
    <cfRule type="colorScale" priority="356">
      <colorScale>
        <cfvo type="min"/>
        <cfvo type="percentile" val="50"/>
        <cfvo type="max"/>
        <color rgb="FFF8696B"/>
        <color rgb="FFFFEB84"/>
        <color rgb="FF63BE7B"/>
      </colorScale>
    </cfRule>
    <cfRule type="colorScale" priority="477">
      <colorScale>
        <cfvo type="min"/>
        <cfvo type="max"/>
        <color rgb="FFFFEF9C"/>
        <color rgb="FF63BE7B"/>
      </colorScale>
    </cfRule>
    <cfRule type="colorScale" priority="478">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0">
      <colorScale>
        <cfvo type="min"/>
        <cfvo type="max"/>
        <color rgb="FF63BE7B"/>
        <color rgb="FFFCFCFF"/>
      </colorScale>
    </cfRule>
    <cfRule type="colorScale" priority="481">
      <colorScale>
        <cfvo type="min"/>
        <cfvo type="percentile" val="50"/>
        <cfvo type="max"/>
        <color rgb="FF63BE7B"/>
        <color rgb="FFFCFCFF"/>
        <color rgb="FFF8696B"/>
      </colorScale>
    </cfRule>
    <cfRule type="colorScale" priority="482">
      <colorScale>
        <cfvo type="min"/>
        <cfvo type="max"/>
        <color rgb="FFFFEF9C"/>
        <color rgb="FF63BE7B"/>
      </colorScale>
    </cfRule>
    <cfRule type="colorScale" priority="483">
      <colorScale>
        <cfvo type="min"/>
        <cfvo type="max"/>
        <color rgb="FFFFEF9C"/>
        <color rgb="FF63BE7B"/>
      </colorScale>
    </cfRule>
    <cfRule type="colorScale" priority="484">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506">
      <colorScale>
        <cfvo type="min"/>
        <cfvo type="percentile" val="50"/>
        <cfvo type="max"/>
        <color rgb="FF63BE7B"/>
        <color rgb="FFFCFCFF"/>
        <color rgb="FFF8696B"/>
      </colorScale>
    </cfRule>
  </conditionalFormatting>
  <conditionalFormatting sqref="V4">
    <cfRule type="colorScale" priority="6">
      <colorScale>
        <cfvo type="min"/>
        <cfvo type="percentile" val="50"/>
        <cfvo type="max"/>
        <color rgb="FF63BE7B"/>
        <color rgb="FFFCFCFF"/>
        <color rgb="FFF8696B"/>
      </colorScale>
    </cfRule>
    <cfRule type="colorScale" priority="25">
      <colorScale>
        <cfvo type="min"/>
        <cfvo type="percentile" val="50"/>
        <cfvo type="max"/>
        <color rgb="FF63BE7B"/>
        <color rgb="FFFCFCFF"/>
        <color rgb="FFF8696B"/>
      </colorScale>
    </cfRule>
    <cfRule type="colorScale" priority="33">
      <colorScale>
        <cfvo type="min"/>
        <cfvo type="percentile" val="50"/>
        <cfvo type="max"/>
        <color rgb="FF63BE7B"/>
        <color rgb="FFFCFCFF"/>
        <color rgb="FFF8696B"/>
      </colorScale>
    </cfRule>
    <cfRule type="colorScale" priority="57">
      <colorScale>
        <cfvo type="min"/>
        <cfvo type="max"/>
        <color rgb="FFFFEF9C"/>
        <color rgb="FF63BE7B"/>
      </colorScale>
    </cfRule>
    <cfRule type="colorScale" priority="58">
      <colorScale>
        <cfvo type="min"/>
        <cfvo type="percentile" val="50"/>
        <cfvo type="max"/>
        <color rgb="FFF8696B"/>
        <color rgb="FFFFEB84"/>
        <color rgb="FF63BE7B"/>
      </colorScale>
    </cfRule>
    <cfRule type="colorScale" priority="143">
      <colorScale>
        <cfvo type="min"/>
        <cfvo type="max"/>
        <color rgb="FFFFEF9C"/>
        <color rgb="FF63BE7B"/>
      </colorScale>
    </cfRule>
    <cfRule type="colorScale" priority="144">
      <colorScale>
        <cfvo type="min"/>
        <cfvo type="max"/>
        <color rgb="FFFFEF9C"/>
        <color rgb="FF63BE7B"/>
      </colorScale>
    </cfRule>
    <cfRule type="colorScale" priority="145">
      <colorScale>
        <cfvo type="min"/>
        <cfvo type="max"/>
        <color rgb="FFFFEF9C"/>
        <color rgb="FF63BE7B"/>
      </colorScale>
    </cfRule>
    <cfRule type="colorScale" priority="166">
      <colorScale>
        <cfvo type="min"/>
        <cfvo type="max"/>
        <color rgb="FFFFEF9C"/>
        <color rgb="FF63BE7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69">
      <colorScale>
        <cfvo type="min"/>
        <cfvo type="max"/>
        <color rgb="FF63BE7B"/>
        <color rgb="FFFCFCFF"/>
      </colorScale>
    </cfRule>
    <cfRule type="colorScale" priority="170">
      <colorScale>
        <cfvo type="min"/>
        <cfvo type="percentile" val="50"/>
        <cfvo type="max"/>
        <color rgb="FF63BE7B"/>
        <color rgb="FFFCFCFF"/>
        <color rgb="FFF8696B"/>
      </colorScale>
    </cfRule>
    <cfRule type="colorScale" priority="171">
      <colorScale>
        <cfvo type="min"/>
        <cfvo type="max"/>
        <color rgb="FFFFEF9C"/>
        <color rgb="FF63BE7B"/>
      </colorScale>
    </cfRule>
    <cfRule type="colorScale" priority="172">
      <colorScale>
        <cfvo type="min"/>
        <cfvo type="max"/>
        <color rgb="FFFFEF9C"/>
        <color rgb="FF63BE7B"/>
      </colorScale>
    </cfRule>
    <cfRule type="colorScale" priority="173">
      <colorScale>
        <cfvo type="min"/>
        <cfvo type="max"/>
        <color rgb="FFFFEF9C"/>
        <color rgb="FF63BE7B"/>
      </colorScale>
    </cfRule>
    <cfRule type="colorScale" priority="187">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34">
      <colorScale>
        <cfvo type="min"/>
        <cfvo type="percentile" val="50"/>
        <cfvo type="max"/>
        <color rgb="FF63BE7B"/>
        <color rgb="FFFCFCFF"/>
        <color rgb="FFF8696B"/>
      </colorScale>
    </cfRule>
  </conditionalFormatting>
  <conditionalFormatting sqref="V11">
    <cfRule type="colorScale" priority="641">
      <colorScale>
        <cfvo type="min"/>
        <cfvo type="max"/>
        <color rgb="FFFFEF9C"/>
        <color rgb="FF63BE7B"/>
      </colorScale>
    </cfRule>
    <cfRule type="colorScale" priority="642">
      <colorScale>
        <cfvo type="min"/>
        <cfvo type="percentile" val="50"/>
        <cfvo type="max"/>
        <color rgb="FFF8696B"/>
        <color rgb="FFFFEB84"/>
        <color rgb="FF63BE7B"/>
      </colorScale>
    </cfRule>
  </conditionalFormatting>
  <conditionalFormatting sqref="V11:V15">
    <cfRule type="colorScale" priority="635">
      <colorScale>
        <cfvo type="min"/>
        <cfvo type="max"/>
        <color rgb="FFFFEF9C"/>
        <color rgb="FF63BE7B"/>
      </colorScale>
    </cfRule>
  </conditionalFormatting>
  <conditionalFormatting sqref="V11:V16">
    <cfRule type="colorScale" priority="636">
      <colorScale>
        <cfvo type="min"/>
        <cfvo type="max"/>
        <color rgb="FFFFEF9C"/>
        <color rgb="FF63BE7B"/>
      </colorScale>
    </cfRule>
    <cfRule type="colorScale" priority="637">
      <colorScale>
        <cfvo type="min"/>
        <cfvo type="max"/>
        <color rgb="FFFFEF9C"/>
        <color rgb="FF63BE7B"/>
      </colorScale>
    </cfRule>
  </conditionalFormatting>
  <conditionalFormatting sqref="V11:V21">
    <cfRule type="colorScale" priority="604">
      <colorScale>
        <cfvo type="min"/>
        <cfvo type="max"/>
        <color rgb="FFFFEF9C"/>
        <color rgb="FF63BE7B"/>
      </colorScale>
    </cfRule>
    <cfRule type="colorScale" priority="605">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7">
      <colorScale>
        <cfvo type="min"/>
        <cfvo type="max"/>
        <color rgb="FF63BE7B"/>
        <color rgb="FFFCFCFF"/>
      </colorScale>
    </cfRule>
    <cfRule type="colorScale" priority="608">
      <colorScale>
        <cfvo type="min"/>
        <cfvo type="percentile" val="50"/>
        <cfvo type="max"/>
        <color rgb="FF63BE7B"/>
        <color rgb="FFFCFCFF"/>
        <color rgb="FFF8696B"/>
      </colorScale>
    </cfRule>
    <cfRule type="colorScale" priority="625">
      <colorScale>
        <cfvo type="min"/>
        <cfvo type="max"/>
        <color rgb="FFFFEF9C"/>
        <color rgb="FF63BE7B"/>
      </colorScale>
    </cfRule>
    <cfRule type="colorScale" priority="626">
      <colorScale>
        <cfvo type="min"/>
        <cfvo type="max"/>
        <color rgb="FFFFEF9C"/>
        <color rgb="FF63BE7B"/>
      </colorScale>
    </cfRule>
    <cfRule type="colorScale" priority="627">
      <colorScale>
        <cfvo type="min"/>
        <cfvo type="max"/>
        <color rgb="FFFFEF9C"/>
        <color rgb="FF63BE7B"/>
      </colorScale>
    </cfRule>
  </conditionalFormatting>
  <conditionalFormatting sqref="V12">
    <cfRule type="colorScale" priority="643">
      <colorScale>
        <cfvo type="min"/>
        <cfvo type="max"/>
        <color rgb="FFFFEF9C"/>
        <color rgb="FF63BE7B"/>
      </colorScale>
    </cfRule>
    <cfRule type="colorScale" priority="644">
      <colorScale>
        <cfvo type="min"/>
        <cfvo type="percentile" val="50"/>
        <cfvo type="max"/>
        <color rgb="FFF8696B"/>
        <color rgb="FFFFEB84"/>
        <color rgb="FF63BE7B"/>
      </colorScale>
    </cfRule>
  </conditionalFormatting>
  <conditionalFormatting sqref="V13">
    <cfRule type="colorScale" priority="645">
      <colorScale>
        <cfvo type="min"/>
        <cfvo type="max"/>
        <color rgb="FFFFEF9C"/>
        <color rgb="FF63BE7B"/>
      </colorScale>
    </cfRule>
    <cfRule type="colorScale" priority="646">
      <colorScale>
        <cfvo type="min"/>
        <cfvo type="percentile" val="50"/>
        <cfvo type="max"/>
        <color rgb="FFF8696B"/>
        <color rgb="FFFFEB84"/>
        <color rgb="FF63BE7B"/>
      </colorScale>
    </cfRule>
    <cfRule type="colorScale" priority="647">
      <colorScale>
        <cfvo type="min"/>
        <cfvo type="percentile" val="50"/>
        <cfvo type="max"/>
        <color rgb="FFF8696B"/>
        <color rgb="FFFFEB84"/>
        <color rgb="FF63BE7B"/>
      </colorScale>
    </cfRule>
  </conditionalFormatting>
  <conditionalFormatting sqref="V14">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FEF9C"/>
        <color rgb="FF63BE7B"/>
      </colorScale>
    </cfRule>
    <cfRule type="colorScale" priority="651">
      <colorScale>
        <cfvo type="min"/>
        <cfvo type="max"/>
        <color rgb="FFFFEF9C"/>
        <color rgb="FF63BE7B"/>
      </colorScale>
    </cfRule>
  </conditionalFormatting>
  <conditionalFormatting sqref="V15">
    <cfRule type="colorScale" priority="652">
      <colorScale>
        <cfvo type="min"/>
        <cfvo type="max"/>
        <color rgb="FFFFEF9C"/>
        <color rgb="FF63BE7B"/>
      </colorScale>
    </cfRule>
    <cfRule type="colorScale" priority="653">
      <colorScale>
        <cfvo type="min"/>
        <cfvo type="percentile" val="50"/>
        <cfvo type="max"/>
        <color rgb="FFF8696B"/>
        <color rgb="FFFFEB84"/>
        <color rgb="FF63BE7B"/>
      </colorScale>
    </cfRule>
    <cfRule type="colorScale" priority="654">
      <colorScale>
        <cfvo type="min"/>
        <cfvo type="percentile" val="50"/>
        <cfvo type="max"/>
        <color rgb="FFF8696B"/>
        <color rgb="FFFFEB84"/>
        <color rgb="FF63BE7B"/>
      </colorScale>
    </cfRule>
  </conditionalFormatting>
  <conditionalFormatting sqref="V16">
    <cfRule type="colorScale" priority="615">
      <colorScale>
        <cfvo type="min"/>
        <cfvo type="max"/>
        <color rgb="FFFFEF9C"/>
        <color rgb="FF63BE7B"/>
      </colorScale>
    </cfRule>
    <cfRule type="colorScale" priority="655">
      <colorScale>
        <cfvo type="min"/>
        <cfvo type="max"/>
        <color rgb="FFFFEF9C"/>
        <color rgb="FF63BE7B"/>
      </colorScale>
    </cfRule>
  </conditionalFormatting>
  <conditionalFormatting sqref="V17">
    <cfRule type="colorScale" priority="616">
      <colorScale>
        <cfvo type="min"/>
        <cfvo type="max"/>
        <color rgb="FFFFEF9C"/>
        <color rgb="FF63BE7B"/>
      </colorScale>
    </cfRule>
    <cfRule type="colorScale" priority="617">
      <colorScale>
        <cfvo type="min"/>
        <cfvo type="max"/>
        <color rgb="FFFFEF9C"/>
        <color rgb="FF63BE7B"/>
      </colorScale>
    </cfRule>
    <cfRule type="colorScale" priority="618">
      <colorScale>
        <cfvo type="min"/>
        <cfvo type="max"/>
        <color rgb="FFFFEF9C"/>
        <color rgb="FF63BE7B"/>
      </colorScale>
    </cfRule>
  </conditionalFormatting>
  <conditionalFormatting sqref="V17:V19">
    <cfRule type="colorScale" priority="656">
      <colorScale>
        <cfvo type="min"/>
        <cfvo type="max"/>
        <color rgb="FFFFEF9C"/>
        <color rgb="FF63BE7B"/>
      </colorScale>
    </cfRule>
  </conditionalFormatting>
  <conditionalFormatting sqref="V18">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V19">
    <cfRule type="colorScale" priority="622">
      <colorScale>
        <cfvo type="min"/>
        <cfvo type="max"/>
        <color rgb="FFFFEF9C"/>
        <color rgb="FF63BE7B"/>
      </colorScale>
    </cfRule>
  </conditionalFormatting>
  <conditionalFormatting sqref="V20">
    <cfRule type="colorScale" priority="623">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max"/>
        <color rgb="FFFFEF9C"/>
        <color rgb="FF63BE7B"/>
      </colorScale>
    </cfRule>
  </conditionalFormatting>
  <conditionalFormatting sqref="V21">
    <cfRule type="colorScale" priority="624">
      <colorScale>
        <cfvo type="min"/>
        <cfvo type="max"/>
        <color rgb="FFFFEF9C"/>
        <color rgb="FF63BE7B"/>
      </colorScale>
    </cfRule>
    <cfRule type="colorScale" priority="659">
      <colorScale>
        <cfvo type="min"/>
        <cfvo type="max"/>
        <color rgb="FFFFEF9C"/>
        <color rgb="FF63BE7B"/>
      </colorScale>
    </cfRule>
    <cfRule type="colorScale" priority="660">
      <colorScale>
        <cfvo type="min"/>
        <cfvo type="max"/>
        <color rgb="FFFFEF9C"/>
        <color rgb="FF63BE7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63">
      <colorScale>
        <cfvo type="min"/>
        <cfvo type="percentile" val="50"/>
        <cfvo type="max"/>
        <color rgb="FF63BE7B"/>
        <color rgb="FFFCFCFF"/>
        <color rgb="FFF8696B"/>
      </colorScale>
    </cfRule>
    <cfRule type="colorScale" priority="664">
      <colorScale>
        <cfvo type="min"/>
        <cfvo type="max"/>
        <color rgb="FF63BE7B"/>
        <color rgb="FFFCFCFF"/>
      </colorScale>
    </cfRule>
    <cfRule type="colorScale" priority="665">
      <colorScale>
        <cfvo type="min"/>
        <cfvo type="percentile" val="50"/>
        <cfvo type="max"/>
        <color rgb="FF63BE7B"/>
        <color rgb="FFFCFCFF"/>
        <color rgb="FFF8696B"/>
      </colorScale>
    </cfRule>
  </conditionalFormatting>
  <conditionalFormatting sqref="W2:W3 W5:W10">
    <cfRule type="colorScale" priority="320">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20">
      <colorScale>
        <cfvo type="min"/>
        <cfvo type="max"/>
        <color rgb="FF63BE7B"/>
        <color rgb="FFFCFCFF"/>
      </colorScale>
    </cfRule>
    <cfRule type="colorScale" priority="421">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onditionalFormatting>
  <conditionalFormatting sqref="W4">
    <cfRule type="colorScale" priority="5">
      <colorScale>
        <cfvo type="min"/>
        <cfvo type="percentile" val="50"/>
        <cfvo type="max"/>
        <color rgb="FF63BE7B"/>
        <color rgb="FFFCFCFF"/>
        <color rgb="FFF8696B"/>
      </colorScale>
    </cfRule>
    <cfRule type="colorScale" priority="24">
      <colorScale>
        <cfvo type="min"/>
        <cfvo type="percentile" val="50"/>
        <cfvo type="max"/>
        <color rgb="FF63BE7B"/>
        <color rgb="FFFCFCFF"/>
        <color rgb="FFF8696B"/>
      </colorScale>
    </cfRule>
    <cfRule type="colorScale" priority="32">
      <colorScale>
        <cfvo type="min"/>
        <cfvo type="percentile" val="50"/>
        <cfvo type="max"/>
        <color rgb="FF63BE7B"/>
        <color rgb="FFFCFCFF"/>
        <color rgb="FFF8696B"/>
      </colorScale>
    </cfRule>
    <cfRule type="colorScale" priority="146">
      <colorScale>
        <cfvo type="min"/>
        <cfvo type="percentile" val="50"/>
        <cfvo type="max"/>
        <color rgb="FF63BE7B"/>
        <color rgb="FFFCFCFF"/>
        <color rgb="FFF8696B"/>
      </colorScale>
    </cfRule>
    <cfRule type="colorScale" priority="147">
      <colorScale>
        <cfvo type="min"/>
        <cfvo type="max"/>
        <color rgb="FF63BE7B"/>
        <color rgb="FFFCFCFF"/>
      </colorScale>
    </cfRule>
    <cfRule type="colorScale" priority="148">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onditionalFormatting>
  <conditionalFormatting sqref="W11:W34">
    <cfRule type="colorScale" priority="809">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11">
      <colorScale>
        <cfvo type="min"/>
        <cfvo type="percentile" val="50"/>
        <cfvo type="max"/>
        <color rgb="FF63BE7B"/>
        <color rgb="FFFCFCFF"/>
        <color rgb="FFF8696B"/>
      </colorScale>
    </cfRule>
    <cfRule type="colorScale" priority="947">
      <colorScale>
        <cfvo type="min"/>
        <cfvo type="percentile" val="50"/>
        <cfvo type="max"/>
        <color rgb="FF63BE7B"/>
        <color rgb="FFFCFCFF"/>
        <color rgb="FFF8696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 ref="A5" r:id="rId4" display="Financials/OTC Markets Group.xlsx" xr:uid="{C33E2BE1-1EBE-4947-BED3-74D9E1C301CE}"/>
    <hyperlink ref="A6" r:id="rId5" display="Financials/Adyen.xlsx" xr:uid="{D62A10E6-9F00-5F42-9E54-ADF800F08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zoomScale="80" zoomScaleNormal="80" workbookViewId="0">
      <pane ySplit="1" topLeftCell="A2" activePane="bottomLeft" state="frozen"/>
      <selection pane="bottomLeft" activeCell="M13" sqref="M1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28" t="s">
        <v>11</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1" ht="50" customHeight="1">
      <c r="A2" s="2" t="e" vm="83">
        <v>#VALUE!</v>
      </c>
      <c r="B2" s="13" cm="1">
        <f t="array" ref="B2">_FV(A2,"Price")</f>
        <v>800.26</v>
      </c>
      <c r="C2" s="13">
        <f>[83]Model!$K$6</f>
        <v>1750.9082614729225</v>
      </c>
      <c r="D2" s="4">
        <f>[83]Model!$K$7</f>
        <v>1.1433569120735982</v>
      </c>
      <c r="E2" s="4">
        <f>[83]Model!$E$11</f>
        <v>-0.2425879029598611</v>
      </c>
      <c r="F2" s="4">
        <f>[83]Model!$F$11</f>
        <v>5.2173270132836125E-2</v>
      </c>
      <c r="G2" s="4">
        <f>[83]Model!$K$11</f>
        <v>5.1915835642142708E-2</v>
      </c>
      <c r="H2" s="4">
        <f>[83]Model!$E$13</f>
        <v>-0.46275680160489396</v>
      </c>
      <c r="I2" s="4">
        <f>[83]Model!$F$13</f>
        <v>0.11884565738521125</v>
      </c>
      <c r="J2" s="4">
        <f>[83]Model!$K$13</f>
        <v>7.9712319781630875E-2</v>
      </c>
      <c r="K2" s="4">
        <f>[83]Model!$E$15</f>
        <v>-0.63151970510403732</v>
      </c>
      <c r="L2" s="4">
        <f>[83]Model!$F$15</f>
        <v>0.62525297614293418</v>
      </c>
      <c r="M2" s="4">
        <f>[83]Model!$K$15</f>
        <v>0.17775632983074466</v>
      </c>
      <c r="N2" s="4">
        <f t="shared" ref="N2:N9" si="0">SUM(D2,G2,M2,J2,Q2,R2,S2,T2,U2)/9</f>
        <v>0.33880807146083669</v>
      </c>
      <c r="O2" s="26">
        <f>[83]Model!$A$6</f>
        <v>6.9239241099312929</v>
      </c>
      <c r="P2" s="26">
        <f>[83]Model!$A$7</f>
        <v>18.269802224969098</v>
      </c>
      <c r="Q2" s="23">
        <f>[83]Model!$C$7</f>
        <v>4.4428597492919053E-2</v>
      </c>
      <c r="R2" s="4">
        <f>[83]Model!$C$3</f>
        <v>0.86420000000000008</v>
      </c>
      <c r="S2" s="4">
        <f>[83]Model!$C$5</f>
        <v>0.33929999999999999</v>
      </c>
      <c r="T2" s="4">
        <f>[83]Model!$C$6</f>
        <v>0.22454435513148341</v>
      </c>
      <c r="U2" s="4">
        <f>[83]Model!$E$7</f>
        <v>0.12405829319501049</v>
      </c>
      <c r="V2" s="27">
        <f>[83]Model!$G$7</f>
        <v>0.11250775463300289</v>
      </c>
      <c r="W2" s="4">
        <f>[83]Model!$G$3</f>
        <v>-5.1770091837100018E-5</v>
      </c>
      <c r="X2" s="5">
        <f>[83]Model!$A$3</f>
        <v>88681620000</v>
      </c>
      <c r="Y2" s="10" t="str" cm="1">
        <f t="array" ref="Y2">_FV(A2,"Industry")</f>
        <v>Biotechnology &amp; Medical Research</v>
      </c>
      <c r="Z2" s="16"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4"/>
      <c r="AD2" s="25"/>
    </row>
    <row r="3" spans="1:31" ht="50" customHeight="1">
      <c r="A3" s="2" t="e" vm="84">
        <v>#VALUE!</v>
      </c>
      <c r="B3" s="13" cm="1">
        <f t="array" ref="B3">_FV(A3,"Price")</f>
        <v>100.03</v>
      </c>
      <c r="C3" s="13">
        <f>'[84]Sheet 1'!$AO$116</f>
        <v>100.18652276479779</v>
      </c>
      <c r="D3" s="4">
        <f>'[84]Sheet 1'!$AO$118</f>
        <v>1.6648946690440702E-3</v>
      </c>
      <c r="E3" s="4">
        <f>'[84]Sheet 1'!$AM$4</f>
        <v>0.25677556818181824</v>
      </c>
      <c r="F3" s="4">
        <f>'[84]Sheet 1'!$AN$4</f>
        <v>0.26925641692191182</v>
      </c>
      <c r="G3" s="4">
        <f>'[84]Sheet 1'!$AU$107</f>
        <v>0.15179461600357272</v>
      </c>
      <c r="H3" s="4">
        <f>'[84]Sheet 1'!$AM$29</f>
        <v>0.16265678329878352</v>
      </c>
      <c r="I3" s="4">
        <f>'[84]Sheet 1'!$AN$29</f>
        <v>0.44327780279153539</v>
      </c>
      <c r="J3" s="4">
        <f>'[84]Sheet 1'!$AT$22</f>
        <v>0.18686866407346661</v>
      </c>
      <c r="K3" s="4">
        <f>'[84]Sheet 1'!$AM$106</f>
        <v>0.34692848892155825</v>
      </c>
      <c r="L3" s="4">
        <f>'[84]Sheet 1'!$AN$106</f>
        <v>0.35885186042951056</v>
      </c>
      <c r="M3" s="4">
        <f>'[84]Sheet 1'!$AS$106</f>
        <v>0.18017032512550904</v>
      </c>
      <c r="N3" s="4">
        <f t="shared" si="0"/>
        <v>0.31255799601696282</v>
      </c>
      <c r="O3" s="26">
        <f>'[84]Sheet 1'!$AT$19</f>
        <v>3.4681629563668745</v>
      </c>
      <c r="P3" s="26">
        <f>'[84]Sheet 1'!$AU$19</f>
        <v>9.720100326936036</v>
      </c>
      <c r="Q3" s="23">
        <f>'[84]Sheet 1'!$AV$22</f>
        <v>9.2184421735224398E-2</v>
      </c>
      <c r="R3" s="4">
        <f>'[84]Sheet 1'!$AS$7</f>
        <v>0.83919999999999995</v>
      </c>
      <c r="S3" s="4">
        <f>'[84]Sheet 1'!$AU$7</f>
        <v>0.35680320569902046</v>
      </c>
      <c r="T3" s="4">
        <f>'[84]Sheet 1'!$AV$7</f>
        <v>0.3197105966162066</v>
      </c>
      <c r="U3" s="4">
        <f>'[84]Sheet 1'!$AU$13</f>
        <v>0.68462524023062143</v>
      </c>
      <c r="V3" s="27">
        <f>'[84]Sheet 1'!$AV$13</f>
        <v>1.8897899048942337</v>
      </c>
      <c r="W3" s="4">
        <f>'[84]Sheet 1'!$AS$16</f>
        <v>-1.7157376237623801E-2</v>
      </c>
      <c r="X3" s="5">
        <f>'[84]Sheet 1'!$AV$101</f>
        <v>352516700000</v>
      </c>
      <c r="Y3" s="10" t="str" cm="1">
        <f t="array" ref="Y3">_FV(A3,"Industry")</f>
        <v>Pharmaceuticals</v>
      </c>
      <c r="Z3" s="16"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4"/>
      <c r="AC3" s="24"/>
      <c r="AD3" s="25"/>
    </row>
    <row r="4" spans="1:31" ht="50" customHeight="1">
      <c r="A4" s="2" t="e" vm="85">
        <v>#VALUE!</v>
      </c>
      <c r="B4" s="13" cm="1">
        <f t="array" ref="B4">_FV(A4,"Price")</f>
        <v>368.57</v>
      </c>
      <c r="C4" s="13">
        <f>[85]Model!$K$6</f>
        <v>572.85673129105203</v>
      </c>
      <c r="D4" s="4">
        <f>[85]Model!$K$7</f>
        <v>0.58563089927771284</v>
      </c>
      <c r="E4" s="4">
        <f>[85]Model!$E$11</f>
        <v>0.17906368821292773</v>
      </c>
      <c r="F4" s="4">
        <f>[85]Model!$F$11</f>
        <v>0.10562441913847742</v>
      </c>
      <c r="G4" s="4">
        <f>[85]Model!$K$11</f>
        <v>9.002044661221395E-2</v>
      </c>
      <c r="H4" s="4">
        <f>[85]Model!$E$13</f>
        <v>0.41838520985440408</v>
      </c>
      <c r="I4" s="4">
        <f>[85]Model!$F$13</f>
        <v>0.17278747742323897</v>
      </c>
      <c r="J4" s="4">
        <f>[85]Model!$K$13</f>
        <v>0.10907343461705729</v>
      </c>
      <c r="K4" s="4">
        <f>[85]Model!$E$15</f>
        <v>0.61227268712172145</v>
      </c>
      <c r="L4" s="4">
        <f>[85]Model!$F$15</f>
        <v>-5.3520572894982799E-5</v>
      </c>
      <c r="M4" s="4">
        <f>[85]Model!$K$15</f>
        <v>9.4650696939193438E-2</v>
      </c>
      <c r="N4" s="4">
        <f t="shared" si="0"/>
        <v>0.30818550655481552</v>
      </c>
      <c r="O4" s="26">
        <f>[85]Model!$A$6</f>
        <v>9.4434362309094588</v>
      </c>
      <c r="P4" s="26">
        <f>[85]Model!$A$7</f>
        <v>23.933390488706365</v>
      </c>
      <c r="Q4" s="23">
        <f>[85]Model!$C$7</f>
        <v>4.2554793617466773E-2</v>
      </c>
      <c r="R4" s="4">
        <f>[85]Model!$C$3</f>
        <v>0.87919999999999998</v>
      </c>
      <c r="S4" s="4">
        <f>[85]Model!$C$5</f>
        <v>0.35399999999999998</v>
      </c>
      <c r="T4" s="4">
        <f>[85]Model!$C$6</f>
        <v>0.41200730699631771</v>
      </c>
      <c r="U4" s="4">
        <f>[85]Model!$E$7</f>
        <v>0.20653198093337768</v>
      </c>
      <c r="V4" s="27">
        <f>[85]Model!$G$7</f>
        <v>4.9617975203940477E-2</v>
      </c>
      <c r="W4" s="4">
        <f>[85]Model!$G$3</f>
        <v>1.8920446229682142E-3</v>
      </c>
      <c r="X4" s="5">
        <f>[85]Model!$A$3</f>
        <v>93244489344</v>
      </c>
      <c r="Y4" s="10" t="str" cm="1">
        <f t="array" ref="Y4">_FV(A4,"Industry")</f>
        <v>Biotechnology &amp; Medical Research</v>
      </c>
      <c r="Z4" s="16" cm="1">
        <f t="array" ref="Z4">_FV(A4,"Year incorporated",TRUE)</f>
        <v>1989</v>
      </c>
      <c r="AA4" s="8" t="str" cm="1">
        <f t="array" ref="AA4">_FV(A4,"Description")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4" s="4"/>
      <c r="AC4" s="24"/>
      <c r="AD4" s="6"/>
      <c r="AE4" s="6"/>
    </row>
    <row r="5" spans="1:31" ht="50" customHeight="1">
      <c r="A5" s="2" t="e" vm="86">
        <v>#VALUE!</v>
      </c>
      <c r="B5" s="13" cm="1">
        <f t="array" ref="B5">_FV(A5,"Price")</f>
        <v>591.32000000000005</v>
      </c>
      <c r="C5" s="13">
        <f>[86]Model!$K$6</f>
        <v>573.18831844026079</v>
      </c>
      <c r="D5" s="4">
        <f>[86]Model!$K$7</f>
        <v>-1.9587577927851707E-2</v>
      </c>
      <c r="E5" s="4">
        <f>[86]Model!$E$11</f>
        <v>7.8747386858013524E-3</v>
      </c>
      <c r="F5" s="4">
        <f>[86]Model!$F$11</f>
        <v>0.17264745247254876</v>
      </c>
      <c r="G5" s="4">
        <f>[86]Model!$K$11</f>
        <v>0.15197330486053096</v>
      </c>
      <c r="H5" s="4">
        <f>[86]Model!$E$13</f>
        <v>0.11879893222494942</v>
      </c>
      <c r="I5" s="4">
        <f>[86]Model!$F$13</f>
        <v>0.41173456315654633</v>
      </c>
      <c r="J5" s="4">
        <f>[86]Model!$K$13</f>
        <v>0.26175843260588977</v>
      </c>
      <c r="K5" s="4">
        <f>[86]Model!$E$15</f>
        <v>-0.13887593708067958</v>
      </c>
      <c r="L5" s="4">
        <f>[86]Model!$F$15</f>
        <v>0.6633230665182599</v>
      </c>
      <c r="M5" s="4">
        <f>[86]Model!$K$15</f>
        <v>0.33221414776726099</v>
      </c>
      <c r="N5" s="4">
        <f t="shared" si="0"/>
        <v>0.22846401156803736</v>
      </c>
      <c r="O5" s="26">
        <f>[86]Model!$A$6</f>
        <v>16.582388052466463</v>
      </c>
      <c r="P5" s="26">
        <f>[86]Model!$A$7</f>
        <v>62.953260631578949</v>
      </c>
      <c r="Q5" s="23">
        <f>[86]Model!$C$7</f>
        <v>1.4217102296887113E-2</v>
      </c>
      <c r="R5" s="4">
        <f>[86]Model!$C$3</f>
        <v>0.77769999999999995</v>
      </c>
      <c r="S5" s="4">
        <f>[86]Model!$C$5</f>
        <v>0.22010000000000002</v>
      </c>
      <c r="T5" s="4">
        <f>[86]Model!$C$6</f>
        <v>0.12055384523386017</v>
      </c>
      <c r="U5" s="4">
        <f>[86]Model!$E$7</f>
        <v>0.19724684927575886</v>
      </c>
      <c r="V5" s="27">
        <f>[86]Model!$G$7</f>
        <v>1.6879983496721767</v>
      </c>
      <c r="W5" s="4">
        <f>[86]Model!$G$3</f>
        <v>-2.5456807156169076E-2</v>
      </c>
      <c r="X5" s="5">
        <f>[86]Model!$A$3</f>
        <v>554995945728</v>
      </c>
      <c r="Y5" s="10" t="str" cm="1">
        <f t="array" ref="Y5">_FV(A5,"Industry")</f>
        <v>Pharmaceuticals</v>
      </c>
      <c r="Z5" s="16"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4"/>
      <c r="AD5" s="6"/>
    </row>
    <row r="6" spans="1:31" ht="50" customHeight="1">
      <c r="A6" s="2" t="e" vm="87">
        <v>#VALUE!</v>
      </c>
      <c r="B6" s="13" cm="1">
        <f t="array" ref="B6">_FV(A6,"Price")</f>
        <v>166.63</v>
      </c>
      <c r="C6" s="13">
        <f>[87]Model!$K$6</f>
        <v>177.93017713274998</v>
      </c>
      <c r="D6" s="4">
        <f>[87]Model!$K$7</f>
        <v>-8.5615000088648086E-2</v>
      </c>
      <c r="E6" s="4">
        <f>[87]Model!$E$11</f>
        <v>0.16440824583404701</v>
      </c>
      <c r="F6" s="4">
        <f>[87]Model!$F$11</f>
        <v>9.92733380973152E-2</v>
      </c>
      <c r="G6" s="4">
        <f>[87]Model!$K$11</f>
        <v>0.14237938069760353</v>
      </c>
      <c r="H6" s="4">
        <f>[87]Model!$E$13</f>
        <v>0.1411263716979807</v>
      </c>
      <c r="I6" s="4">
        <f>[87]Model!$F$13</f>
        <v>0.50910589576507159</v>
      </c>
      <c r="J6" s="4">
        <f>[87]Model!$K$13</f>
        <v>0.22862268562747684</v>
      </c>
      <c r="K6" s="4">
        <f>[87]Model!$E$15</f>
        <v>2.0938881280061938E-2</v>
      </c>
      <c r="L6" s="4">
        <f>[87]Model!$F$15</f>
        <v>-3.1352902738093658E-2</v>
      </c>
      <c r="M6" s="4">
        <f>[87]Model!$K$15</f>
        <v>0.18235219666486646</v>
      </c>
      <c r="N6" s="4">
        <f t="shared" si="0"/>
        <v>0.21656921911306581</v>
      </c>
      <c r="O6" s="26">
        <f>[87]Model!$A$6</f>
        <v>13.196268467707894</v>
      </c>
      <c r="P6" s="26">
        <f>[87]Model!$A$7</f>
        <v>42.475489130434781</v>
      </c>
      <c r="Q6" s="23">
        <f>[87]Model!$C$7</f>
        <v>2.413757267013756E-2</v>
      </c>
      <c r="R6" s="4">
        <f>[87]Model!$C$3</f>
        <v>0.70709999999999995</v>
      </c>
      <c r="S6" s="4">
        <f>[87]Model!$C$5</f>
        <v>0.24199999999999999</v>
      </c>
      <c r="T6" s="4">
        <f>[87]Model!$C$6</f>
        <v>0.43763579104865408</v>
      </c>
      <c r="U6" s="4">
        <f>[87]Model!$E$7</f>
        <v>7.0510345397502061E-2</v>
      </c>
      <c r="V6" s="27">
        <f>[87]Model!$G$7</f>
        <v>1.4088617779086716E-2</v>
      </c>
      <c r="W6" s="4">
        <f>[87]Model!$G$3</f>
        <v>2.0015163693110349E-2</v>
      </c>
      <c r="X6" s="5">
        <f>[87]Model!$A$3</f>
        <v>31261960000</v>
      </c>
      <c r="Y6" s="10" t="str" cm="1">
        <f t="array" ref="Y6">_FV(A6,"Industry")</f>
        <v>Healthcare Equipment &amp; Supplies</v>
      </c>
      <c r="Z6" s="16" cm="1">
        <f t="array" ref="Z6">_FV(A6,"Year incorporated",TRUE)</f>
        <v>2007</v>
      </c>
      <c r="AA6" s="8" t="str" cm="1">
        <f t="array" ref="AA6">_FV(A6,"Description")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6" s="4"/>
      <c r="AC6" s="24"/>
      <c r="AD6" s="6"/>
    </row>
    <row r="7" spans="1:31" ht="50" customHeight="1">
      <c r="A7" s="2" t="e" vm="88">
        <v>#VALUE!</v>
      </c>
      <c r="B7" s="13" cm="1">
        <f t="array" ref="B7">_FV(A7,"Price")</f>
        <v>170.63</v>
      </c>
      <c r="C7" s="13">
        <f>[88]Model!$K$6</f>
        <v>123.25214420864313</v>
      </c>
      <c r="D7" s="4">
        <f>[88]Model!$K$7</f>
        <v>-0.26653091996760814</v>
      </c>
      <c r="E7" s="4">
        <f>[88]Model!$E$11</f>
        <v>3.9094650205761416E-2</v>
      </c>
      <c r="F7" s="4">
        <f>[88]Model!$F$11</f>
        <v>6.4356435643564414E-2</v>
      </c>
      <c r="G7" s="4">
        <f>[88]Model!$K$11</f>
        <v>6.0052532962182513E-2</v>
      </c>
      <c r="H7" s="4">
        <f>[88]Model!$E$13</f>
        <v>3.7800687285223455E-2</v>
      </c>
      <c r="I7" s="4">
        <f>[88]Model!$F$13</f>
        <v>0.18684957426679283</v>
      </c>
      <c r="J7" s="4">
        <f>[88]Model!$K$13</f>
        <v>0.11258365989690966</v>
      </c>
      <c r="K7" s="4">
        <f>[88]Model!$E$15</f>
        <v>-0.2175332938456932</v>
      </c>
      <c r="L7" s="4">
        <f>[88]Model!$F$15</f>
        <v>0.4264292807408423</v>
      </c>
      <c r="M7" s="4">
        <f>[88]Model!$K$15</f>
        <v>0.173858941988764</v>
      </c>
      <c r="N7" s="4">
        <f t="shared" si="0"/>
        <v>0.16122809663968124</v>
      </c>
      <c r="O7" s="26">
        <f>[88]Model!$A$6</f>
        <v>8.9943781251162793</v>
      </c>
      <c r="P7" s="26">
        <f>[88]Model!$A$7</f>
        <v>30.829673924272619</v>
      </c>
      <c r="Q7" s="23">
        <f>[88]Model!$C$7</f>
        <v>2.547069297310868E-2</v>
      </c>
      <c r="R7" s="4">
        <f>[88]Model!$C$3</f>
        <v>0.70140000000000002</v>
      </c>
      <c r="S7" s="4">
        <f>[88]Model!$C$5</f>
        <v>0.26920000000000005</v>
      </c>
      <c r="T7" s="4">
        <f>[88]Model!$C$6</f>
        <v>0.17870879421065433</v>
      </c>
      <c r="U7" s="4">
        <f>[88]Model!$E$7</f>
        <v>0.19630916769311982</v>
      </c>
      <c r="V7" s="27">
        <f>[88]Model!$G$7</f>
        <v>1.4596407703960181</v>
      </c>
      <c r="W7" s="4">
        <f>[88]Model!$G$3</f>
        <v>-8.2941157610064709E-3</v>
      </c>
      <c r="X7" s="5">
        <f>[88]Model!$A$3</f>
        <v>77351651876</v>
      </c>
      <c r="Y7" s="10" t="str" cm="1">
        <f t="array" ref="Y7">_FV(A7,"Industry")</f>
        <v>Pharmaceuticals</v>
      </c>
      <c r="Z7" s="16" cm="1">
        <f t="array" ref="Z7">_FV(A7,"Year incorporated",TRUE)</f>
        <v>2012</v>
      </c>
      <c r="AA7" s="8" t="str" cm="1">
        <f t="array" ref="AA7">_FV(A7,"Description")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7" s="4"/>
      <c r="AC7" s="24"/>
      <c r="AD7" s="6"/>
    </row>
    <row r="8" spans="1:31" ht="50" customHeight="1">
      <c r="A8" s="2" t="e" vm="89">
        <v>#VALUE!</v>
      </c>
      <c r="B8" s="13" cm="1">
        <f t="array" ref="B8">_FV(A8,"Price")</f>
        <v>272.32499999999999</v>
      </c>
      <c r="C8" s="13">
        <f>'[89]Sheet 1'!$AB$116</f>
        <v>124.05879847984306</v>
      </c>
      <c r="D8" s="4">
        <f>'[89]Sheet 1'!$AB$118</f>
        <v>-0.54457122437649386</v>
      </c>
      <c r="E8" s="4">
        <f>'[89]Sheet 1'!$Z$4</f>
        <v>8.968319293882776E-2</v>
      </c>
      <c r="F8" s="4">
        <f>'[89]Sheet 1'!$AA$4</f>
        <v>0.14734338336922637</v>
      </c>
      <c r="G8" s="4">
        <f>'[89]Sheet 1'!$AH$107</f>
        <v>0.13029297899605763</v>
      </c>
      <c r="H8" s="4">
        <f>'[89]Sheet 1'!$Z$29</f>
        <v>-0.22427548985099144</v>
      </c>
      <c r="I8" s="4">
        <f>'[89]Sheet 1'!$AA$29</f>
        <v>0.50646600620131599</v>
      </c>
      <c r="J8" s="4">
        <f>'[89]Sheet 1'!$AG$22</f>
        <v>0.22262895720521989</v>
      </c>
      <c r="K8" s="4">
        <f>'[89]Sheet 1'!$Z$106</f>
        <v>-0.44789446396681831</v>
      </c>
      <c r="L8" s="4">
        <f>'[89]Sheet 1'!$AA$106</f>
        <v>0.5880634390651085</v>
      </c>
      <c r="M8" s="4">
        <f>'[89]Sheet 1'!$AF$106</f>
        <v>0.30498812027242572</v>
      </c>
      <c r="N8" s="4">
        <f t="shared" si="0"/>
        <v>0.14574994822769113</v>
      </c>
      <c r="O8" s="26">
        <f>'[89]Sheet 1'!$AG$19</f>
        <v>13.433856820142877</v>
      </c>
      <c r="P8" s="26">
        <f>'[89]Sheet 1'!$AH$19</f>
        <v>48.144730842871489</v>
      </c>
      <c r="Q8" s="23">
        <f>'[89]Sheet 1'!$AI$22</f>
        <v>1.5869986424749693E-2</v>
      </c>
      <c r="R8" s="4">
        <f>'[89]Sheet 1'!$AF$7</f>
        <v>0.6744</v>
      </c>
      <c r="S8" s="4">
        <f>'[89]Sheet 1'!$AH$7</f>
        <v>0.21249999999999999</v>
      </c>
      <c r="T8" s="4">
        <f>'[89]Sheet 1'!$AI$7</f>
        <v>0.15402912153257689</v>
      </c>
      <c r="U8" s="4">
        <f>'[89]Sheet 1'!$AH$13</f>
        <v>0.14161159399468429</v>
      </c>
      <c r="V8" s="27">
        <f>'[89]Sheet 1'!$AI$13</f>
        <v>0.16750355452369384</v>
      </c>
      <c r="W8" s="4">
        <f>'[89]Sheet 1'!$AF$16</f>
        <v>1.0086193219994205E-2</v>
      </c>
      <c r="X8" s="5">
        <f>'[61]Sheet 1'!$AE$102</f>
        <v>195409000000</v>
      </c>
      <c r="Y8" s="10" t="str" cm="1">
        <f t="array" ref="Y8">_FV(A8,"Industry")</f>
        <v>Healthcare Equipment &amp; Supplies</v>
      </c>
      <c r="Z8" s="16" cm="1">
        <f t="array" ref="Z8">_FV(A8,"Year incorporated",TRUE)</f>
        <v>1995</v>
      </c>
      <c r="AA8" s="8" t="str" cm="1">
        <f t="array" ref="AA8">_FV(A8,"Description")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9" spans="1:31" ht="50" customHeight="1">
      <c r="A9" s="2" t="e" vm="90">
        <v>#VALUE!</v>
      </c>
      <c r="B9" s="13" cm="1">
        <f t="array" ref="B9">_FV(A9,"Price")</f>
        <v>195.52</v>
      </c>
      <c r="C9" s="13">
        <f>[90]Model!$K$6</f>
        <v>201.07278782942242</v>
      </c>
      <c r="D9" s="4">
        <f>[90]Model!$K$7</f>
        <v>4.1935888845592517E-2</v>
      </c>
      <c r="E9" s="4">
        <f>[90]Model!$E$11</f>
        <v>6.851594065120703E-2</v>
      </c>
      <c r="F9" s="4">
        <f>[90]Model!$F$11</f>
        <v>-0.13908042324679859</v>
      </c>
      <c r="G9" s="4">
        <f>[90]Model!$K$11</f>
        <v>1.0553582588400823E-2</v>
      </c>
      <c r="H9" s="4">
        <f>[90]Model!$E$13</f>
        <v>0.12062801181408367</v>
      </c>
      <c r="I9" s="4">
        <f>[90]Model!$F$13</f>
        <v>-0.1374670550700513</v>
      </c>
      <c r="J9" s="4">
        <f>[90]Model!$K$13</f>
        <v>6.2008952853246702E-2</v>
      </c>
      <c r="K9" s="4">
        <f>[90]Model!$E$15</f>
        <v>3.9602849591775291E-2</v>
      </c>
      <c r="L9" s="4">
        <f>[90]Model!$F$15</f>
        <v>-0.18402125290430571</v>
      </c>
      <c r="M9" s="4">
        <f>[90]Model!$K$15</f>
        <v>5.8314236639788318E-2</v>
      </c>
      <c r="N9" s="4">
        <f t="shared" si="0"/>
        <v>0.14823691749831619</v>
      </c>
      <c r="O9" s="26">
        <f>[90]Model!$A$6</f>
        <v>5.2589941779729825</v>
      </c>
      <c r="P9" s="26">
        <f>[90]Model!$A$7</f>
        <v>22.91527633612094</v>
      </c>
      <c r="Q9" s="23">
        <f>[90]Model!$C$7</f>
        <v>3.7946027126771198E-2</v>
      </c>
      <c r="R9" s="4">
        <f>[90]Model!$C$3</f>
        <v>0.59079999999999999</v>
      </c>
      <c r="S9" s="4">
        <f>[90]Model!$C$5</f>
        <v>0.20949999999999999</v>
      </c>
      <c r="T9" s="4">
        <f>[90]Model!$C$6</f>
        <v>0.24415486944920278</v>
      </c>
      <c r="U9" s="4">
        <f>[90]Model!$E$7</f>
        <v>7.8918699981843324E-2</v>
      </c>
      <c r="V9" s="27">
        <f>[90]Model!$G$7</f>
        <v>0.38425102466939914</v>
      </c>
      <c r="W9" s="4">
        <f>[90]Model!$G$3</f>
        <v>9.4934986773774765E-3</v>
      </c>
      <c r="X9" s="5">
        <f>[90]Model!$A$3</f>
        <v>142487188258</v>
      </c>
      <c r="Y9" s="10" t="str" cm="1">
        <f t="array" ref="Y9">_FV(A9,"Industry")</f>
        <v>Healthcare Equipment &amp; Supplies</v>
      </c>
      <c r="Z9" s="16" cm="1">
        <f t="array" ref="Z9">_FV(A9,"Year incorporated",TRUE)</f>
        <v>1986</v>
      </c>
      <c r="AA9" s="8" t="str" cm="1">
        <f t="array" ref="AA9">_FV(A9,"Description")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10" spans="1:31"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1"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1"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1"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1"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1"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1"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9">
      <sortCondition descending="1" ref="N1:N9"/>
    </sortState>
  </autoFilter>
  <conditionalFormatting sqref="D2">
    <cfRule type="colorScale" priority="225">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onditionalFormatting>
  <conditionalFormatting sqref="D3">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onditionalFormatting>
  <conditionalFormatting sqref="D4:D7">
    <cfRule type="colorScale" priority="641">
      <colorScale>
        <cfvo type="min"/>
        <cfvo type="percentile" val="50"/>
        <cfvo type="max"/>
        <color rgb="FFF8696B"/>
        <color rgb="FFFCFCFF"/>
        <color rgb="FF63BE7B"/>
      </colorScale>
    </cfRule>
  </conditionalFormatting>
  <conditionalFormatting sqref="D4:D34">
    <cfRule type="colorScale" priority="636">
      <colorScale>
        <cfvo type="min"/>
        <cfvo type="percentile" val="50"/>
        <cfvo type="max"/>
        <color rgb="FFF8696B"/>
        <color rgb="FFFCFCFF"/>
        <color rgb="FF63BE7B"/>
      </colorScale>
    </cfRule>
  </conditionalFormatting>
  <conditionalFormatting sqref="D8:D34">
    <cfRule type="colorScale" priority="514">
      <colorScale>
        <cfvo type="min"/>
        <cfvo type="percentile" val="50"/>
        <cfvo type="max"/>
        <color rgb="FFF8696B"/>
        <color rgb="FFFCFCFF"/>
        <color rgb="FF63BE7B"/>
      </colorScale>
    </cfRule>
  </conditionalFormatting>
  <conditionalFormatting sqref="E2">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78">
      <colorScale>
        <cfvo type="min"/>
        <cfvo type="max"/>
        <color rgb="FFFCFCFF"/>
        <color rgb="FF63BE7B"/>
      </colorScale>
    </cfRule>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E3">
    <cfRule type="colorScale" priority="59">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onditionalFormatting>
  <conditionalFormatting sqref="E4">
    <cfRule type="colorScale" priority="582">
      <colorScale>
        <cfvo type="min"/>
        <cfvo type="max"/>
        <color rgb="FFFCFCFF"/>
        <color rgb="FF63BE7B"/>
      </colorScale>
    </cfRule>
  </conditionalFormatting>
  <conditionalFormatting sqref="E4:E7">
    <cfRule type="colorScale" priority="507">
      <colorScale>
        <cfvo type="min"/>
        <cfvo type="max"/>
        <color rgb="FFFCFCFF"/>
        <color rgb="FF63BE7B"/>
      </colorScale>
    </cfRule>
  </conditionalFormatting>
  <conditionalFormatting sqref="E4:E34">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onditionalFormatting>
  <conditionalFormatting sqref="E5:E7">
    <cfRule type="colorScale" priority="607">
      <colorScale>
        <cfvo type="min"/>
        <cfvo type="max"/>
        <color rgb="FFFCFCFF"/>
        <color rgb="FF63BE7B"/>
      </colorScale>
    </cfRule>
  </conditionalFormatting>
  <conditionalFormatting sqref="E8:E34">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onditionalFormatting>
  <conditionalFormatting sqref="E4:M4">
    <cfRule type="colorScale" priority="492">
      <colorScale>
        <cfvo type="min"/>
        <cfvo type="max"/>
        <color rgb="FFFCFCFF"/>
        <color rgb="FF63BE7B"/>
      </colorScale>
    </cfRule>
    <cfRule type="colorScale" priority="493">
      <colorScale>
        <cfvo type="min"/>
        <cfvo type="max"/>
        <color rgb="FFFFEF9C"/>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onditionalFormatting>
  <conditionalFormatting sqref="E5:M5">
    <cfRule type="colorScale" priority="496">
      <colorScale>
        <cfvo type="min"/>
        <cfvo type="max"/>
        <color rgb="FFFCFCFF"/>
        <color rgb="FF63BE7B"/>
      </colorScale>
    </cfRule>
    <cfRule type="colorScale" priority="497">
      <colorScale>
        <cfvo type="min"/>
        <cfvo type="max"/>
        <color rgb="FFFCFCFF"/>
        <color rgb="FF63BE7B"/>
      </colorScale>
    </cfRule>
    <cfRule type="colorScale" priority="498">
      <colorScale>
        <cfvo type="min"/>
        <cfvo type="percentile" val="50"/>
        <cfvo type="max"/>
        <color rgb="FFF8696B"/>
        <color rgb="FFFFEB84"/>
        <color rgb="FF63BE7B"/>
      </colorScale>
    </cfRule>
    <cfRule type="colorScale" priority="499">
      <colorScale>
        <cfvo type="min"/>
        <cfvo type="max"/>
        <color rgb="FFFFEF9C"/>
        <color rgb="FF63BE7B"/>
      </colorScale>
    </cfRule>
  </conditionalFormatting>
  <conditionalFormatting sqref="E6:M6">
    <cfRule type="colorScale" priority="50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FEB84"/>
        <color rgb="FF63BE7B"/>
      </colorScale>
    </cfRule>
    <cfRule type="colorScale" priority="503">
      <colorScale>
        <cfvo type="min"/>
        <cfvo type="max"/>
        <color rgb="FFFFEF9C"/>
        <color rgb="FF63BE7B"/>
      </colorScale>
    </cfRule>
  </conditionalFormatting>
  <conditionalFormatting sqref="E7:M7">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E2:N2">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fRule type="colorScale" priority="324">
      <colorScale>
        <cfvo type="min"/>
        <cfvo type="max"/>
        <color rgb="FFFFEF9C"/>
        <color rgb="FF63BE7B"/>
      </colorScale>
    </cfRule>
  </conditionalFormatting>
  <conditionalFormatting sqref="E3:N3 N4:N9">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fRule type="colorScale" priority="102">
      <colorScale>
        <cfvo type="min"/>
        <cfvo type="max"/>
        <color rgb="FFFFEF9C"/>
        <color rgb="FF63BE7B"/>
      </colorScale>
    </cfRule>
  </conditionalFormatting>
  <conditionalFormatting sqref="E10:N34 E8:M9">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FEB84"/>
        <color rgb="FF63BE7B"/>
      </colorScale>
    </cfRule>
    <cfRule type="colorScale" priority="432">
      <colorScale>
        <cfvo type="min"/>
        <cfvo type="max"/>
        <color rgb="FFFFEF9C"/>
        <color rgb="FF63BE7B"/>
      </colorScale>
    </cfRule>
  </conditionalFormatting>
  <conditionalFormatting sqref="F2">
    <cfRule type="colorScale" priority="224">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79">
      <colorScale>
        <cfvo type="min"/>
        <cfvo type="max"/>
        <color rgb="FFFCFCFF"/>
        <color rgb="FF63BE7B"/>
      </colorScale>
    </cfRule>
    <cfRule type="colorScale" priority="318">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F3">
    <cfRule type="colorScale" priority="58">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87">
      <colorScale>
        <cfvo type="min"/>
        <cfvo type="max"/>
        <color rgb="FFFCFCFF"/>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onditionalFormatting>
  <conditionalFormatting sqref="F4">
    <cfRule type="colorScale" priority="583">
      <colorScale>
        <cfvo type="min"/>
        <cfvo type="max"/>
        <color rgb="FFFCFCFF"/>
        <color rgb="FF63BE7B"/>
      </colorScale>
    </cfRule>
  </conditionalFormatting>
  <conditionalFormatting sqref="F4:F7">
    <cfRule type="colorScale" priority="508">
      <colorScale>
        <cfvo type="min"/>
        <cfvo type="max"/>
        <color rgb="FFFCFCFF"/>
        <color rgb="FF63BE7B"/>
      </colorScale>
    </cfRule>
  </conditionalFormatting>
  <conditionalFormatting sqref="F4:F34">
    <cfRule type="colorScale" priority="637">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onditionalFormatting>
  <conditionalFormatting sqref="F5:F7">
    <cfRule type="colorScale" priority="608">
      <colorScale>
        <cfvo type="min"/>
        <cfvo type="max"/>
        <color rgb="FFFCFCFF"/>
        <color rgb="FF63BE7B"/>
      </colorScale>
    </cfRule>
  </conditionalFormatting>
  <conditionalFormatting sqref="F8:F34">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max"/>
        <color rgb="FFFCFCFF"/>
        <color rgb="FF63BE7B"/>
      </colorScale>
    </cfRule>
  </conditionalFormatting>
  <conditionalFormatting sqref="F35">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onditionalFormatting>
  <conditionalFormatting sqref="F35:F38">
    <cfRule type="colorScale" priority="506">
      <colorScale>
        <cfvo type="min"/>
        <cfvo type="max"/>
        <color rgb="FFFCFCFF"/>
        <color rgb="FF63BE7B"/>
      </colorScale>
    </cfRule>
  </conditionalFormatting>
  <conditionalFormatting sqref="F36:F37">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FEB84"/>
        <color rgb="FF63BE7B"/>
      </colorScale>
    </cfRule>
    <cfRule type="colorScale" priority="457">
      <colorScale>
        <cfvo type="min"/>
        <cfvo type="max"/>
        <color rgb="FFFFEF9C"/>
        <color rgb="FF63BE7B"/>
      </colorScale>
    </cfRule>
  </conditionalFormatting>
  <conditionalFormatting sqref="F36:F38">
    <cfRule type="colorScale" priority="453">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onditionalFormatting>
  <conditionalFormatting sqref="F38">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FEB84"/>
        <color rgb="FF63BE7B"/>
      </colorScale>
    </cfRule>
    <cfRule type="colorScale" priority="452">
      <colorScale>
        <cfvo type="min"/>
        <cfvo type="max"/>
        <color rgb="FFFFEF9C"/>
        <color rgb="FF63BE7B"/>
      </colorScale>
    </cfRule>
  </conditionalFormatting>
  <conditionalFormatting sqref="G2">
    <cfRule type="colorScale" priority="223">
      <colorScale>
        <cfvo type="min"/>
        <cfvo type="max"/>
        <color rgb="FFFCFCFF"/>
        <color rgb="FF63BE7B"/>
      </colorScale>
    </cfRule>
    <cfRule type="colorScale" priority="239">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80">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G3">
    <cfRule type="colorScale" priority="5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88">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onditionalFormatting>
  <conditionalFormatting sqref="G4">
    <cfRule type="colorScale" priority="584">
      <colorScale>
        <cfvo type="min"/>
        <cfvo type="max"/>
        <color rgb="FFFCFCFF"/>
        <color rgb="FF63BE7B"/>
      </colorScale>
    </cfRule>
  </conditionalFormatting>
  <conditionalFormatting sqref="G4:G7">
    <cfRule type="colorScale" priority="509">
      <colorScale>
        <cfvo type="min"/>
        <cfvo type="max"/>
        <color rgb="FFFCFCFF"/>
        <color rgb="FF63BE7B"/>
      </colorScale>
    </cfRule>
  </conditionalFormatting>
  <conditionalFormatting sqref="G4:G34">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onditionalFormatting>
  <conditionalFormatting sqref="G5:G7">
    <cfRule type="colorScale" priority="609">
      <colorScale>
        <cfvo type="min"/>
        <cfvo type="max"/>
        <color rgb="FFFCFCFF"/>
        <color rgb="FF63BE7B"/>
      </colorScale>
    </cfRule>
  </conditionalFormatting>
  <conditionalFormatting sqref="G8:G34">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onditionalFormatting>
  <conditionalFormatting sqref="G35:N1048576">
    <cfRule type="colorScale" priority="484">
      <colorScale>
        <cfvo type="min"/>
        <cfvo type="percentile" val="50"/>
        <cfvo type="max"/>
        <color rgb="FFF8696B"/>
        <color rgb="FFFCFCFF"/>
        <color rgb="FF63BE7B"/>
      </colorScale>
    </cfRule>
  </conditionalFormatting>
  <conditionalFormatting sqref="H1">
    <cfRule type="colorScale" priority="480">
      <colorScale>
        <cfvo type="min"/>
        <cfvo type="percentile" val="50"/>
        <cfvo type="max"/>
        <color rgb="FFF8696B"/>
        <color rgb="FFFCFCFF"/>
        <color rgb="FF63BE7B"/>
      </colorScale>
    </cfRule>
  </conditionalFormatting>
  <conditionalFormatting sqref="H2">
    <cfRule type="colorScale" priority="256">
      <colorScale>
        <cfvo type="min"/>
        <cfvo type="percentile" val="50"/>
        <cfvo type="max"/>
        <color rgb="FFF8696B"/>
        <color rgb="FFFCFCFF"/>
        <color rgb="FF5A8AC6"/>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H3">
    <cfRule type="colorScale" priority="53">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H4">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H4:H7">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onditionalFormatting>
  <conditionalFormatting sqref="H4:H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H4:H1048576 H1">
    <cfRule type="colorScale" priority="504">
      <colorScale>
        <cfvo type="min"/>
        <cfvo type="percentile" val="50"/>
        <cfvo type="max"/>
        <color rgb="FFF8696B"/>
        <color rgb="FFFCFCFF"/>
        <color rgb="FF5A8AC6"/>
      </colorScale>
    </cfRule>
  </conditionalFormatting>
  <conditionalFormatting sqref="H5:H7">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onditionalFormatting>
  <conditionalFormatting sqref="H8:H34">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onditionalFormatting>
  <conditionalFormatting sqref="I2">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I3">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I4:I34">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I2:J2 N2">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5A8AC6"/>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3:J3 N3:N9">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5A8AC6"/>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I4:J4">
    <cfRule type="colorScale" priority="590">
      <colorScale>
        <cfvo type="min"/>
        <cfvo type="max"/>
        <color rgb="FFFCFCFF"/>
        <color rgb="FF63BE7B"/>
      </colorScale>
    </cfRule>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onditionalFormatting>
  <conditionalFormatting sqref="I4:J6 N10:N34">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5A8AC6"/>
      </colorScale>
    </cfRule>
    <cfRule type="colorScale" priority="692">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I5:J6">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onditionalFormatting>
  <conditionalFormatting sqref="I7:J7">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N10:N34 I8:J34">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percentile" val="50"/>
        <cfvo type="max"/>
        <color rgb="FFF8696B"/>
        <color rgb="FFFCFCFF"/>
        <color rgb="FF5A8AC6"/>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I1:N1 G1">
    <cfRule type="colorScale" priority="505">
      <colorScale>
        <cfvo type="min"/>
        <cfvo type="percentile" val="50"/>
        <cfvo type="max"/>
        <color rgb="FFF8696B"/>
        <color rgb="FFFCFCFF"/>
        <color rgb="FF63BE7B"/>
      </colorScale>
    </cfRule>
  </conditionalFormatting>
  <conditionalFormatting sqref="J2">
    <cfRule type="colorScale" priority="238">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onditionalFormatting>
  <conditionalFormatting sqref="J3">
    <cfRule type="colorScale" priority="52">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onditionalFormatting>
  <conditionalFormatting sqref="J4:J34">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K2">
    <cfRule type="colorScale" priority="347">
      <colorScale>
        <cfvo type="min"/>
        <cfvo type="percentile" val="50"/>
        <cfvo type="max"/>
        <color rgb="FFF8696B"/>
        <color rgb="FFFCFCFF"/>
        <color rgb="FF63BE7B"/>
      </colorScale>
    </cfRule>
  </conditionalFormatting>
  <conditionalFormatting sqref="K3">
    <cfRule type="colorScale" priority="51">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onditionalFormatting>
  <conditionalFormatting sqref="K4:K34">
    <cfRule type="colorScale" priority="702">
      <colorScale>
        <cfvo type="min"/>
        <cfvo type="percentile" val="50"/>
        <cfvo type="max"/>
        <color rgb="FFF8696B"/>
        <color rgb="FFFCFCFF"/>
        <color rgb="FF63BE7B"/>
      </colorScale>
    </cfRule>
  </conditionalFormatting>
  <conditionalFormatting sqref="K2:L2">
    <cfRule type="colorScale" priority="265">
      <colorScale>
        <cfvo type="min"/>
        <cfvo type="max"/>
        <color rgb="FFFCFCFF"/>
        <color rgb="FF63BE7B"/>
      </colorScale>
    </cfRule>
    <cfRule type="colorScale" priority="266">
      <colorScale>
        <cfvo type="min"/>
        <cfvo type="max"/>
        <color rgb="FFFCFCFF"/>
        <color rgb="FF63BE7B"/>
      </colorScale>
    </cfRule>
    <cfRule type="colorScale" priority="284">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K3:L3">
    <cfRule type="colorScale" priority="72">
      <colorScale>
        <cfvo type="min"/>
        <cfvo type="max"/>
        <color rgb="FFFCFCFF"/>
        <color rgb="FF63BE7B"/>
      </colorScale>
    </cfRule>
    <cfRule type="colorScale" priority="7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onditionalFormatting>
  <conditionalFormatting sqref="K4:L4">
    <cfRule type="colorScale" priority="588">
      <colorScale>
        <cfvo type="min"/>
        <cfvo type="max"/>
        <color rgb="FFFCFCFF"/>
        <color rgb="FF63BE7B"/>
      </colorScale>
    </cfRule>
  </conditionalFormatting>
  <conditionalFormatting sqref="K4:L6">
    <cfRule type="colorScale" priority="510">
      <colorScale>
        <cfvo type="min"/>
        <cfvo type="max"/>
        <color rgb="FFFCFCFF"/>
        <color rgb="FF63BE7B"/>
      </colorScale>
    </cfRule>
  </conditionalFormatting>
  <conditionalFormatting sqref="K4:L7">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K5:L6">
    <cfRule type="colorScale" priority="612">
      <colorScale>
        <cfvo type="min"/>
        <cfvo type="max"/>
        <color rgb="FFFCFCFF"/>
        <color rgb="FF63BE7B"/>
      </colorScale>
    </cfRule>
  </conditionalFormatting>
  <conditionalFormatting sqref="K7:L7">
    <cfRule type="colorScale" priority="23">
      <colorScale>
        <cfvo type="min"/>
        <cfvo type="max"/>
        <color rgb="FFFCFCFF"/>
        <color rgb="FF63BE7B"/>
      </colorScale>
    </cfRule>
    <cfRule type="colorScale" priority="24">
      <colorScale>
        <cfvo type="min"/>
        <cfvo type="max"/>
        <color rgb="FFFCFCFF"/>
        <color rgb="FF63BE7B"/>
      </colorScale>
    </cfRule>
  </conditionalFormatting>
  <conditionalFormatting sqref="K8:L34">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max"/>
        <color rgb="FFFCFCFF"/>
        <color rgb="FF63BE7B"/>
      </colorScale>
    </cfRule>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L2">
    <cfRule type="colorScale" priority="348">
      <colorScale>
        <cfvo type="min"/>
        <cfvo type="percentile" val="50"/>
        <cfvo type="max"/>
        <color rgb="FFF8696B"/>
        <color rgb="FFFCFCFF"/>
        <color rgb="FF63BE7B"/>
      </colorScale>
    </cfRule>
  </conditionalFormatting>
  <conditionalFormatting sqref="L3">
    <cfRule type="colorScale" priority="50">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onditionalFormatting>
  <conditionalFormatting sqref="L4:L34">
    <cfRule type="colorScale" priority="705">
      <colorScale>
        <cfvo type="min"/>
        <cfvo type="percentile" val="50"/>
        <cfvo type="max"/>
        <color rgb="FFF8696B"/>
        <color rgb="FFFCFCFF"/>
        <color rgb="FF63BE7B"/>
      </colorScale>
    </cfRule>
  </conditionalFormatting>
  <conditionalFormatting sqref="M2">
    <cfRule type="colorScale" priority="237">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85">
      <colorScale>
        <cfvo type="min"/>
        <cfvo type="max"/>
        <color rgb="FFFCFCFF"/>
        <color rgb="FF63BE7B"/>
      </colorScale>
    </cfRule>
    <cfRule type="colorScale" priority="359">
      <colorScale>
        <cfvo type="min"/>
        <cfvo type="percentile" val="50"/>
        <cfvo type="max"/>
        <color rgb="FFF8696B"/>
        <color rgb="FFFCFCFF"/>
        <color rgb="FF63BE7B"/>
      </colorScale>
    </cfRule>
  </conditionalFormatting>
  <conditionalFormatting sqref="M3">
    <cfRule type="colorScale" priority="49">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max"/>
        <color rgb="FFFCFCFF"/>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M4">
    <cfRule type="colorScale" priority="589">
      <colorScale>
        <cfvo type="min"/>
        <cfvo type="max"/>
        <color rgb="FFFCFCFF"/>
        <color rgb="FF63BE7B"/>
      </colorScale>
    </cfRule>
  </conditionalFormatting>
  <conditionalFormatting sqref="M4:M7">
    <cfRule type="colorScale" priority="511">
      <colorScale>
        <cfvo type="min"/>
        <cfvo type="max"/>
        <color rgb="FFFCFCFF"/>
        <color rgb="FF63BE7B"/>
      </colorScale>
    </cfRule>
  </conditionalFormatting>
  <conditionalFormatting sqref="M4:M34">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onditionalFormatting>
  <conditionalFormatting sqref="M5:M7">
    <cfRule type="colorScale" priority="613">
      <colorScale>
        <cfvo type="min"/>
        <cfvo type="max"/>
        <color rgb="FFFCFCFF"/>
        <color rgb="FF63BE7B"/>
      </colorScale>
    </cfRule>
  </conditionalFormatting>
  <conditionalFormatting sqref="M8:M34">
    <cfRule type="colorScale" priority="544">
      <colorScale>
        <cfvo type="min"/>
        <cfvo type="max"/>
        <color rgb="FFFCFCFF"/>
        <color rgb="FF63BE7B"/>
      </colorScale>
    </cfRule>
    <cfRule type="colorScale" priority="545">
      <colorScale>
        <cfvo type="min"/>
        <cfvo type="max"/>
        <color rgb="FFFCFCFF"/>
        <color rgb="FF63BE7B"/>
      </colorScale>
    </cfRule>
    <cfRule type="colorScale" priority="546">
      <colorScale>
        <cfvo type="min"/>
        <cfvo type="max"/>
        <color rgb="FFFCFCFF"/>
        <color rgb="FF63BE7B"/>
      </colorScale>
    </cfRule>
  </conditionalFormatting>
  <conditionalFormatting sqref="N2 J2">
    <cfRule type="colorScale" priority="339">
      <colorScale>
        <cfvo type="min"/>
        <cfvo type="percentile" val="50"/>
        <cfvo type="max"/>
        <color rgb="FFF8696B"/>
        <color rgb="FFFCFCFF"/>
        <color rgb="FF63BE7B"/>
      </colorScale>
    </cfRule>
  </conditionalFormatting>
  <conditionalFormatting sqref="N2">
    <cfRule type="colorScale" priority="246">
      <colorScale>
        <cfvo type="min"/>
        <cfvo type="max"/>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fRule type="colorScale" priority="309">
      <colorScale>
        <cfvo type="min"/>
        <cfvo type="max"/>
        <color rgb="FFFFEF9C"/>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5A8AC6"/>
      </colorScale>
    </cfRule>
    <cfRule type="colorScale" priority="314">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42">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max"/>
        <color rgb="FFFCFCFF"/>
        <color rgb="FF63BE7B"/>
      </colorScale>
    </cfRule>
    <cfRule type="colorScale" priority="351">
      <colorScale>
        <cfvo type="min"/>
        <cfvo type="percentile" val="50"/>
        <cfvo type="max"/>
        <color rgb="FFF8696B"/>
        <color rgb="FFFFEB84"/>
        <color rgb="FF63BE7B"/>
      </colorScale>
    </cfRule>
    <cfRule type="colorScale" priority="352">
      <colorScale>
        <cfvo type="min"/>
        <cfvo type="max"/>
        <color rgb="FFFFEF9C"/>
        <color rgb="FF63BE7B"/>
      </colorScale>
    </cfRule>
  </conditionalFormatting>
  <conditionalFormatting sqref="N3:N9 J3">
    <cfRule type="colorScale" priority="136">
      <colorScale>
        <cfvo type="min"/>
        <cfvo type="percentile" val="50"/>
        <cfvo type="max"/>
        <color rgb="FFF8696B"/>
        <color rgb="FFFCFCFF"/>
        <color rgb="FF63BE7B"/>
      </colorScale>
    </cfRule>
  </conditionalFormatting>
  <conditionalFormatting sqref="N3:N9">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5A8AC6"/>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FEB84"/>
        <color rgb="FF63BE7B"/>
      </colorScale>
    </cfRule>
    <cfRule type="colorScale" priority="171">
      <colorScale>
        <cfvo type="min"/>
        <cfvo type="max"/>
        <color rgb="FFFFEF9C"/>
        <color rgb="FF63BE7B"/>
      </colorScale>
    </cfRule>
    <cfRule type="colorScale" priority="172">
      <colorScale>
        <cfvo type="min"/>
        <cfvo type="max"/>
        <color rgb="FFFCFCFF"/>
        <color rgb="FF63BE7B"/>
      </colorScale>
    </cfRule>
  </conditionalFormatting>
  <conditionalFormatting sqref="N10">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1">
      <colorScale>
        <cfvo type="min"/>
        <cfvo type="max"/>
        <color rgb="FFFFEF9C"/>
        <color rgb="FF63BE7B"/>
      </colorScale>
    </cfRule>
  </conditionalFormatting>
  <conditionalFormatting sqref="N10:N34 I4:J34">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onditionalFormatting>
  <conditionalFormatting sqref="N10:N34 J4:J34">
    <cfRule type="colorScale" priority="698">
      <colorScale>
        <cfvo type="min"/>
        <cfvo type="percentile" val="50"/>
        <cfvo type="max"/>
        <color rgb="FFF8696B"/>
        <color rgb="FFFCFCFF"/>
        <color rgb="FF63BE7B"/>
      </colorScale>
    </cfRule>
  </conditionalFormatting>
  <conditionalFormatting sqref="N10:N34">
    <cfRule type="colorScale" priority="668">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FEB84"/>
        <color rgb="FF63BE7B"/>
      </colorScale>
    </cfRule>
    <cfRule type="colorScale" priority="671">
      <colorScale>
        <cfvo type="min"/>
        <cfvo type="max"/>
        <color rgb="FFFFEF9C"/>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FEB84"/>
        <color rgb="FF63BE7B"/>
      </colorScale>
    </cfRule>
    <cfRule type="colorScale" priority="681">
      <colorScale>
        <cfvo type="min"/>
        <cfvo type="max"/>
        <color rgb="FFFFEF9C"/>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FEB84"/>
        <color rgb="FF63BE7B"/>
      </colorScale>
    </cfRule>
    <cfRule type="colorScale" priority="713">
      <colorScale>
        <cfvo type="min"/>
        <cfvo type="max"/>
        <color rgb="FFFFEF9C"/>
        <color rgb="FF63BE7B"/>
      </colorScale>
    </cfRule>
  </conditionalFormatting>
  <conditionalFormatting sqref="O2">
    <cfRule type="colorScale" priority="245">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onditionalFormatting>
  <conditionalFormatting sqref="O3">
    <cfRule type="colorScale" priority="46">
      <colorScale>
        <cfvo type="min"/>
        <cfvo type="percentile" val="50"/>
        <cfvo type="max"/>
        <color rgb="FF63BE7B"/>
        <color rgb="FFFCFCFF"/>
        <color rgb="FFF8696B"/>
      </colorScale>
    </cfRule>
    <cfRule type="colorScale" priority="62">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O4">
    <cfRule type="colorScale" priority="476">
      <colorScale>
        <cfvo type="min"/>
        <cfvo type="percentile" val="50"/>
        <cfvo type="max"/>
        <color rgb="FF63BE7B"/>
        <color rgb="FFFCFCFF"/>
        <color rgb="FFF8696B"/>
      </colorScale>
    </cfRule>
    <cfRule type="colorScale" priority="477">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onditionalFormatting>
  <conditionalFormatting sqref="O4:O7">
    <cfRule type="colorScale" priority="512">
      <colorScale>
        <cfvo type="min"/>
        <cfvo type="percentile" val="50"/>
        <cfvo type="max"/>
        <color rgb="FF63BE7B"/>
        <color rgb="FFFCFCFF"/>
        <color rgb="FFF8696B"/>
      </colorScale>
    </cfRule>
  </conditionalFormatting>
  <conditionalFormatting sqref="O4:O34">
    <cfRule type="colorScale" priority="638">
      <colorScale>
        <cfvo type="min"/>
        <cfvo type="percentile" val="50"/>
        <cfvo type="max"/>
        <color rgb="FF63BE7B"/>
        <color rgb="FFFCFCFF"/>
        <color rgb="FFF8696B"/>
      </colorScale>
    </cfRule>
  </conditionalFormatting>
  <conditionalFormatting sqref="O5">
    <cfRule type="colorScale" priority="470">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onditionalFormatting>
  <conditionalFormatting sqref="O5:O7">
    <cfRule type="colorScale" priority="616">
      <colorScale>
        <cfvo type="min"/>
        <cfvo type="percentile" val="50"/>
        <cfvo type="max"/>
        <color rgb="FF63BE7B"/>
        <color rgb="FFFCFCFF"/>
        <color rgb="FFF8696B"/>
      </colorScale>
    </cfRule>
  </conditionalFormatting>
  <conditionalFormatting sqref="O6:O7">
    <cfRule type="colorScale" priority="581">
      <colorScale>
        <cfvo type="min"/>
        <cfvo type="percentile" val="50"/>
        <cfvo type="max"/>
        <color rgb="FF63BE7B"/>
        <color rgb="FFFCFCFF"/>
        <color rgb="FFF8696B"/>
      </colorScale>
    </cfRule>
  </conditionalFormatting>
  <conditionalFormatting sqref="O8:O34">
    <cfRule type="colorScale" priority="547">
      <colorScale>
        <cfvo type="min"/>
        <cfvo type="percentile" val="50"/>
        <cfvo type="max"/>
        <color rgb="FF63BE7B"/>
        <color rgb="FFFCFCFF"/>
        <color rgb="FFF8696B"/>
      </colorScale>
    </cfRule>
    <cfRule type="colorScale" priority="548">
      <colorScale>
        <cfvo type="min"/>
        <cfvo type="percentile" val="50"/>
        <cfvo type="max"/>
        <color rgb="FF63BE7B"/>
        <color rgb="FFFCFCFF"/>
        <color rgb="FFF8696B"/>
      </colorScale>
    </cfRule>
    <cfRule type="colorScale" priority="549">
      <colorScale>
        <cfvo type="min"/>
        <cfvo type="percentile" val="50"/>
        <cfvo type="max"/>
        <color rgb="FF63BE7B"/>
        <color rgb="FFFCFCFF"/>
        <color rgb="FFF8696B"/>
      </colorScale>
    </cfRule>
    <cfRule type="colorScale" priority="550">
      <colorScale>
        <cfvo type="min"/>
        <cfvo type="percentile" val="50"/>
        <cfvo type="max"/>
        <color rgb="FF63BE7B"/>
        <color rgb="FFFCFCFF"/>
        <color rgb="FFF8696B"/>
      </colorScale>
    </cfRule>
  </conditionalFormatting>
  <conditionalFormatting sqref="P2">
    <cfRule type="colorScale" priority="244">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max"/>
        <color rgb="FFFCFCFF"/>
        <color rgb="FFF8696B"/>
      </colorScale>
    </cfRule>
  </conditionalFormatting>
  <conditionalFormatting sqref="P3">
    <cfRule type="colorScale" priority="45">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77">
      <colorScale>
        <cfvo type="min"/>
        <cfvo type="max"/>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P4:P7">
    <cfRule type="colorScale" priority="645">
      <colorScale>
        <cfvo type="min"/>
        <cfvo type="percentile" val="50"/>
        <cfvo type="max"/>
        <color rgb="FF63BE7B"/>
        <color rgb="FFFCFCFF"/>
        <color rgb="FFF8696B"/>
      </colorScale>
    </cfRule>
    <cfRule type="colorScale" priority="646">
      <colorScale>
        <cfvo type="min"/>
        <cfvo type="percentile" val="50"/>
        <cfvo type="max"/>
        <color rgb="FF63BE7B"/>
        <color rgb="FFFCFCFF"/>
        <color rgb="FFF8696B"/>
      </colorScale>
    </cfRule>
    <cfRule type="colorScale" priority="647">
      <colorScale>
        <cfvo type="min"/>
        <cfvo type="max"/>
        <color rgb="FFFCFCFF"/>
        <color rgb="FFF8696B"/>
      </colorScale>
    </cfRule>
  </conditionalFormatting>
  <conditionalFormatting sqref="P4:P34">
    <cfRule type="colorScale" priority="714">
      <colorScale>
        <cfvo type="min"/>
        <cfvo type="percentile" val="50"/>
        <cfvo type="max"/>
        <color rgb="FF63BE7B"/>
        <color rgb="FFFCFCFF"/>
        <color rgb="FFF8696B"/>
      </colorScale>
    </cfRule>
  </conditionalFormatting>
  <conditionalFormatting sqref="P8:P34">
    <cfRule type="colorScale" priority="551">
      <colorScale>
        <cfvo type="min"/>
        <cfvo type="percentile" val="50"/>
        <cfvo type="max"/>
        <color rgb="FF63BE7B"/>
        <color rgb="FFFCFCFF"/>
        <color rgb="FFF8696B"/>
      </colorScale>
    </cfRule>
    <cfRule type="colorScale" priority="552">
      <colorScale>
        <cfvo type="min"/>
        <cfvo type="percentile" val="50"/>
        <cfvo type="max"/>
        <color rgb="FF63BE7B"/>
        <color rgb="FFFCFCFF"/>
        <color rgb="FFF8696B"/>
      </colorScale>
    </cfRule>
    <cfRule type="colorScale" priority="553">
      <colorScale>
        <cfvo type="min"/>
        <cfvo type="max"/>
        <color rgb="FFFCFCFF"/>
        <color rgb="FFF8696B"/>
      </colorScale>
    </cfRule>
  </conditionalFormatting>
  <conditionalFormatting sqref="Q2">
    <cfRule type="colorScale" priority="230">
      <colorScale>
        <cfvo type="min"/>
        <cfvo type="percentile" val="50"/>
        <cfvo type="max"/>
        <color rgb="FFF8696B"/>
        <color rgb="FFFCFCFF"/>
        <color rgb="FF63BE7B"/>
      </colorScale>
    </cfRule>
    <cfRule type="colorScale" priority="236">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FEF9C"/>
        <color rgb="FF63BE7B"/>
      </colorScale>
    </cfRule>
    <cfRule type="colorScale" priority="292">
      <colorScale>
        <cfvo type="min"/>
        <cfvo type="max"/>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onditionalFormatting>
  <conditionalFormatting sqref="Q3">
    <cfRule type="colorScale" priority="44">
      <colorScale>
        <cfvo type="min"/>
        <cfvo type="percentile" val="50"/>
        <cfvo type="max"/>
        <color rgb="FFF8696B"/>
        <color rgb="FFFCFCFF"/>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FEF9C"/>
        <color rgb="FF63BE7B"/>
      </colorScale>
    </cfRule>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onditionalFormatting>
  <conditionalFormatting sqref="Q4">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percentile" val="50"/>
        <cfvo type="max"/>
        <color rgb="FFF8696B"/>
        <color rgb="FFFFEB84"/>
        <color rgb="FF63BE7B"/>
      </colorScale>
    </cfRule>
  </conditionalFormatting>
  <conditionalFormatting sqref="Q4:Q7">
    <cfRule type="colorScale" priority="648">
      <colorScale>
        <cfvo type="min"/>
        <cfvo type="percentile" val="50"/>
        <cfvo type="max"/>
        <color rgb="FFF8696B"/>
        <color rgb="FFFCFCFF"/>
        <color rgb="FF63BE7B"/>
      </colorScale>
    </cfRule>
    <cfRule type="colorScale" priority="649">
      <colorScale>
        <cfvo type="min"/>
        <cfvo type="max"/>
        <color rgb="FFFFEF9C"/>
        <color rgb="FF63BE7B"/>
      </colorScale>
    </cfRule>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Q4:Q34">
    <cfRule type="colorScale" priority="715">
      <colorScale>
        <cfvo type="min"/>
        <cfvo type="percentile" val="50"/>
        <cfvo type="max"/>
        <color rgb="FFF8696B"/>
        <color rgb="FFFCFCFF"/>
        <color rgb="FF63BE7B"/>
      </colorScale>
    </cfRule>
  </conditionalFormatting>
  <conditionalFormatting sqref="Q5:Q7">
    <cfRule type="colorScale" priority="617">
      <colorScale>
        <cfvo type="min"/>
        <cfvo type="max"/>
        <color rgb="FFFFEF9C"/>
        <color rgb="FF63BE7B"/>
      </colorScale>
    </cfRule>
  </conditionalFormatting>
  <conditionalFormatting sqref="Q8:Q34">
    <cfRule type="colorScale" priority="554">
      <colorScale>
        <cfvo type="min"/>
        <cfvo type="percentile" val="50"/>
        <cfvo type="max"/>
        <color rgb="FFF8696B"/>
        <color rgb="FFFCFCFF"/>
        <color rgb="FF63BE7B"/>
      </colorScale>
    </cfRule>
    <cfRule type="colorScale" priority="555">
      <colorScale>
        <cfvo type="min"/>
        <cfvo type="max"/>
        <color rgb="FFFFEF9C"/>
        <color rgb="FF63BE7B"/>
      </colorScale>
    </cfRule>
    <cfRule type="colorScale" priority="556">
      <colorScale>
        <cfvo type="min"/>
        <cfvo type="max"/>
        <color rgb="FFFFEF9C"/>
        <color rgb="FF63BE7B"/>
      </colorScale>
    </cfRule>
    <cfRule type="colorScale" priority="557">
      <colorScale>
        <cfvo type="min"/>
        <cfvo type="max"/>
        <color rgb="FFFFEF9C"/>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onditionalFormatting>
  <conditionalFormatting sqref="Q4:S4">
    <cfRule type="colorScale" priority="474">
      <colorScale>
        <cfvo type="min"/>
        <cfvo type="max"/>
        <color rgb="FFFFEF9C"/>
        <color rgb="FF63BE7B"/>
      </colorScale>
    </cfRule>
    <cfRule type="colorScale" priority="475">
      <colorScale>
        <cfvo type="min"/>
        <cfvo type="max"/>
        <color rgb="FFFFEF9C"/>
        <color rgb="FF63BE7B"/>
      </colorScale>
    </cfRule>
    <cfRule type="colorScale" priority="478">
      <colorScale>
        <cfvo type="min"/>
        <cfvo type="max"/>
        <color rgb="FFFFEF9C"/>
        <color rgb="FF63BE7B"/>
      </colorScale>
    </cfRule>
  </conditionalFormatting>
  <conditionalFormatting sqref="Q5:U5 W5">
    <cfRule type="colorScale" priority="468">
      <colorScale>
        <cfvo type="min"/>
        <cfvo type="max"/>
        <color rgb="FFFFEF9C"/>
        <color rgb="FF63BE7B"/>
      </colorScale>
    </cfRule>
    <cfRule type="colorScale" priority="469">
      <colorScale>
        <cfvo type="min"/>
        <cfvo type="max"/>
        <color rgb="FFFFEF9C"/>
        <color rgb="FF63BE7B"/>
      </colorScale>
    </cfRule>
    <cfRule type="colorScale" priority="472">
      <colorScale>
        <cfvo type="min"/>
        <cfvo type="max"/>
        <color rgb="FFFFEF9C"/>
        <color rgb="FF63BE7B"/>
      </colorScale>
    </cfRule>
  </conditionalFormatting>
  <conditionalFormatting sqref="Q6:U7 W6:W7">
    <cfRule type="colorScale" priority="467">
      <colorScale>
        <cfvo type="min"/>
        <cfvo type="max"/>
        <color rgb="FFFFEF9C"/>
        <color rgb="FF63BE7B"/>
      </colorScale>
    </cfRule>
  </conditionalFormatting>
  <conditionalFormatting sqref="Q8:U34 W8:W34">
    <cfRule type="colorScale" priority="436">
      <colorScale>
        <cfvo type="min"/>
        <cfvo type="max"/>
        <color rgb="FFFFEF9C"/>
        <color rgb="FF63BE7B"/>
      </colorScale>
    </cfRule>
  </conditionalFormatting>
  <conditionalFormatting sqref="Q2:W2">
    <cfRule type="colorScale" priority="360">
      <colorScale>
        <cfvo type="min"/>
        <cfvo type="max"/>
        <color rgb="FFFFEF9C"/>
        <color rgb="FF63BE7B"/>
      </colorScale>
    </cfRule>
  </conditionalFormatting>
  <conditionalFormatting sqref="Q3:W3">
    <cfRule type="colorScale" priority="85">
      <colorScale>
        <cfvo type="min"/>
        <cfvo type="max"/>
        <color rgb="FFFFEF9C"/>
        <color rgb="FF63BE7B"/>
      </colorScale>
    </cfRule>
  </conditionalFormatting>
  <conditionalFormatting sqref="R2">
    <cfRule type="colorScale" priority="235">
      <colorScale>
        <cfvo type="min"/>
        <cfvo type="max"/>
        <color rgb="FFFCFCFF"/>
        <color rgb="FF63BE7B"/>
      </colorScale>
    </cfRule>
    <cfRule type="colorScale" priority="243">
      <colorScale>
        <cfvo type="min"/>
        <cfvo type="percentile" val="50"/>
        <cfvo type="max"/>
        <color rgb="FFF8696B"/>
        <color rgb="FFFCFCFF"/>
        <color rgb="FF63BE7B"/>
      </colorScale>
    </cfRule>
  </conditionalFormatting>
  <conditionalFormatting sqref="R3">
    <cfRule type="colorScale" priority="43">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onditionalFormatting>
  <conditionalFormatting sqref="R2:S2">
    <cfRule type="colorScale" priority="273">
      <colorScale>
        <cfvo type="min"/>
        <cfvo type="max"/>
        <color rgb="FFFFEF9C"/>
        <color rgb="FF63BE7B"/>
      </colorScale>
    </cfRule>
    <cfRule type="colorScale" priority="274">
      <colorScale>
        <cfvo type="min"/>
        <cfvo type="max"/>
        <color rgb="FFFFEF9C"/>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R3:S3">
    <cfRule type="colorScale" priority="80">
      <colorScale>
        <cfvo type="min"/>
        <cfvo type="max"/>
        <color rgb="FFFFEF9C"/>
        <color rgb="FF63BE7B"/>
      </colorScale>
    </cfRule>
    <cfRule type="colorScale" priority="81">
      <colorScale>
        <cfvo type="min"/>
        <cfvo type="max"/>
        <color rgb="FFFFEF9C"/>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R4:S4">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percentile" val="50"/>
        <cfvo type="max"/>
        <color rgb="FFF8696B"/>
        <color rgb="FFFFEB84"/>
        <color rgb="FF63BE7B"/>
      </colorScale>
    </cfRule>
  </conditionalFormatting>
  <conditionalFormatting sqref="R4:S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onditionalFormatting>
  <conditionalFormatting sqref="R4:S7">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onditionalFormatting>
  <conditionalFormatting sqref="R5:S6">
    <cfRule type="colorScale" priority="618">
      <colorScale>
        <cfvo type="min"/>
        <cfvo type="max"/>
        <color rgb="FFFFEF9C"/>
        <color rgb="FF63BE7B"/>
      </colorScale>
    </cfRule>
  </conditionalFormatting>
  <conditionalFormatting sqref="R7:S7">
    <cfRule type="colorScale" priority="27">
      <colorScale>
        <cfvo type="min"/>
        <cfvo type="max"/>
        <color rgb="FFFFEF9C"/>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max"/>
        <color rgb="FFFCFCFF"/>
        <color rgb="FF63BE7B"/>
      </colorScale>
    </cfRule>
  </conditionalFormatting>
  <conditionalFormatting sqref="R8:S34">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max"/>
        <color rgb="FFFFEF9C"/>
        <color rgb="FF63BE7B"/>
      </colorScale>
    </cfRule>
    <cfRule type="colorScale" priority="440">
      <colorScale>
        <cfvo type="min"/>
        <cfvo type="max"/>
        <color rgb="FFFFEF9C"/>
        <color rgb="FF63BE7B"/>
      </colorScale>
    </cfRule>
    <cfRule type="colorScale" priority="441">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S2">
    <cfRule type="colorScale" priority="234">
      <colorScale>
        <cfvo type="min"/>
        <cfvo type="max"/>
        <color rgb="FFFCFCFF"/>
        <color rgb="FF63BE7B"/>
      </colorScale>
    </cfRule>
    <cfRule type="colorScale" priority="242">
      <colorScale>
        <cfvo type="min"/>
        <cfvo type="percentile" val="50"/>
        <cfvo type="max"/>
        <color rgb="FFF8696B"/>
        <color rgb="FFFCFCFF"/>
        <color rgb="FF63BE7B"/>
      </colorScale>
    </cfRule>
  </conditionalFormatting>
  <conditionalFormatting sqref="S3">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T2">
    <cfRule type="colorScale" priority="233">
      <colorScale>
        <cfvo type="min"/>
        <cfvo type="max"/>
        <color rgb="FFFCFCFF"/>
        <color rgb="FF63BE7B"/>
      </colorScale>
    </cfRule>
    <cfRule type="colorScale" priority="241">
      <colorScale>
        <cfvo type="min"/>
        <cfvo type="percentile" val="50"/>
        <cfvo type="max"/>
        <color rgb="FFF8696B"/>
        <color rgb="FFFCFCFF"/>
        <color rgb="FF63BE7B"/>
      </colorScale>
    </cfRule>
    <cfRule type="colorScale" priority="275">
      <colorScale>
        <cfvo type="min"/>
        <cfvo type="max"/>
        <color rgb="FFFFEF9C"/>
        <color rgb="FF63BE7B"/>
      </colorScale>
    </cfRule>
    <cfRule type="colorScale" priority="276">
      <colorScale>
        <cfvo type="min"/>
        <cfvo type="max"/>
        <color rgb="FFFFEF9C"/>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onditionalFormatting>
  <conditionalFormatting sqref="T3">
    <cfRule type="colorScale" priority="40">
      <colorScale>
        <cfvo type="min"/>
        <cfvo type="max"/>
        <color rgb="FFFCFCFF"/>
        <color rgb="FF63BE7B"/>
      </colorScale>
    </cfRule>
    <cfRule type="colorScale" priority="82">
      <colorScale>
        <cfvo type="min"/>
        <cfvo type="max"/>
        <color rgb="FFFFEF9C"/>
        <color rgb="FF63BE7B"/>
      </colorScale>
    </cfRule>
    <cfRule type="colorScale" priority="83">
      <colorScale>
        <cfvo type="min"/>
        <cfvo type="max"/>
        <color rgb="FFFFEF9C"/>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T4">
    <cfRule type="colorScale" priority="473">
      <colorScale>
        <cfvo type="min"/>
        <cfvo type="max"/>
        <color rgb="FFFFEF9C"/>
        <color rgb="FF63BE7B"/>
      </colorScale>
    </cfRule>
    <cfRule type="colorScale" priority="47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percentile" val="50"/>
        <cfvo type="max"/>
        <color rgb="FFF8696B"/>
        <color rgb="FFFCFCFF"/>
        <color rgb="FF63BE7B"/>
      </colorScale>
    </cfRule>
  </conditionalFormatting>
  <conditionalFormatting sqref="T4:T7">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max"/>
        <color rgb="FFFCFCFF"/>
        <color rgb="FF63BE7B"/>
      </colorScale>
    </cfRule>
  </conditionalFormatting>
  <conditionalFormatting sqref="T4:T34">
    <cfRule type="colorScale" priority="718">
      <colorScale>
        <cfvo type="min"/>
        <cfvo type="percentile" val="50"/>
        <cfvo type="max"/>
        <color rgb="FFF8696B"/>
        <color rgb="FFFCFCFF"/>
        <color rgb="FF63BE7B"/>
      </colorScale>
    </cfRule>
    <cfRule type="colorScale" priority="719">
      <colorScale>
        <cfvo type="min"/>
        <cfvo type="max"/>
        <color rgb="FFFCFCFF"/>
        <color rgb="FF63BE7B"/>
      </colorScale>
    </cfRule>
  </conditionalFormatting>
  <conditionalFormatting sqref="T5:T7">
    <cfRule type="colorScale" priority="619">
      <colorScale>
        <cfvo type="min"/>
        <cfvo type="max"/>
        <color rgb="FFFFEF9C"/>
        <color rgb="FF63BE7B"/>
      </colorScale>
    </cfRule>
  </conditionalFormatting>
  <conditionalFormatting sqref="T8:T34">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fRule type="colorScale" priority="569">
      <colorScale>
        <cfvo type="min"/>
        <cfvo type="max"/>
        <color rgb="FFFFEF9C"/>
        <color rgb="FF63BE7B"/>
      </colorScale>
    </cfRule>
    <cfRule type="colorScale" priority="570">
      <colorScale>
        <cfvo type="min"/>
        <cfvo type="max"/>
        <color rgb="FFFFEF9C"/>
        <color rgb="FF63BE7B"/>
      </colorScale>
    </cfRule>
    <cfRule type="colorScale" priority="571">
      <colorScale>
        <cfvo type="min"/>
        <cfvo type="max"/>
        <color rgb="FFFCFCFF"/>
        <color rgb="FF63BE7B"/>
      </colorScale>
    </cfRule>
    <cfRule type="colorScale" priority="572">
      <colorScale>
        <cfvo type="min"/>
        <cfvo type="max"/>
        <color rgb="FFFCFCFF"/>
        <color rgb="FF63BE7B"/>
      </colorScale>
    </cfRule>
  </conditionalFormatting>
  <conditionalFormatting sqref="U2">
    <cfRule type="colorScale" priority="232">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U3">
    <cfRule type="colorScale" priority="39">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onditionalFormatting>
  <conditionalFormatting sqref="U4 W4">
    <cfRule type="colorScale" priority="486">
      <colorScale>
        <cfvo type="min"/>
        <cfvo type="max"/>
        <color rgb="FFFFEF9C"/>
        <color rgb="FF63BE7B"/>
      </colorScale>
    </cfRule>
    <cfRule type="colorScale" priority="487">
      <colorScale>
        <cfvo type="min"/>
        <cfvo type="percentile" val="50"/>
        <cfvo type="max"/>
        <color rgb="FFF8696B"/>
        <color rgb="FFFFEB84"/>
        <color rgb="FF63BE7B"/>
      </colorScale>
    </cfRule>
    <cfRule type="colorScale" priority="603">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max"/>
        <color rgb="FFFFEF9C"/>
        <color rgb="FF63BE7B"/>
      </colorScale>
    </cfRule>
  </conditionalFormatting>
  <conditionalFormatting sqref="U4:U7 W4:W7">
    <cfRule type="colorScale" priority="513">
      <colorScale>
        <cfvo type="min"/>
        <cfvo type="max"/>
        <color rgb="FFFFEF9C"/>
        <color rgb="FF63BE7B"/>
      </colorScale>
    </cfRule>
  </conditionalFormatting>
  <conditionalFormatting sqref="U4:U7">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U4:U34">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U5:U7 W5:W7">
    <cfRule type="colorScale" priority="606">
      <colorScale>
        <cfvo type="min"/>
        <cfvo type="max"/>
        <color rgb="FFFFEF9C"/>
        <color rgb="FF63BE7B"/>
      </colorScale>
    </cfRule>
  </conditionalFormatting>
  <conditionalFormatting sqref="U8:U34 W8:W34">
    <cfRule type="colorScale" priority="442">
      <colorScale>
        <cfvo type="min"/>
        <cfvo type="max"/>
        <color rgb="FFFFEF9C"/>
        <color rgb="FF63BE7B"/>
      </colorScale>
    </cfRule>
    <cfRule type="colorScale" priority="443">
      <colorScale>
        <cfvo type="min"/>
        <cfvo type="max"/>
        <color rgb="FFFFEF9C"/>
        <color rgb="FF63BE7B"/>
      </colorScale>
    </cfRule>
    <cfRule type="colorScale" priority="444">
      <colorScale>
        <cfvo type="min"/>
        <cfvo type="max"/>
        <color rgb="FFFFEF9C"/>
        <color rgb="FF63BE7B"/>
      </colorScale>
    </cfRule>
  </conditionalFormatting>
  <conditionalFormatting sqref="U8:U34">
    <cfRule type="colorScale" priority="573">
      <colorScale>
        <cfvo type="min"/>
        <cfvo type="percentile" val="50"/>
        <cfvo type="max"/>
        <color rgb="FFF8696B"/>
        <color rgb="FFFCFCFF"/>
        <color rgb="FF63BE7B"/>
      </colorScale>
    </cfRule>
    <cfRule type="colorScale" priority="574">
      <colorScale>
        <cfvo type="min"/>
        <cfvo type="max"/>
        <color rgb="FFFCFCFF"/>
        <color rgb="FF63BE7B"/>
      </colorScale>
    </cfRule>
  </conditionalFormatting>
  <conditionalFormatting sqref="U2:W2">
    <cfRule type="colorScale" priority="361">
      <colorScale>
        <cfvo type="min"/>
        <cfvo type="max"/>
        <color rgb="FFFFEF9C"/>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onditionalFormatting>
  <conditionalFormatting sqref="U3:W3">
    <cfRule type="colorScale" priority="211">
      <colorScale>
        <cfvo type="min"/>
        <cfvo type="max"/>
        <color rgb="FFFFEF9C"/>
        <color rgb="FF63BE7B"/>
      </colorScale>
    </cfRule>
    <cfRule type="colorScale" priority="212">
      <colorScale>
        <cfvo type="min"/>
        <cfvo type="max"/>
        <color rgb="FFFFEF9C"/>
        <color rgb="FF63BE7B"/>
      </colorScale>
    </cfRule>
    <cfRule type="colorScale" priority="213">
      <colorScale>
        <cfvo type="min"/>
        <cfvo type="max"/>
        <color rgb="FFFFEF9C"/>
        <color rgb="FF63BE7B"/>
      </colorScale>
    </cfRule>
  </conditionalFormatting>
  <conditionalFormatting sqref="V2">
    <cfRule type="colorScale" priority="226">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28">
      <colorScale>
        <cfvo type="min"/>
        <cfvo type="max"/>
        <color rgb="FF63BE7B"/>
        <color rgb="FFFCFCFF"/>
      </colorScale>
    </cfRule>
    <cfRule type="colorScale" priority="229">
      <colorScale>
        <cfvo type="min"/>
        <cfvo type="percentile" val="50"/>
        <cfvo type="max"/>
        <color rgb="FF63BE7B"/>
        <color rgb="FFFCFCFF"/>
        <color rgb="FFF8696B"/>
      </colorScale>
    </cfRule>
  </conditionalFormatting>
  <conditionalFormatting sqref="V3">
    <cfRule type="colorScale" priority="38">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16">
      <colorScale>
        <cfvo type="min"/>
        <cfvo type="max"/>
        <color rgb="FF63BE7B"/>
        <color rgb="FFFCFCFF"/>
      </colorScale>
    </cfRule>
    <cfRule type="colorScale" priority="217">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onditionalFormatting>
  <conditionalFormatting sqref="V4">
    <cfRule type="colorScale" priority="373">
      <colorScale>
        <cfvo type="min"/>
        <cfvo type="max"/>
        <color rgb="FFFFEF9C"/>
        <color rgb="FF63BE7B"/>
      </colorScale>
    </cfRule>
  </conditionalFormatting>
  <conditionalFormatting sqref="V4:V21">
    <cfRule type="colorScale" priority="364">
      <colorScale>
        <cfvo type="min"/>
        <cfvo type="max"/>
        <color rgb="FFFFEF9C"/>
        <color rgb="FF63BE7B"/>
      </colorScale>
    </cfRule>
    <cfRule type="colorScale" priority="365">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367">
      <colorScale>
        <cfvo type="min"/>
        <cfvo type="max"/>
        <color rgb="FF63BE7B"/>
        <color rgb="FFFCFCFF"/>
      </colorScale>
    </cfRule>
    <cfRule type="colorScale" priority="368">
      <colorScale>
        <cfvo type="min"/>
        <cfvo type="percentile" val="50"/>
        <cfvo type="max"/>
        <color rgb="FF63BE7B"/>
        <color rgb="FFFCFCFF"/>
        <color rgb="FFF8696B"/>
      </colorScale>
    </cfRule>
    <cfRule type="colorScale" priority="388">
      <colorScale>
        <cfvo type="min"/>
        <cfvo type="max"/>
        <color rgb="FFFFEF9C"/>
        <color rgb="FF63BE7B"/>
      </colorScale>
    </cfRule>
    <cfRule type="colorScale" priority="389">
      <colorScale>
        <cfvo type="min"/>
        <cfvo type="max"/>
        <color rgb="FFFFEF9C"/>
        <color rgb="FF63BE7B"/>
      </colorScale>
    </cfRule>
    <cfRule type="colorScale" priority="390">
      <colorScale>
        <cfvo type="min"/>
        <cfvo type="max"/>
        <color rgb="FFFFEF9C"/>
        <color rgb="FF63BE7B"/>
      </colorScale>
    </cfRule>
  </conditionalFormatting>
  <conditionalFormatting sqref="V5">
    <cfRule type="colorScale" priority="374">
      <colorScale>
        <cfvo type="min"/>
        <cfvo type="max"/>
        <color rgb="FFFFEF9C"/>
        <color rgb="FF63BE7B"/>
      </colorScale>
    </cfRule>
    <cfRule type="colorScale" priority="375">
      <colorScale>
        <cfvo type="min"/>
        <cfvo type="max"/>
        <color rgb="FFFFEF9C"/>
        <color rgb="FF63BE7B"/>
      </colorScale>
    </cfRule>
  </conditionalFormatting>
  <conditionalFormatting sqref="V6:V7">
    <cfRule type="colorScale" priority="376">
      <colorScale>
        <cfvo type="min"/>
        <cfvo type="max"/>
        <color rgb="FFFFEF9C"/>
        <color rgb="FF63BE7B"/>
      </colorScale>
    </cfRule>
  </conditionalFormatting>
  <conditionalFormatting sqref="V8:V9">
    <cfRule type="colorScale" priority="377">
      <colorScale>
        <cfvo type="min"/>
        <cfvo type="max"/>
        <color rgb="FFFFEF9C"/>
        <color rgb="FF63BE7B"/>
      </colorScale>
    </cfRule>
    <cfRule type="colorScale" priority="395">
      <colorScale>
        <cfvo type="min"/>
        <cfvo type="max"/>
        <color rgb="FFFFEF9C"/>
        <color rgb="FF63BE7B"/>
      </colorScale>
    </cfRule>
  </conditionalFormatting>
  <conditionalFormatting sqref="V10:V15">
    <cfRule type="colorScale" priority="398">
      <colorScale>
        <cfvo type="min"/>
        <cfvo type="max"/>
        <color rgb="FFFFEF9C"/>
        <color rgb="FF63BE7B"/>
      </colorScale>
    </cfRule>
  </conditionalFormatting>
  <conditionalFormatting sqref="V10:V16">
    <cfRule type="colorScale" priority="399">
      <colorScale>
        <cfvo type="min"/>
        <cfvo type="max"/>
        <color rgb="FFFFEF9C"/>
        <color rgb="FF63BE7B"/>
      </colorScale>
    </cfRule>
    <cfRule type="colorScale" priority="400">
      <colorScale>
        <cfvo type="min"/>
        <cfvo type="max"/>
        <color rgb="FFFFEF9C"/>
        <color rgb="FF63BE7B"/>
      </colorScale>
    </cfRule>
  </conditionalFormatting>
  <conditionalFormatting sqref="V10">
    <cfRule type="colorScale" priority="401">
      <colorScale>
        <cfvo type="min"/>
        <cfvo type="max"/>
        <color rgb="FFFFEF9C"/>
        <color rgb="FF63BE7B"/>
      </colorScale>
    </cfRule>
    <cfRule type="colorScale" priority="402">
      <colorScale>
        <cfvo type="min"/>
        <cfvo type="percentile" val="50"/>
        <cfvo type="max"/>
        <color rgb="FFF8696B"/>
        <color rgb="FFFFEB84"/>
        <color rgb="FF63BE7B"/>
      </colorScale>
    </cfRule>
    <cfRule type="colorScale" priority="403">
      <colorScale>
        <cfvo type="min"/>
        <cfvo type="percentile" val="50"/>
        <cfvo type="max"/>
        <color rgb="FFF8696B"/>
        <color rgb="FFFFEB84"/>
        <color rgb="FF63BE7B"/>
      </colorScale>
    </cfRule>
  </conditionalFormatting>
  <conditionalFormatting sqref="V11">
    <cfRule type="colorScale" priority="404">
      <colorScale>
        <cfvo type="min"/>
        <cfvo type="max"/>
        <color rgb="FFFFEF9C"/>
        <color rgb="FF63BE7B"/>
      </colorScale>
    </cfRule>
    <cfRule type="colorScale" priority="405">
      <colorScale>
        <cfvo type="min"/>
        <cfvo type="percentile" val="50"/>
        <cfvo type="max"/>
        <color rgb="FFF8696B"/>
        <color rgb="FFFFEB84"/>
        <color rgb="FF63BE7B"/>
      </colorScale>
    </cfRule>
  </conditionalFormatting>
  <conditionalFormatting sqref="V12">
    <cfRule type="colorScale" priority="406">
      <colorScale>
        <cfvo type="min"/>
        <cfvo type="max"/>
        <color rgb="FFFFEF9C"/>
        <color rgb="FF63BE7B"/>
      </colorScale>
    </cfRule>
    <cfRule type="colorScale" priority="407">
      <colorScale>
        <cfvo type="min"/>
        <cfvo type="percentile" val="50"/>
        <cfvo type="max"/>
        <color rgb="FFF8696B"/>
        <color rgb="FFFFEB84"/>
        <color rgb="FF63BE7B"/>
      </colorScale>
    </cfRule>
  </conditionalFormatting>
  <conditionalFormatting sqref="V13">
    <cfRule type="colorScale" priority="408">
      <colorScale>
        <cfvo type="min"/>
        <cfvo type="max"/>
        <color rgb="FFFFEF9C"/>
        <color rgb="FF63BE7B"/>
      </colorScale>
    </cfRule>
    <cfRule type="colorScale" priority="409">
      <colorScale>
        <cfvo type="min"/>
        <cfvo type="percentile" val="50"/>
        <cfvo type="max"/>
        <color rgb="FFF8696B"/>
        <color rgb="FFFFEB84"/>
        <color rgb="FF63BE7B"/>
      </colorScale>
    </cfRule>
    <cfRule type="colorScale" priority="410">
      <colorScale>
        <cfvo type="min"/>
        <cfvo type="percentile" val="50"/>
        <cfvo type="max"/>
        <color rgb="FFF8696B"/>
        <color rgb="FFFFEB84"/>
        <color rgb="FF63BE7B"/>
      </colorScale>
    </cfRule>
  </conditionalFormatting>
  <conditionalFormatting sqref="V1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onditionalFormatting>
  <conditionalFormatting sqref="V15">
    <cfRule type="colorScale" priority="415">
      <colorScale>
        <cfvo type="min"/>
        <cfvo type="max"/>
        <color rgb="FFFFEF9C"/>
        <color rgb="FF63BE7B"/>
      </colorScale>
    </cfRule>
    <cfRule type="colorScale" priority="416">
      <colorScale>
        <cfvo type="min"/>
        <cfvo type="percentile" val="50"/>
        <cfvo type="max"/>
        <color rgb="FFF8696B"/>
        <color rgb="FFFFEB84"/>
        <color rgb="FF63BE7B"/>
      </colorScale>
    </cfRule>
    <cfRule type="colorScale" priority="417">
      <colorScale>
        <cfvo type="min"/>
        <cfvo type="percentile" val="50"/>
        <cfvo type="max"/>
        <color rgb="FFF8696B"/>
        <color rgb="FFFFEB84"/>
        <color rgb="FF63BE7B"/>
      </colorScale>
    </cfRule>
  </conditionalFormatting>
  <conditionalFormatting sqref="V16">
    <cfRule type="colorScale" priority="378">
      <colorScale>
        <cfvo type="min"/>
        <cfvo type="max"/>
        <color rgb="FFFFEF9C"/>
        <color rgb="FF63BE7B"/>
      </colorScale>
    </cfRule>
    <cfRule type="colorScale" priority="418">
      <colorScale>
        <cfvo type="min"/>
        <cfvo type="max"/>
        <color rgb="FFFFEF9C"/>
        <color rgb="FF63BE7B"/>
      </colorScale>
    </cfRule>
  </conditionalFormatting>
  <conditionalFormatting sqref="V17">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17:V19">
    <cfRule type="colorScale" priority="419">
      <colorScale>
        <cfvo type="min"/>
        <cfvo type="max"/>
        <color rgb="FFFFEF9C"/>
        <color rgb="FF63BE7B"/>
      </colorScale>
    </cfRule>
  </conditionalFormatting>
  <conditionalFormatting sqref="V18">
    <cfRule type="colorScale" priority="382">
      <colorScale>
        <cfvo type="min"/>
        <cfvo type="max"/>
        <color rgb="FFFFEF9C"/>
        <color rgb="FF63BE7B"/>
      </colorScale>
    </cfRule>
    <cfRule type="colorScale" priority="383">
      <colorScale>
        <cfvo type="min"/>
        <cfvo type="max"/>
        <color rgb="FFFFEF9C"/>
        <color rgb="FF63BE7B"/>
      </colorScale>
    </cfRule>
    <cfRule type="colorScale" priority="384">
      <colorScale>
        <cfvo type="min"/>
        <cfvo type="max"/>
        <color rgb="FFFFEF9C"/>
        <color rgb="FF63BE7B"/>
      </colorScale>
    </cfRule>
  </conditionalFormatting>
  <conditionalFormatting sqref="V19">
    <cfRule type="colorScale" priority="385">
      <colorScale>
        <cfvo type="min"/>
        <cfvo type="max"/>
        <color rgb="FFFFEF9C"/>
        <color rgb="FF63BE7B"/>
      </colorScale>
    </cfRule>
  </conditionalFormatting>
  <conditionalFormatting sqref="V20">
    <cfRule type="colorScale" priority="386">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max"/>
        <color rgb="FFFFEF9C"/>
        <color rgb="FF63BE7B"/>
      </colorScale>
    </cfRule>
  </conditionalFormatting>
  <conditionalFormatting sqref="V21">
    <cfRule type="colorScale" priority="387">
      <colorScale>
        <cfvo type="min"/>
        <cfvo type="max"/>
        <color rgb="FFFFEF9C"/>
        <color rgb="FF63BE7B"/>
      </colorScale>
    </cfRule>
    <cfRule type="colorScale" priority="422">
      <colorScale>
        <cfvo type="min"/>
        <cfvo type="max"/>
        <color rgb="FFFFEF9C"/>
        <color rgb="FF63BE7B"/>
      </colorScale>
    </cfRule>
    <cfRule type="colorScale" priority="423">
      <colorScale>
        <cfvo type="min"/>
        <cfvo type="max"/>
        <color rgb="FFFFEF9C"/>
        <color rgb="FF63BE7B"/>
      </colorScale>
    </cfRule>
    <cfRule type="colorScale" priority="424">
      <colorScale>
        <cfvo type="min"/>
        <cfvo type="percentile" val="50"/>
        <cfvo type="max"/>
        <color rgb="FF63BE7B"/>
        <color rgb="FFFCFCFF"/>
        <color rgb="FFF8696B"/>
      </colorScale>
    </cfRule>
    <cfRule type="colorScale" priority="425">
      <colorScale>
        <cfvo type="min"/>
        <cfvo type="max"/>
        <color rgb="FF63BE7B"/>
        <color rgb="FFFCFCFF"/>
      </colorScale>
    </cfRule>
    <cfRule type="colorScale" priority="426">
      <colorScale>
        <cfvo type="min"/>
        <cfvo type="percentile" val="50"/>
        <cfvo type="max"/>
        <color rgb="FF63BE7B"/>
        <color rgb="FFFCFCFF"/>
        <color rgb="FFF8696B"/>
      </colorScale>
    </cfRule>
    <cfRule type="colorScale" priority="427">
      <colorScale>
        <cfvo type="min"/>
        <cfvo type="max"/>
        <color rgb="FF63BE7B"/>
        <color rgb="FFFCFCFF"/>
      </colorScale>
    </cfRule>
    <cfRule type="colorScale" priority="428">
      <colorScale>
        <cfvo type="min"/>
        <cfvo type="percentile" val="50"/>
        <cfvo type="max"/>
        <color rgb="FF63BE7B"/>
        <color rgb="FFFCFCFF"/>
        <color rgb="FFF8696B"/>
      </colorScale>
    </cfRule>
  </conditionalFormatting>
  <conditionalFormatting sqref="W2">
    <cfRule type="colorScale" priority="231">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05">
      <colorScale>
        <cfvo type="min"/>
        <cfvo type="max"/>
        <color rgb="FF63BE7B"/>
        <color rgb="FFFCFCFF"/>
      </colorScale>
    </cfRule>
    <cfRule type="colorScale" priority="306">
      <colorScale>
        <cfvo type="min"/>
        <cfvo type="percentile" val="50"/>
        <cfvo type="max"/>
        <color rgb="FF63BE7B"/>
        <color rgb="FFFCFCFF"/>
        <color rgb="FFF8696B"/>
      </colorScale>
    </cfRule>
  </conditionalFormatting>
  <conditionalFormatting sqref="W3">
    <cfRule type="colorScale" priority="37">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fRule type="colorScale" priority="220">
      <colorScale>
        <cfvo type="min"/>
        <cfvo type="max"/>
        <color rgb="FF63BE7B"/>
        <color rgb="FFFCFCFF"/>
      </colorScale>
    </cfRule>
    <cfRule type="colorScale" priority="221">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onditionalFormatting>
  <conditionalFormatting sqref="W4:W7">
    <cfRule type="colorScale" priority="662">
      <colorScale>
        <cfvo type="min"/>
        <cfvo type="percentile" val="50"/>
        <cfvo type="max"/>
        <color rgb="FF63BE7B"/>
        <color rgb="FFFCFCFF"/>
        <color rgb="FFF8696B"/>
      </colorScale>
    </cfRule>
    <cfRule type="colorScale" priority="663">
      <colorScale>
        <cfvo type="min"/>
        <cfvo type="max"/>
        <color rgb="FF63BE7B"/>
        <color rgb="FFFCFCFF"/>
      </colorScale>
    </cfRule>
    <cfRule type="colorScale" priority="664">
      <colorScale>
        <cfvo type="min"/>
        <cfvo type="percentile" val="50"/>
        <cfvo type="max"/>
        <color rgb="FF63BE7B"/>
        <color rgb="FFFCFCFF"/>
        <color rgb="FFF8696B"/>
      </colorScale>
    </cfRule>
  </conditionalFormatting>
  <conditionalFormatting sqref="W4:W34">
    <cfRule type="colorScale" priority="720">
      <colorScale>
        <cfvo type="min"/>
        <cfvo type="percentile" val="50"/>
        <cfvo type="max"/>
        <color rgb="FF63BE7B"/>
        <color rgb="FFFCFCFF"/>
        <color rgb="FFF8696B"/>
      </colorScale>
    </cfRule>
  </conditionalFormatting>
  <conditionalFormatting sqref="W8:W34">
    <cfRule type="colorScale" priority="578">
      <colorScale>
        <cfvo type="min"/>
        <cfvo type="percentile" val="50"/>
        <cfvo type="max"/>
        <color rgb="FF63BE7B"/>
        <color rgb="FFFCFCFF"/>
        <color rgb="FFF8696B"/>
      </colorScale>
    </cfRule>
    <cfRule type="colorScale" priority="579">
      <colorScale>
        <cfvo type="min"/>
        <cfvo type="max"/>
        <color rgb="FF63BE7B"/>
        <color rgb="FFFCFCFF"/>
      </colorScale>
    </cfRule>
    <cfRule type="colorScale" priority="580">
      <colorScale>
        <cfvo type="min"/>
        <cfvo type="percentile" val="50"/>
        <cfvo type="max"/>
        <color rgb="FF63BE7B"/>
        <color rgb="FFFCFCFF"/>
        <color rgb="FFF8696B"/>
      </colorScale>
    </cfRule>
  </conditionalFormatting>
  <conditionalFormatting sqref="D2:D9">
    <cfRule type="colorScale" priority="3">
      <colorScale>
        <cfvo type="min"/>
        <cfvo type="percentile" val="50"/>
        <cfvo type="max"/>
        <color rgb="FFF8696B"/>
        <color rgb="FFFCFCFF"/>
        <color rgb="FF63BE7B"/>
      </colorScale>
    </cfRule>
  </conditionalFormatting>
  <conditionalFormatting sqref="G2:G9">
    <cfRule type="colorScale" priority="2">
      <colorScale>
        <cfvo type="min"/>
        <cfvo type="max"/>
        <color rgb="FFFCFCFF"/>
        <color rgb="FF63BE7B"/>
      </colorScale>
    </cfRule>
  </conditionalFormatting>
  <conditionalFormatting sqref="J2:J9">
    <cfRule type="colorScale" priority="1">
      <colorScale>
        <cfvo type="min"/>
        <cfvo type="max"/>
        <color rgb="FFFCFCFF"/>
        <color rgb="FF63BE7B"/>
      </colorScale>
    </cfRule>
  </conditionalFormatting>
  <conditionalFormatting sqref="M2:M9">
    <cfRule type="colorScale" priority="15">
      <colorScale>
        <cfvo type="min"/>
        <cfvo type="max"/>
        <color rgb="FFFCFCFF"/>
        <color rgb="FF63BE7B"/>
      </colorScale>
    </cfRule>
  </conditionalFormatting>
  <conditionalFormatting sqref="N2:N9">
    <cfRule type="colorScale" priority="14">
      <colorScale>
        <cfvo type="min"/>
        <cfvo type="max"/>
        <color rgb="FFFCFCFF"/>
        <color rgb="FF63BE7B"/>
      </colorScale>
    </cfRule>
  </conditionalFormatting>
  <conditionalFormatting sqref="O2:O9">
    <cfRule type="colorScale" priority="13">
      <colorScale>
        <cfvo type="min"/>
        <cfvo type="percentile" val="50"/>
        <cfvo type="max"/>
        <color rgb="FF63BE7B"/>
        <color rgb="FFFCFCFF"/>
        <color rgb="FFF8696B"/>
      </colorScale>
    </cfRule>
  </conditionalFormatting>
  <conditionalFormatting sqref="P2:P9">
    <cfRule type="colorScale" priority="12">
      <colorScale>
        <cfvo type="min"/>
        <cfvo type="percentile" val="50"/>
        <cfvo type="max"/>
        <color rgb="FF63BE7B"/>
        <color rgb="FFFCFCFF"/>
        <color rgb="FFF8696B"/>
      </colorScale>
    </cfRule>
  </conditionalFormatting>
  <conditionalFormatting sqref="Q2:Q9">
    <cfRule type="colorScale" priority="11">
      <colorScale>
        <cfvo type="min"/>
        <cfvo type="percentile" val="50"/>
        <cfvo type="max"/>
        <color rgb="FFF8696B"/>
        <color rgb="FFFCFCFF"/>
        <color rgb="FF63BE7B"/>
      </colorScale>
    </cfRule>
  </conditionalFormatting>
  <conditionalFormatting sqref="R2:R9">
    <cfRule type="colorScale" priority="10">
      <colorScale>
        <cfvo type="min"/>
        <cfvo type="max"/>
        <color rgb="FFFCFCFF"/>
        <color rgb="FF63BE7B"/>
      </colorScale>
    </cfRule>
  </conditionalFormatting>
  <conditionalFormatting sqref="S2:S9">
    <cfRule type="colorScale" priority="9">
      <colorScale>
        <cfvo type="min"/>
        <cfvo type="max"/>
        <color rgb="FFFCFCFF"/>
        <color rgb="FF63BE7B"/>
      </colorScale>
    </cfRule>
  </conditionalFormatting>
  <conditionalFormatting sqref="T2:T9">
    <cfRule type="colorScale" priority="8">
      <colorScale>
        <cfvo type="min"/>
        <cfvo type="max"/>
        <color rgb="FFFCFCFF"/>
        <color rgb="FF63BE7B"/>
      </colorScale>
    </cfRule>
  </conditionalFormatting>
  <conditionalFormatting sqref="U2:U9">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V2:V9">
    <cfRule type="colorScale" priority="5">
      <colorScale>
        <cfvo type="min"/>
        <cfvo type="percentile" val="50"/>
        <cfvo type="max"/>
        <color rgb="FF63BE7B"/>
        <color rgb="FFFCFCFF"/>
        <color rgb="FFF8696B"/>
      </colorScale>
    </cfRule>
  </conditionalFormatting>
  <conditionalFormatting sqref="W2:W9">
    <cfRule type="colorScale" priority="4">
      <colorScale>
        <cfvo type="min"/>
        <cfvo type="percentile" val="50"/>
        <cfvo type="max"/>
        <color rgb="FF63BE7B"/>
        <color rgb="FFFCFCFF"/>
        <color rgb="FFF8696B"/>
      </colorScale>
    </cfRule>
  </conditionalFormatting>
  <hyperlinks>
    <hyperlink ref="A8" r:id="rId1" display="Healthcare/Intuitive Surgical.xlsx" xr:uid="{3037208C-B66E-3F44-A90F-7FEC88819AC8}"/>
    <hyperlink ref="A3" r:id="rId2" display="Healthcare/Novo Nordisk.xlsx" xr:uid="{E1A092B9-26E7-8147-901B-1B19A99476AD}"/>
    <hyperlink ref="A7" r:id="rId3" display="Healthcare/Zoetis.xlsx" xr:uid="{E15DDA7C-951F-8441-ADD8-F5D7BFE7F395}"/>
    <hyperlink ref="A5" r:id="rId4" display="Healthcare/Eli Lilly.xlsx" xr:uid="{5EEF03B2-8EE0-2D43-9710-052C2ED44F27}"/>
    <hyperlink ref="A4" r:id="rId5" display="Healthcare/Vertex Pharmaceuticals.xlsx" xr:uid="{6E66CA39-E1E9-4C49-A1D7-5A716C141DD4}"/>
    <hyperlink ref="A9" r:id="rId6" display="Healthcare/Danaher.xlsx" xr:uid="{5617A633-E0AD-B347-B803-15C577C9B289}"/>
    <hyperlink ref="A6" r:id="rId7" display="Healthcare/Veeva Systems.xlsx" xr:uid="{1AB4F280-E5A6-C748-BF8D-BB4D63A37719}"/>
    <hyperlink ref="A2" r:id="rId8" display="Healthcare/Regeneron Pharmaceuticals.xlsx" xr:uid="{C3EEC6D4-7C38-7C4A-A05A-332EF82A5A0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zoomScale="80" zoomScaleNormal="80" workbookViewId="0">
      <pane ySplit="1" topLeftCell="A2" activePane="bottomLeft" state="frozen"/>
      <selection pane="bottomLeft" activeCell="H11" sqref="H11"/>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589</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32" t="e" vm="91">
        <v>#VALUE!</v>
      </c>
      <c r="B2" s="13" cm="1">
        <f t="array" ref="B2">_FV(A2,"Price")</f>
        <v>369.76</v>
      </c>
      <c r="C2" s="13">
        <f>[91]Model!$K$4</f>
        <v>398.49894135128835</v>
      </c>
      <c r="D2" s="4">
        <f>[91]Model!$K$5</f>
        <v>4.2645058480607956E-2</v>
      </c>
      <c r="E2" s="4">
        <f>[91]Model!$E$11</f>
        <v>0.19169009829665606</v>
      </c>
      <c r="F2" s="4">
        <f>[91]Model!$F$11</f>
        <v>7.9579579579579507E-2</v>
      </c>
      <c r="G2" s="4">
        <f>[91]Model!$K$11</f>
        <v>1.8285827180161873E-2</v>
      </c>
      <c r="H2" s="4">
        <f>[91]Model!$E$13</f>
        <v>0.19587455978534285</v>
      </c>
      <c r="I2" s="4">
        <f>[91]Model!$F$13</f>
        <v>0.39643808722479323</v>
      </c>
      <c r="J2" s="4">
        <f>[91]Model!$K$13</f>
        <v>6.2478809104674536E-2</v>
      </c>
      <c r="K2" s="4">
        <f>[91]Model!$E$15</f>
        <v>-0.70629108458537404</v>
      </c>
      <c r="L2" s="4">
        <f>[91]Model!$F$15</f>
        <v>2.9644273657138376</v>
      </c>
      <c r="M2" s="4">
        <f>[91]Model!$K$15</f>
        <v>0.62237692227041186</v>
      </c>
      <c r="N2" s="4">
        <f t="shared" ref="N2:N8" si="0">SUM(D2,G2,M2,J2,Q2,R2,S2,T2,U2)/9</f>
        <v>0.1677675868430179</v>
      </c>
      <c r="O2" s="26">
        <f>[91]Model!$A$6</f>
        <v>1.988219569026245</v>
      </c>
      <c r="P2" s="26">
        <f>[91]Model!$A$7</f>
        <v>11.053805985137577</v>
      </c>
      <c r="Q2" s="23">
        <f>[91]Model!$C$7</f>
        <v>4.0107760525960705E-2</v>
      </c>
      <c r="R2" s="4">
        <f>[91]Model!$C$3</f>
        <v>0.36220000000000002</v>
      </c>
      <c r="S2" s="4">
        <f>[91]Model!$C$5</f>
        <v>0.16640000000000002</v>
      </c>
      <c r="T2" s="4">
        <f>[91]Model!$C$6</f>
        <v>7.3291337419451028E-2</v>
      </c>
      <c r="U2" s="4">
        <f>[91]Model!$E$7</f>
        <v>0.12212256660589307</v>
      </c>
      <c r="V2" s="27">
        <f>[91]Model!$G$7</f>
        <v>2.6720369730476849</v>
      </c>
      <c r="W2" s="4">
        <f>[91]Model!$I$6</f>
        <v>-1.5758658340080917E-2</v>
      </c>
      <c r="X2" s="5">
        <f>[91]Model!$O$20</f>
        <v>110073800000</v>
      </c>
      <c r="Y2" s="10" t="str" cm="1">
        <f t="array" ref="Y2">_FV(A2,"Industry")</f>
        <v>Machinery, Equipment &amp; Components</v>
      </c>
      <c r="Z2" s="16" cm="1">
        <f t="array" ref="Z2">_FV(A2,"Year incorporated",TRUE)</f>
        <v>1958</v>
      </c>
      <c r="AA2" s="8" t="str" cm="1">
        <f t="array" ref="AA2">_FV(A2,"Description")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row>
    <row r="3" spans="1:35" ht="50" customHeight="1">
      <c r="A3" s="2" t="e" vm="92">
        <v>#VALUE!</v>
      </c>
      <c r="B3" s="13" cm="1">
        <f t="array" ref="B3">_FV(A3,"Price")</f>
        <v>9.75</v>
      </c>
      <c r="C3" s="13">
        <f>[92]Model!$K$6</f>
        <v>11.966514017107697</v>
      </c>
      <c r="D3" s="4">
        <f>[92]Model!$K$7</f>
        <v>0.22733477098540478</v>
      </c>
      <c r="E3" s="4">
        <f>[92]Model!$E$11</f>
        <v>7.1353000046300075E-2</v>
      </c>
      <c r="F3" s="4">
        <f>[92]Model!$F$11</f>
        <v>8.633144499453338E-2</v>
      </c>
      <c r="G3" s="4">
        <f>[92]Model!$K$11</f>
        <v>4.7078334812746814E-2</v>
      </c>
      <c r="H3" s="4">
        <f>[92]Model!$E$13</f>
        <v>1.2180042149119163E-2</v>
      </c>
      <c r="I3" s="4">
        <f>[92]Model!$F$13</f>
        <v>0.10407770778856618</v>
      </c>
      <c r="J3" s="4">
        <f>[92]Model!$K$13</f>
        <v>6.7552104884880532E-2</v>
      </c>
      <c r="K3" s="4">
        <f>[92]Model!$E$15</f>
        <v>-8.5808236562653128E-2</v>
      </c>
      <c r="L3" s="4">
        <f>[92]Model!$F$15</f>
        <v>0.35461529199591291</v>
      </c>
      <c r="M3" s="4">
        <f>[92]Model!$K$15</f>
        <v>0.1086459726236769</v>
      </c>
      <c r="N3" s="4">
        <f t="shared" si="0"/>
        <v>0.14685553083059161</v>
      </c>
      <c r="O3" s="26">
        <f>[92]Model!$A$6</f>
        <v>3.7193206675567425</v>
      </c>
      <c r="P3" s="26">
        <f>[92]Model!$A$7</f>
        <v>28.329876406779661</v>
      </c>
      <c r="Q3" s="23">
        <f>[92]Model!$C$7</f>
        <v>4.3793977364644861E-2</v>
      </c>
      <c r="R3" s="4">
        <f>[92]Model!$C$3</f>
        <v>0.43200000000000005</v>
      </c>
      <c r="S3" s="4">
        <f>[92]Model!$C$5</f>
        <v>0.1313</v>
      </c>
      <c r="T3" s="4">
        <f>[92]Model!$C$6</f>
        <v>0.13103652671421964</v>
      </c>
      <c r="U3" s="4">
        <f>[92]Model!$E$7</f>
        <v>0.13295809008975087</v>
      </c>
      <c r="V3" s="27">
        <f>[92]Model!$G$7</f>
        <v>0.69900801773852017</v>
      </c>
      <c r="W3" s="4">
        <f>[92]Model!$G$3</f>
        <v>0</v>
      </c>
      <c r="X3" s="5">
        <f>[92]Model!$A$3</f>
        <v>8357313540</v>
      </c>
      <c r="Y3" s="10" t="str" cm="1">
        <f t="array" ref="Y3">_FV(A3,"Industry")</f>
        <v>Holding Companies</v>
      </c>
      <c r="Z3" s="16" cm="1">
        <f t="array" ref="Z3">_FV(A3,"Year incorporated",TRUE)</f>
        <v>1993</v>
      </c>
      <c r="AA3" s="8" t="str" cm="1">
        <f t="array" ref="AA3">_FV(A3,"Description")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3" s="4"/>
      <c r="AC3" s="24"/>
      <c r="AD3" s="6"/>
      <c r="AI3" s="6"/>
    </row>
    <row r="4" spans="1:35" ht="50" customHeight="1">
      <c r="A4" s="2" t="e" vm="93">
        <v>#VALUE!</v>
      </c>
      <c r="B4" s="13" cm="1">
        <f t="array" ref="B4">_FV(A4,"Price")</f>
        <v>170.06</v>
      </c>
      <c r="C4" s="13">
        <f>[93]Model!$K$6</f>
        <v>215.56632715381076</v>
      </c>
      <c r="D4" s="4">
        <f>[93]Model!$K$7</f>
        <v>0.28221703041762281</v>
      </c>
      <c r="E4" s="4">
        <f>[93]Model!$E$11</f>
        <v>9.8544420277731248E-2</v>
      </c>
      <c r="F4" s="4">
        <f>[93]Model!$F$11</f>
        <v>3.5638135851355557E-2</v>
      </c>
      <c r="G4" s="4">
        <f>[93]Model!$K$11</f>
        <v>5.5212952191278086E-2</v>
      </c>
      <c r="H4" s="4">
        <f>[93]Model!$E$13</f>
        <v>0.23237885462555075</v>
      </c>
      <c r="I4" s="4">
        <f>[93]Model!$F$13</f>
        <v>8.6237712243074194E-2</v>
      </c>
      <c r="J4" s="4">
        <f>[93]Model!$K$13</f>
        <v>0.10347715411576117</v>
      </c>
      <c r="K4" s="4">
        <f>[93]Model!$E$15</f>
        <v>-0.1756645184324015</v>
      </c>
      <c r="L4" s="4">
        <f>[93]Model!$F$15</f>
        <v>-3.9376776591929841E-2</v>
      </c>
      <c r="M4" s="4">
        <f>[93]Model!$K$15</f>
        <v>0.14797149616467584</v>
      </c>
      <c r="N4" s="4">
        <f t="shared" si="0"/>
        <v>0.14669238843069102</v>
      </c>
      <c r="O4" s="26">
        <f>[93]Model!$A$6</f>
        <v>3.319343137254902</v>
      </c>
      <c r="P4" s="26">
        <f>[93]Model!$A$7</f>
        <v>27.854627725215959</v>
      </c>
      <c r="Q4" s="23">
        <f>[93]Model!$C$7</f>
        <v>3.1765675349186145E-2</v>
      </c>
      <c r="R4" s="4">
        <f>[93]Model!$C$3</f>
        <v>0.37460000000000004</v>
      </c>
      <c r="S4" s="4">
        <f>[93]Model!$C$5</f>
        <v>0.1142</v>
      </c>
      <c r="T4" s="4">
        <f>[93]Model!$C$6</f>
        <v>9.2279383547275357E-2</v>
      </c>
      <c r="U4" s="4">
        <f>[93]Model!$E$7</f>
        <v>0.1185078040904198</v>
      </c>
      <c r="V4" s="27">
        <f>[93]Model!$G$7</f>
        <v>2.2182448036951503</v>
      </c>
      <c r="W4" s="4">
        <f>[93]Model!$G$3</f>
        <v>-9.5934384919563742E-3</v>
      </c>
      <c r="X4" s="5">
        <f>[93]Model!$A$3</f>
        <v>67714600000</v>
      </c>
      <c r="Y4" s="10" t="str" cm="1">
        <f t="array" ref="Y4">_FV(A4,"Industry")</f>
        <v>Professional &amp; Commercial Services</v>
      </c>
      <c r="Z4" s="16" cm="1">
        <f t="array" ref="Z4">_FV(A4,"Year incorporated",TRUE)</f>
        <v>1995</v>
      </c>
      <c r="AA4" s="8" t="str" cm="1">
        <f t="array" ref="AA4">_FV(A4,"Description")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B4" s="4"/>
      <c r="AC4" s="24"/>
      <c r="AD4" s="6"/>
      <c r="AE4" s="6"/>
    </row>
    <row r="5" spans="1:35" ht="50" customHeight="1">
      <c r="A5" s="32" t="e" vm="94">
        <v>#VALUE!</v>
      </c>
      <c r="B5" s="13" cm="1">
        <f t="array" ref="B5">_FV(A5,"Price")</f>
        <v>82.43</v>
      </c>
      <c r="C5" s="13">
        <f>'[94]Sheet 1'!$AO$116</f>
        <v>94.358731814312534</v>
      </c>
      <c r="D5" s="4">
        <f>'[94]Sheet 1'!$AO$118</f>
        <v>0.19200014924598952</v>
      </c>
      <c r="E5" s="4">
        <f>'[94]Sheet 1'!$AM$4</f>
        <v>4.1715847673479578E-2</v>
      </c>
      <c r="F5" s="4">
        <f>'[94]Sheet 1'!$AN$4</f>
        <v>9.7116617467274846E-2</v>
      </c>
      <c r="G5" s="4">
        <f>'[94]Sheet 1'!$AU$107</f>
        <v>5.8929764348786898E-2</v>
      </c>
      <c r="H5" s="4">
        <f>'[94]Sheet 1'!$AM$29</f>
        <v>0.34497929606625255</v>
      </c>
      <c r="I5" s="4">
        <f>'[94]Sheet 1'!$AN$29</f>
        <v>0.41254569963440457</v>
      </c>
      <c r="J5" s="4">
        <f>'[94]Sheet 1'!$AT$22</f>
        <v>0.15808637090133026</v>
      </c>
      <c r="K5" s="4">
        <f>'[94]Sheet 1'!$AM$106</f>
        <v>-7.4963150136870937E-2</v>
      </c>
      <c r="L5" s="4">
        <f>'[94]Sheet 1'!$AN$106</f>
        <v>0.30126887177498052</v>
      </c>
      <c r="M5" s="4">
        <f>'[94]Sheet 1'!$AS$106</f>
        <v>0.10548752974425875</v>
      </c>
      <c r="N5" s="4">
        <f t="shared" si="0"/>
        <v>0.1187380961778266</v>
      </c>
      <c r="O5" s="26">
        <f>'[94]Sheet 1'!$AT$19</f>
        <v>1.5467780072837962</v>
      </c>
      <c r="P5" s="26">
        <f>'[94]Sheet 1'!$AU$19</f>
        <v>15.505285381350594</v>
      </c>
      <c r="Q5" s="23">
        <f>'[94]Sheet 1'!$AV$22</f>
        <v>7.6987075694733023E-2</v>
      </c>
      <c r="R5" s="4">
        <f>'[94]Sheet 1'!$AS$7</f>
        <v>0.20730000000000001</v>
      </c>
      <c r="S5" s="4">
        <f>'[94]Sheet 1'!$AU$7</f>
        <v>9.9758112749361305E-2</v>
      </c>
      <c r="T5" s="4">
        <f>'[94]Sheet 1'!$AV$7</f>
        <v>0.11908191552970593</v>
      </c>
      <c r="U5" s="4">
        <f>'[94]Sheet 1'!$AU$13</f>
        <v>5.1011947386273696E-2</v>
      </c>
      <c r="V5" s="27">
        <f>'[94]Sheet 1'!$AV$13</f>
        <v>1.1654642581782135</v>
      </c>
      <c r="W5" s="4">
        <f>'[94]Sheet 1'!$AS$16</f>
        <v>0.14946102500320169</v>
      </c>
      <c r="X5" s="5">
        <f>'[94]Sheet 1'!$AU$102</f>
        <v>113824300000</v>
      </c>
      <c r="Y5" s="10" t="str" cm="1">
        <f t="array" ref="Y5">_FV(A5,"Industry")</f>
        <v>Aerospace &amp; Defense</v>
      </c>
      <c r="Z5" s="16" cm="1">
        <f t="array" ref="Z5">_FV(A5,"Year incorporated",TRUE)</f>
        <v>1934</v>
      </c>
      <c r="AA5" s="8" t="str" cm="1">
        <f t="array" ref="AA5">_FV(A5,"Description")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5" s="4"/>
      <c r="AC5" s="24"/>
      <c r="AD5" s="6"/>
    </row>
    <row r="6" spans="1:35" ht="50" customHeight="1">
      <c r="A6" s="32" t="e" vm="95">
        <v>#VALUE!</v>
      </c>
      <c r="B6" s="13" cm="1">
        <f t="array" ref="B6">_FV(A6,"Price")</f>
        <v>442.46</v>
      </c>
      <c r="C6" s="13">
        <f>'[95]Sheet 1'!$AH$116</f>
        <v>531.00889133958754</v>
      </c>
      <c r="D6" s="4">
        <f>'[95]Sheet 1'!$AH$118</f>
        <v>0.19068298616406376</v>
      </c>
      <c r="E6" s="4">
        <f>'[95]Sheet 1'!$AF$4</f>
        <v>-1.5810512499254248E-2</v>
      </c>
      <c r="F6" s="4">
        <f>'[95]Sheet 1'!$AG$4</f>
        <v>1.0093355965082429E-2</v>
      </c>
      <c r="G6" s="4">
        <f>'[95]Sheet 1'!$AN$107</f>
        <v>3.317674193559448E-2</v>
      </c>
      <c r="H6" s="4">
        <f>'[95]Sheet 1'!$AF$29</f>
        <v>-9.2319873317498025E-2</v>
      </c>
      <c r="I6" s="4">
        <f>'[95]Sheet 1'!$AG$29</f>
        <v>0.19452198203070492</v>
      </c>
      <c r="J6" s="4">
        <f>'[95]Sheet 1'!$AM$22</f>
        <v>4.557673054772822E-2</v>
      </c>
      <c r="K6" s="4">
        <f>'[95]Sheet 1'!$AF$106</f>
        <v>-0.20353292635407194</v>
      </c>
      <c r="L6" s="4">
        <f>'[95]Sheet 1'!$AG$106</f>
        <v>8.3659491193737834E-2</v>
      </c>
      <c r="M6" s="4">
        <f>'[95]Sheet 1'!$AL$106</f>
        <v>4.4056033522485508E-2</v>
      </c>
      <c r="N6" s="4">
        <f t="shared" si="0"/>
        <v>0.11546937851732901</v>
      </c>
      <c r="O6" s="26">
        <f>'[95]Sheet 1'!$AM$19</f>
        <v>1.6600836795048761</v>
      </c>
      <c r="P6" s="26">
        <f>'[95]Sheet 1'!$AN$19</f>
        <v>16.159570209265436</v>
      </c>
      <c r="Q6" s="23">
        <f>'[95]Sheet 1'!$AO$22</f>
        <v>6.0057168329599529E-2</v>
      </c>
      <c r="R6" s="4">
        <f>'[95]Sheet 1'!$AL$7</f>
        <v>0.12520000000000001</v>
      </c>
      <c r="S6" s="4">
        <f>'[95]Sheet 1'!$AN$7</f>
        <v>0.10273068268567141</v>
      </c>
      <c r="T6" s="4">
        <f>'[95]Sheet 1'!$AO$7</f>
        <v>9.9699924981245316E-2</v>
      </c>
      <c r="U6" s="4">
        <f>'[95]Sheet 1'!$AN$13</f>
        <v>0.33804413848957277</v>
      </c>
      <c r="V6" s="27">
        <f>'[95]Sheet 1'!$AO$13</f>
        <v>4.7068853874379455</v>
      </c>
      <c r="W6" s="4">
        <f>'[95]Sheet 1'!$AL$16</f>
        <v>-9.2423078964431332E-3</v>
      </c>
      <c r="X6" s="5">
        <f>'[95]Sheet 1'!$AN$102</f>
        <v>110644577239</v>
      </c>
      <c r="Y6" s="10" t="str" cm="1">
        <f t="array" ref="Y6">_FV(A6,"Industry")</f>
        <v>Aerospace &amp; Defense</v>
      </c>
      <c r="Z6" s="16" cm="1">
        <f t="array" ref="Z6">_FV(A6,"Year incorporated",TRUE)</f>
        <v>1994</v>
      </c>
      <c r="AA6" s="8" t="str" cm="1">
        <f t="array" ref="AA6">_FV(A6,"Description")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AB6" s="4"/>
      <c r="AC6" s="24"/>
      <c r="AD6" s="6"/>
    </row>
    <row r="7" spans="1:35" ht="50" customHeight="1">
      <c r="A7" s="2" t="e" vm="96">
        <v>#VALUE!</v>
      </c>
      <c r="B7" s="13" cm="1">
        <f t="array" ref="B7">_FV(A7,"Price")</f>
        <v>385.6</v>
      </c>
      <c r="C7" s="13">
        <f>[96]Model!$K$6</f>
        <v>194.5363282705334</v>
      </c>
      <c r="D7" s="4">
        <f>[96]Model!$K$7</f>
        <v>-0.47202863738117184</v>
      </c>
      <c r="E7" s="4">
        <f>[96]Model!$E$11</f>
        <v>0.1909601151221918</v>
      </c>
      <c r="F7" s="4">
        <f>[96]Model!$F$11</f>
        <v>-6.8701551115106119E-2</v>
      </c>
      <c r="G7" s="4">
        <f>[96]Model!$K$11</f>
        <v>6.6973380581076075E-2</v>
      </c>
      <c r="H7" s="4">
        <f>[96]Model!$E$13</f>
        <v>0.33139238670694859</v>
      </c>
      <c r="I7" s="4">
        <f>[96]Model!$F$13</f>
        <v>-0.14025904053199378</v>
      </c>
      <c r="J7" s="4">
        <f>[96]Model!$K$13</f>
        <v>7.4678639626878179E-2</v>
      </c>
      <c r="K7" s="4">
        <f>[96]Model!$E$15</f>
        <v>0.38231605172469463</v>
      </c>
      <c r="L7" s="4">
        <f>[96]Model!$F$15</f>
        <v>-9.0674269606229929E-2</v>
      </c>
      <c r="M7" s="4">
        <f>[96]Model!$K$15</f>
        <v>7.9657159353991203E-2</v>
      </c>
      <c r="N7" s="4">
        <f t="shared" si="0"/>
        <v>8.6314901652659842E-2</v>
      </c>
      <c r="O7" s="26">
        <f>[96]Model!$A$6</f>
        <v>6.9058181818181819</v>
      </c>
      <c r="P7" s="26">
        <f>[96]Model!$A$7</f>
        <v>34.004155405405406</v>
      </c>
      <c r="Q7" s="23">
        <f>[96]Model!$C$7</f>
        <v>2.0683728098214987E-2</v>
      </c>
      <c r="R7" s="4">
        <f>[96]Model!$C$3</f>
        <v>0.3569</v>
      </c>
      <c r="S7" s="4">
        <f>[96]Model!$C$5</f>
        <v>0.21489999999999998</v>
      </c>
      <c r="T7" s="4">
        <f>[96]Model!$C$6</f>
        <v>0.10896750065622819</v>
      </c>
      <c r="U7" s="4">
        <f>[96]Model!$E$7</f>
        <v>0.32610234393872195</v>
      </c>
      <c r="V7" s="27">
        <f>[96]Model!$G$7</f>
        <v>2.0868807304734952E-2</v>
      </c>
      <c r="W7" s="4">
        <f>[96]Model!$G$3</f>
        <v>-2.4703388897535511E-2</v>
      </c>
      <c r="X7" s="5">
        <f>[96]Model!$O$20</f>
        <v>40260920000</v>
      </c>
      <c r="Y7" s="10" t="str" cm="1">
        <f t="array" ref="Y7">_FV(A7,"Industry")</f>
        <v>Freight &amp; Logistics Services</v>
      </c>
      <c r="Z7" s="16" cm="1">
        <f t="array" ref="Z7">_FV(A7,"Year incorporated",TRUE)</f>
        <v>1950</v>
      </c>
      <c r="AA7" s="8" t="str" cm="1">
        <f t="array" ref="AA7">_FV(A7,"Description")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row>
    <row r="8" spans="1:35" ht="50" customHeight="1">
      <c r="A8" s="2" t="e" vm="97">
        <v>#VALUE!</v>
      </c>
      <c r="B8" s="13" cm="1">
        <f t="array" ref="B8">_FV(A8,"Price")</f>
        <v>131</v>
      </c>
      <c r="C8" s="13">
        <f>[97]Model!$K$6</f>
        <v>98.330065773757497</v>
      </c>
      <c r="D8" s="4">
        <f>[97]Model!$K$7</f>
        <v>-0.24279943189775544</v>
      </c>
      <c r="E8" s="4">
        <f>[97]Model!$E$11</f>
        <v>6.4442654662897114E-2</v>
      </c>
      <c r="F8" s="4">
        <f>[97]Model!$F$11</f>
        <v>9.3292900052474037E-2</v>
      </c>
      <c r="G8" s="4">
        <f>[97]Model!$K$11</f>
        <v>3.6693886751663476E-2</v>
      </c>
      <c r="H8" s="4">
        <f>[97]Model!$E$13</f>
        <v>-1.299452995802064E-2</v>
      </c>
      <c r="I8" s="4">
        <f>[97]Model!$F$13</f>
        <v>0.10196743074038039</v>
      </c>
      <c r="J8" s="4">
        <f>[97]Model!$K$13</f>
        <v>9.4158075353168696E-2</v>
      </c>
      <c r="K8" s="4">
        <f>[97]Model!$E$15</f>
        <v>-0.28938896838324468</v>
      </c>
      <c r="L8" s="4">
        <f>[97]Model!$F$15</f>
        <v>-0.81545953903889234</v>
      </c>
      <c r="M8" s="4">
        <f>[97]Model!$K$15</f>
        <v>1.0625918494585458</v>
      </c>
      <c r="N8" s="4">
        <f t="shared" si="0"/>
        <v>0.14787736578370667</v>
      </c>
      <c r="O8" s="26">
        <f>[97]Model!$A$6</f>
        <v>1.2617860801446219</v>
      </c>
      <c r="P8" s="26">
        <f>[97]Model!$A$7</f>
        <v>24.490456140350876</v>
      </c>
      <c r="Q8" s="23">
        <f>[97]Model!$C$7</f>
        <v>5.969624639554064E-3</v>
      </c>
      <c r="R8" s="4">
        <f>[97]Model!$C$3</f>
        <v>0.2646</v>
      </c>
      <c r="S8" s="4">
        <f>[97]Model!$C$5</f>
        <v>0.05</v>
      </c>
      <c r="T8" s="4">
        <f>[97]Model!$C$6</f>
        <v>-2.1429422376495692E-2</v>
      </c>
      <c r="U8" s="4">
        <f>[97]Model!$E$7</f>
        <v>8.1111710124679187E-2</v>
      </c>
      <c r="V8" s="27">
        <f>[97]Model!$G$7</f>
        <v>0.62471378942797362</v>
      </c>
      <c r="W8" s="4">
        <f>[97]Model!$G$3</f>
        <v>-1.6558870402996285E-2</v>
      </c>
      <c r="X8" s="5">
        <f>[97]Model!$A$3</f>
        <v>4187868000</v>
      </c>
      <c r="Y8" s="10" t="str" cm="1">
        <f t="array" ref="Y8">_FV(A8,"Industry")</f>
        <v>Aerospace &amp; Defense</v>
      </c>
      <c r="Z8" s="16" cm="1">
        <f t="array" ref="Z8">_FV(A8,"Year incorporated",TRUE)</f>
        <v>1951</v>
      </c>
      <c r="AA8" s="8" t="str" cm="1">
        <f t="array" ref="AA8">_FV(A8,"Description")</f>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c>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7">
      <sortCondition descending="1" ref="N1:N7"/>
    </sortState>
  </autoFilter>
  <conditionalFormatting sqref="D2">
    <cfRule type="colorScale" priority="3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3:D5">
    <cfRule type="colorScale" priority="252">
      <colorScale>
        <cfvo type="min"/>
        <cfvo type="percentile" val="50"/>
        <cfvo type="max"/>
        <color rgb="FFF8696B"/>
        <color rgb="FFFCFCFF"/>
        <color rgb="FF63BE7B"/>
      </colorScale>
    </cfRule>
  </conditionalFormatting>
  <conditionalFormatting sqref="D3:D6">
    <cfRule type="colorScale" priority="578">
      <colorScale>
        <cfvo type="min"/>
        <cfvo type="percentile" val="50"/>
        <cfvo type="max"/>
        <color rgb="FFF8696B"/>
        <color rgb="FFFCFCFF"/>
        <color rgb="FF63BE7B"/>
      </colorScale>
    </cfRule>
  </conditionalFormatting>
  <conditionalFormatting sqref="D3:D34">
    <cfRule type="colorScale" priority="573">
      <colorScale>
        <cfvo type="min"/>
        <cfvo type="percentile" val="50"/>
        <cfvo type="max"/>
        <color rgb="FFF8696B"/>
        <color rgb="FFFCFCFF"/>
        <color rgb="FF63BE7B"/>
      </colorScale>
    </cfRule>
  </conditionalFormatting>
  <conditionalFormatting sqref="D7:D34">
    <cfRule type="colorScale" priority="451">
      <colorScale>
        <cfvo type="min"/>
        <cfvo type="percentile" val="50"/>
        <cfvo type="max"/>
        <color rgb="FFF8696B"/>
        <color rgb="FFFCFCFF"/>
        <color rgb="FF63BE7B"/>
      </colorScale>
    </cfRule>
  </conditionalFormatting>
  <conditionalFormatting sqref="E2">
    <cfRule type="colorScale" priority="33">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84">
      <colorScale>
        <cfvo type="min"/>
        <cfvo type="max"/>
        <color rgb="FFFCFCFF"/>
        <color rgb="FF63BE7B"/>
      </colorScale>
    </cfRule>
  </conditionalFormatting>
  <conditionalFormatting sqref="E3">
    <cfRule type="colorScale" priority="557">
      <colorScale>
        <cfvo type="min"/>
        <cfvo type="max"/>
        <color rgb="FFFCFCFF"/>
        <color rgb="FF63BE7B"/>
      </colorScale>
    </cfRule>
  </conditionalFormatting>
  <conditionalFormatting sqref="E3:E5">
    <cfRule type="colorScale" priority="251">
      <colorScale>
        <cfvo type="min"/>
        <cfvo type="max"/>
        <color rgb="FFFCFCFF"/>
        <color rgb="FF63BE7B"/>
      </colorScale>
    </cfRule>
  </conditionalFormatting>
  <conditionalFormatting sqref="E3:E6">
    <cfRule type="colorScale" priority="444">
      <colorScale>
        <cfvo type="min"/>
        <cfvo type="max"/>
        <color rgb="FFFCFCFF"/>
        <color rgb="FF63BE7B"/>
      </colorScale>
    </cfRule>
  </conditionalFormatting>
  <conditionalFormatting sqref="E3:E34">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CFCFF"/>
        <color rgb="FF63BE7B"/>
      </colorScale>
    </cfRule>
  </conditionalFormatting>
  <conditionalFormatting sqref="E4">
    <cfRule type="colorScale" priority="519">
      <colorScale>
        <cfvo type="min"/>
        <cfvo type="max"/>
        <color rgb="FFFCFCFF"/>
        <color rgb="FF63BE7B"/>
      </colorScale>
    </cfRule>
  </conditionalFormatting>
  <conditionalFormatting sqref="E5:E6">
    <cfRule type="colorScale" priority="544">
      <colorScale>
        <cfvo type="min"/>
        <cfvo type="max"/>
        <color rgb="FFFCFCFF"/>
        <color rgb="FF63BE7B"/>
      </colorScale>
    </cfRule>
  </conditionalFormatting>
  <conditionalFormatting sqref="E7:E34">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max"/>
        <color rgb="FFFCFCFF"/>
        <color rgb="FF63BE7B"/>
      </colorScale>
    </cfRule>
  </conditionalFormatting>
  <conditionalFormatting sqref="E3:M3">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onditionalFormatting>
  <conditionalFormatting sqref="E4:M4">
    <cfRule type="colorScale" priority="429">
      <colorScale>
        <cfvo type="min"/>
        <cfvo type="max"/>
        <color rgb="FFFCFCFF"/>
        <color rgb="FF63BE7B"/>
      </colorScale>
    </cfRule>
    <cfRule type="colorScale" priority="430">
      <colorScale>
        <cfvo type="min"/>
        <cfvo type="max"/>
        <color rgb="FFFFEF9C"/>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FEB84"/>
        <color rgb="FF63BE7B"/>
      </colorScale>
    </cfRule>
  </conditionalFormatting>
  <conditionalFormatting sqref="E5:M5">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onditionalFormatting>
  <conditionalFormatting sqref="E2:N2">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FEF9C"/>
        <color rgb="FF63BE7B"/>
      </colorScale>
    </cfRule>
  </conditionalFormatting>
  <conditionalFormatting sqref="E6:M6">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FEB84"/>
        <color rgb="FF63BE7B"/>
      </colorScale>
    </cfRule>
    <cfRule type="colorScale" priority="440">
      <colorScale>
        <cfvo type="min"/>
        <cfvo type="max"/>
        <color rgb="FFFFEF9C"/>
        <color rgb="FF63BE7B"/>
      </colorScale>
    </cfRule>
  </conditionalFormatting>
  <conditionalFormatting sqref="E7:M7">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FEB84"/>
        <color rgb="FF63BE7B"/>
      </colorScale>
    </cfRule>
    <cfRule type="colorScale" priority="458">
      <colorScale>
        <cfvo type="min"/>
        <cfvo type="max"/>
        <color rgb="FFFFEF9C"/>
        <color rgb="FF63BE7B"/>
      </colorScale>
    </cfRule>
  </conditionalFormatting>
  <conditionalFormatting sqref="E9:N34 E8:M8">
    <cfRule type="colorScale" priority="366">
      <colorScale>
        <cfvo type="min"/>
        <cfvo type="max"/>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FEB84"/>
        <color rgb="FF63BE7B"/>
      </colorScale>
    </cfRule>
    <cfRule type="colorScale" priority="369">
      <colorScale>
        <cfvo type="min"/>
        <cfvo type="max"/>
        <color rgb="FFFFEF9C"/>
        <color rgb="FF63BE7B"/>
      </colorScale>
    </cfRule>
  </conditionalFormatting>
  <conditionalFormatting sqref="F2">
    <cfRule type="colorScale" priority="32">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F3">
    <cfRule type="colorScale" priority="562">
      <colorScale>
        <cfvo type="min"/>
        <cfvo type="max"/>
        <color rgb="FFFCFCFF"/>
        <color rgb="FF63BE7B"/>
      </colorScale>
    </cfRule>
  </conditionalFormatting>
  <conditionalFormatting sqref="F3:F5">
    <cfRule type="colorScale" priority="250">
      <colorScale>
        <cfvo type="min"/>
        <cfvo type="max"/>
        <color rgb="FFFCFCFF"/>
        <color rgb="FF63BE7B"/>
      </colorScale>
    </cfRule>
  </conditionalFormatting>
  <conditionalFormatting sqref="F3:F6">
    <cfRule type="colorScale" priority="445">
      <colorScale>
        <cfvo type="min"/>
        <cfvo type="max"/>
        <color rgb="FFFCFCFF"/>
        <color rgb="FF63BE7B"/>
      </colorScale>
    </cfRule>
  </conditionalFormatting>
  <conditionalFormatting sqref="F3:F34">
    <cfRule type="colorScale" priority="574">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F4">
    <cfRule type="colorScale" priority="520">
      <colorScale>
        <cfvo type="min"/>
        <cfvo type="max"/>
        <color rgb="FFFCFCFF"/>
        <color rgb="FF63BE7B"/>
      </colorScale>
    </cfRule>
  </conditionalFormatting>
  <conditionalFormatting sqref="F5:F6">
    <cfRule type="colorScale" priority="545">
      <colorScale>
        <cfvo type="min"/>
        <cfvo type="max"/>
        <color rgb="FFFCFCFF"/>
        <color rgb="FF63BE7B"/>
      </colorScale>
    </cfRule>
  </conditionalFormatting>
  <conditionalFormatting sqref="F7:F34">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max"/>
        <color rgb="FFFCFCFF"/>
        <color rgb="FF63BE7B"/>
      </colorScale>
    </cfRule>
  </conditionalFormatting>
  <conditionalFormatting sqref="F35">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max"/>
        <color rgb="FFFCFCFF"/>
        <color rgb="FF63BE7B"/>
      </colorScale>
    </cfRule>
  </conditionalFormatting>
  <conditionalFormatting sqref="F35:F38">
    <cfRule type="colorScale" priority="443">
      <colorScale>
        <cfvo type="min"/>
        <cfvo type="max"/>
        <color rgb="FFFCFCFF"/>
        <color rgb="FF63BE7B"/>
      </colorScale>
    </cfRule>
  </conditionalFormatting>
  <conditionalFormatting sqref="F36:F37">
    <cfRule type="colorScale" priority="391">
      <colorScale>
        <cfvo type="min"/>
        <cfvo type="max"/>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FEB84"/>
        <color rgb="FF63BE7B"/>
      </colorScale>
    </cfRule>
    <cfRule type="colorScale" priority="394">
      <colorScale>
        <cfvo type="min"/>
        <cfvo type="max"/>
        <color rgb="FFFFEF9C"/>
        <color rgb="FF63BE7B"/>
      </colorScale>
    </cfRule>
  </conditionalFormatting>
  <conditionalFormatting sqref="F36:F38">
    <cfRule type="colorScale" priority="390">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onditionalFormatting>
  <conditionalFormatting sqref="F38">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388">
      <colorScale>
        <cfvo type="min"/>
        <cfvo type="percentile" val="50"/>
        <cfvo type="max"/>
        <color rgb="FFF8696B"/>
        <color rgb="FFFFEB84"/>
        <color rgb="FF63BE7B"/>
      </colorScale>
    </cfRule>
    <cfRule type="colorScale" priority="389">
      <colorScale>
        <cfvo type="min"/>
        <cfvo type="max"/>
        <color rgb="FFFFEF9C"/>
        <color rgb="FF63BE7B"/>
      </colorScale>
    </cfRule>
  </conditionalFormatting>
  <conditionalFormatting sqref="G2">
    <cfRule type="colorScale" priority="31">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G3">
    <cfRule type="colorScale" priority="563">
      <colorScale>
        <cfvo type="min"/>
        <cfvo type="max"/>
        <color rgb="FFFCFCFF"/>
        <color rgb="FF63BE7B"/>
      </colorScale>
    </cfRule>
  </conditionalFormatting>
  <conditionalFormatting sqref="G3:G5">
    <cfRule type="colorScale" priority="249">
      <colorScale>
        <cfvo type="min"/>
        <cfvo type="max"/>
        <color rgb="FFFCFCFF"/>
        <color rgb="FF63BE7B"/>
      </colorScale>
    </cfRule>
  </conditionalFormatting>
  <conditionalFormatting sqref="G3:G6">
    <cfRule type="colorScale" priority="446">
      <colorScale>
        <cfvo type="min"/>
        <cfvo type="max"/>
        <color rgb="FFFCFCFF"/>
        <color rgb="FF63BE7B"/>
      </colorScale>
    </cfRule>
  </conditionalFormatting>
  <conditionalFormatting sqref="G3:G34">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onditionalFormatting>
  <conditionalFormatting sqref="G4">
    <cfRule type="colorScale" priority="521">
      <colorScale>
        <cfvo type="min"/>
        <cfvo type="max"/>
        <color rgb="FFFCFCFF"/>
        <color rgb="FF63BE7B"/>
      </colorScale>
    </cfRule>
  </conditionalFormatting>
  <conditionalFormatting sqref="G5:G6">
    <cfRule type="colorScale" priority="546">
      <colorScale>
        <cfvo type="min"/>
        <cfvo type="max"/>
        <color rgb="FFFCFCFF"/>
        <color rgb="FF63BE7B"/>
      </colorScale>
    </cfRule>
  </conditionalFormatting>
  <conditionalFormatting sqref="G7:G34">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onditionalFormatting>
  <conditionalFormatting sqref="G35:N1048576">
    <cfRule type="colorScale" priority="421">
      <colorScale>
        <cfvo type="min"/>
        <cfvo type="percentile" val="50"/>
        <cfvo type="max"/>
        <color rgb="FFF8696B"/>
        <color rgb="FFFCFCFF"/>
        <color rgb="FF63BE7B"/>
      </colorScale>
    </cfRule>
  </conditionalFormatting>
  <conditionalFormatting sqref="H1">
    <cfRule type="colorScale" priority="417">
      <colorScale>
        <cfvo type="min"/>
        <cfvo type="percentile" val="50"/>
        <cfvo type="max"/>
        <color rgb="FFF8696B"/>
        <color rgb="FFFCFCFF"/>
        <color rgb="FF63BE7B"/>
      </colorScale>
    </cfRule>
  </conditionalFormatting>
  <conditionalFormatting sqref="H2">
    <cfRule type="colorScale" priority="30">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H3">
    <cfRule type="colorScale" priority="564">
      <colorScale>
        <cfvo type="min"/>
        <cfvo type="max"/>
        <color rgb="FFFCFCFF"/>
        <color rgb="FF63BE7B"/>
      </colorScale>
    </cfRule>
    <cfRule type="colorScale" priority="572">
      <colorScale>
        <cfvo type="min"/>
        <cfvo type="percentile" val="50"/>
        <cfvo type="max"/>
        <color rgb="FFF8696B"/>
        <color rgb="FFFCFCFF"/>
        <color rgb="FF63BE7B"/>
      </colorScale>
    </cfRule>
  </conditionalFormatting>
  <conditionalFormatting sqref="H3:H5">
    <cfRule type="colorScale" priority="244">
      <colorScale>
        <cfvo type="min"/>
        <cfvo type="max"/>
        <color rgb="FFFCFCFF"/>
        <color rgb="FF63BE7B"/>
      </colorScale>
    </cfRule>
    <cfRule type="colorScale" priority="247">
      <colorScale>
        <cfvo type="min"/>
        <cfvo type="percentile" val="50"/>
        <cfvo type="max"/>
        <color rgb="FFF8696B"/>
        <color rgb="FFFCFCFF"/>
        <color rgb="FF63BE7B"/>
      </colorScale>
    </cfRule>
  </conditionalFormatting>
  <conditionalFormatting sqref="H3:H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onditionalFormatting>
  <conditionalFormatting sqref="H3:H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fRule type="colorScale" priority="621">
      <colorScale>
        <cfvo type="min"/>
        <cfvo type="percentile" val="50"/>
        <cfvo type="max"/>
        <color rgb="FFF8696B"/>
        <color rgb="FFFCFCFF"/>
        <color rgb="FF63BE7B"/>
      </colorScale>
    </cfRule>
  </conditionalFormatting>
  <conditionalFormatting sqref="H3:H1048576 H1">
    <cfRule type="colorScale" priority="441">
      <colorScale>
        <cfvo type="min"/>
        <cfvo type="percentile" val="50"/>
        <cfvo type="max"/>
        <color rgb="FFF8696B"/>
        <color rgb="FFFCFCFF"/>
        <color rgb="FF5A8AC6"/>
      </colorScale>
    </cfRule>
  </conditionalFormatting>
  <conditionalFormatting sqref="H4">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H5:H6">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onditionalFormatting>
  <conditionalFormatting sqref="H7:H3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I2">
    <cfRule type="colorScale" priority="29">
      <colorScale>
        <cfvo type="min"/>
        <cfvo type="max"/>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percentile" val="50"/>
        <cfvo type="max"/>
        <color rgb="FFF8696B"/>
        <color rgb="FFFCFCFF"/>
        <color rgb="FF5A8AC6"/>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onditionalFormatting>
  <conditionalFormatting sqref="I3:I5">
    <cfRule type="colorScale" priority="243">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I3:I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I4:J4">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onditionalFormatting>
  <conditionalFormatting sqref="I5:J6">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I7:J34 N9:N34">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5A8AC6"/>
      </colorScale>
    </cfRule>
    <cfRule type="colorScale" priority="474">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I1:N1 G1">
    <cfRule type="colorScale" priority="442">
      <colorScale>
        <cfvo type="min"/>
        <cfvo type="percentile" val="50"/>
        <cfvo type="max"/>
        <color rgb="FFF8696B"/>
        <color rgb="FFFCFCFF"/>
        <color rgb="FF63BE7B"/>
      </colorScale>
    </cfRule>
  </conditionalFormatting>
  <conditionalFormatting sqref="J2">
    <cfRule type="colorScale" priority="28">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J3:J5">
    <cfRule type="colorScale" priority="242">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J3:J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onditionalFormatting>
  <conditionalFormatting sqref="K2">
    <cfRule type="colorScale" priority="2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K3:K5">
    <cfRule type="colorScale" priority="241">
      <colorScale>
        <cfvo type="min"/>
        <cfvo type="max"/>
        <color rgb="FFFCFCFF"/>
        <color rgb="FF63BE7B"/>
      </colorScale>
    </cfRule>
  </conditionalFormatting>
  <conditionalFormatting sqref="K3:K34">
    <cfRule type="colorScale" priority="639">
      <colorScale>
        <cfvo type="min"/>
        <cfvo type="percentile" val="50"/>
        <cfvo type="max"/>
        <color rgb="FFF8696B"/>
        <color rgb="FFFCFCFF"/>
        <color rgb="FF63BE7B"/>
      </colorScale>
    </cfRule>
  </conditionalFormatting>
  <conditionalFormatting sqref="K2:L2">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onditionalFormatting>
  <conditionalFormatting sqref="K3:L3">
    <cfRule type="colorScale" priority="565">
      <colorScale>
        <cfvo type="min"/>
        <cfvo type="max"/>
        <color rgb="FFFCFCFF"/>
        <color rgb="FF63BE7B"/>
      </colorScale>
    </cfRule>
  </conditionalFormatting>
  <conditionalFormatting sqref="K3:L6">
    <cfRule type="colorScale" priority="447">
      <colorScale>
        <cfvo type="min"/>
        <cfvo type="max"/>
        <color rgb="FFFCFCFF"/>
        <color rgb="FF63BE7B"/>
      </colorScale>
    </cfRule>
  </conditionalFormatting>
  <conditionalFormatting sqref="K3:L7">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onditionalFormatting>
  <conditionalFormatting sqref="K4:L4">
    <cfRule type="colorScale" priority="525">
      <colorScale>
        <cfvo type="min"/>
        <cfvo type="max"/>
        <color rgb="FFFCFCFF"/>
        <color rgb="FF63BE7B"/>
      </colorScale>
    </cfRule>
  </conditionalFormatting>
  <conditionalFormatting sqref="K5:L6">
    <cfRule type="colorScale" priority="549">
      <colorScale>
        <cfvo type="min"/>
        <cfvo type="max"/>
        <color rgb="FFFCFCFF"/>
        <color rgb="FF63BE7B"/>
      </colorScale>
    </cfRule>
  </conditionalFormatting>
  <conditionalFormatting sqref="K7:L7">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max"/>
        <color rgb="FFFCFCFF"/>
        <color rgb="FF63BE7B"/>
      </colorScale>
    </cfRule>
  </conditionalFormatting>
  <conditionalFormatting sqref="K8:L34">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
    <cfRule type="colorScale" priority="26">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onditionalFormatting>
  <conditionalFormatting sqref="L3:L5">
    <cfRule type="colorScale" priority="240">
      <colorScale>
        <cfvo type="min"/>
        <cfvo type="max"/>
        <color rgb="FFFCFCFF"/>
        <color rgb="FF63BE7B"/>
      </colorScale>
    </cfRule>
  </conditionalFormatting>
  <conditionalFormatting sqref="L3:L34">
    <cfRule type="colorScale" priority="642">
      <colorScale>
        <cfvo type="min"/>
        <cfvo type="percentile" val="50"/>
        <cfvo type="max"/>
        <color rgb="FFF8696B"/>
        <color rgb="FFFCFCFF"/>
        <color rgb="FF63BE7B"/>
      </colorScale>
    </cfRule>
  </conditionalFormatting>
  <conditionalFormatting sqref="M2">
    <cfRule type="colorScale" priority="25">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26">
      <colorScale>
        <cfvo type="min"/>
        <cfvo type="percentile" val="50"/>
        <cfvo type="max"/>
        <color rgb="FFF8696B"/>
        <color rgb="FFFCFCFF"/>
        <color rgb="FF63BE7B"/>
      </colorScale>
    </cfRule>
  </conditionalFormatting>
  <conditionalFormatting sqref="M3">
    <cfRule type="colorScale" priority="566">
      <colorScale>
        <cfvo type="min"/>
        <cfvo type="max"/>
        <color rgb="FFFCFCFF"/>
        <color rgb="FF63BE7B"/>
      </colorScale>
    </cfRule>
  </conditionalFormatting>
  <conditionalFormatting sqref="M3:M5">
    <cfRule type="colorScale" priority="239">
      <colorScale>
        <cfvo type="min"/>
        <cfvo type="max"/>
        <color rgb="FFFCFCFF"/>
        <color rgb="FF63BE7B"/>
      </colorScale>
    </cfRule>
  </conditionalFormatting>
  <conditionalFormatting sqref="M3:M6">
    <cfRule type="colorScale" priority="448">
      <colorScale>
        <cfvo type="min"/>
        <cfvo type="max"/>
        <color rgb="FFFCFCFF"/>
        <color rgb="FF63BE7B"/>
      </colorScale>
    </cfRule>
  </conditionalFormatting>
  <conditionalFormatting sqref="M3:M34">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45">
      <colorScale>
        <cfvo type="min"/>
        <cfvo type="percentile" val="50"/>
        <cfvo type="max"/>
        <color rgb="FFF8696B"/>
        <color rgb="FFFCFCFF"/>
        <color rgb="FF63BE7B"/>
      </colorScale>
    </cfRule>
  </conditionalFormatting>
  <conditionalFormatting sqref="M4">
    <cfRule type="colorScale" priority="526">
      <colorScale>
        <cfvo type="min"/>
        <cfvo type="max"/>
        <color rgb="FFFCFCFF"/>
        <color rgb="FF63BE7B"/>
      </colorScale>
    </cfRule>
  </conditionalFormatting>
  <conditionalFormatting sqref="M5:M6">
    <cfRule type="colorScale" priority="550">
      <colorScale>
        <cfvo type="min"/>
        <cfvo type="max"/>
        <color rgb="FFFCFCFF"/>
        <color rgb="FF63BE7B"/>
      </colorScale>
    </cfRule>
  </conditionalFormatting>
  <conditionalFormatting sqref="M7:M34">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onditionalFormatting>
  <conditionalFormatting sqref="N2">
    <cfRule type="colorScale" priority="2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7">
      <colorScale>
        <cfvo type="min"/>
        <cfvo type="percentile" val="50"/>
        <cfvo type="max"/>
        <color rgb="FFF8696B"/>
        <color rgb="FFFCFCFF"/>
        <color rgb="FF63BE7B"/>
      </colorScale>
    </cfRule>
  </conditionalFormatting>
  <conditionalFormatting sqref="N3:N8">
    <cfRule type="colorScale" priority="238">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fRule type="colorScale" priority="261">
      <colorScale>
        <cfvo type="min"/>
        <cfvo type="max"/>
        <color rgb="FFFFEF9C"/>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5A8AC6"/>
      </colorScale>
    </cfRule>
    <cfRule type="colorScale" priority="270">
      <colorScale>
        <cfvo type="min"/>
        <cfvo type="percentile" val="50"/>
        <cfvo type="max"/>
        <color rgb="FFF8696B"/>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fRule type="colorScale" priority="284">
      <colorScale>
        <cfvo type="min"/>
        <cfvo type="max"/>
        <color rgb="FFFFEF9C"/>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percentile" val="50"/>
        <cfvo type="max"/>
        <color rgb="FFF8696B"/>
        <color rgb="FFFCFCFF"/>
        <color rgb="FF5A8AC6"/>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FEB84"/>
        <color rgb="FF63BE7B"/>
      </colorScale>
    </cfRule>
    <cfRule type="colorScale" priority="300">
      <colorScale>
        <cfvo type="min"/>
        <cfvo type="max"/>
        <color rgb="FFFFEF9C"/>
        <color rgb="FF63BE7B"/>
      </colorScale>
    </cfRule>
  </conditionalFormatting>
  <conditionalFormatting sqref="N9:N34 I3:J3">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N9:N34 I3:J6">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5A8AC6"/>
      </colorScale>
    </cfRule>
    <cfRule type="colorScale" priority="629">
      <colorScale>
        <cfvo type="min"/>
        <cfvo type="percentile" val="50"/>
        <cfvo type="max"/>
        <color rgb="FFF8696B"/>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N9:N34 I3:J34">
    <cfRule type="colorScale" priority="633">
      <colorScale>
        <cfvo type="min"/>
        <cfvo type="percentile" val="50"/>
        <cfvo type="max"/>
        <color rgb="FFF8696B"/>
        <color rgb="FFFCFCFF"/>
        <color rgb="FF63BE7B"/>
      </colorScale>
    </cfRule>
    <cfRule type="colorScale" priority="634">
      <colorScale>
        <cfvo type="min"/>
        <cfvo type="max"/>
        <color rgb="FFFCFCFF"/>
        <color rgb="FF63BE7B"/>
      </colorScale>
    </cfRule>
  </conditionalFormatting>
  <conditionalFormatting sqref="N9:N34 J3:J34">
    <cfRule type="colorScale" priority="635">
      <colorScale>
        <cfvo type="min"/>
        <cfvo type="percentile" val="50"/>
        <cfvo type="max"/>
        <color rgb="FFF8696B"/>
        <color rgb="FFFCFCFF"/>
        <color rgb="FF63BE7B"/>
      </colorScale>
    </cfRule>
  </conditionalFormatting>
  <conditionalFormatting sqref="N9:N34">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FEB84"/>
        <color rgb="FF63BE7B"/>
      </colorScale>
    </cfRule>
    <cfRule type="colorScale" priority="608">
      <colorScale>
        <cfvo type="min"/>
        <cfvo type="max"/>
        <color rgb="FFFFEF9C"/>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17">
      <colorScale>
        <cfvo type="min"/>
        <cfvo type="percentile" val="50"/>
        <cfvo type="max"/>
        <color rgb="FFF8696B"/>
        <color rgb="FFFFEB84"/>
        <color rgb="FF63BE7B"/>
      </colorScale>
    </cfRule>
    <cfRule type="colorScale" priority="618">
      <colorScale>
        <cfvo type="min"/>
        <cfvo type="max"/>
        <color rgb="FFFFEF9C"/>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FEB84"/>
        <color rgb="FF63BE7B"/>
      </colorScale>
    </cfRule>
    <cfRule type="colorScale" priority="650">
      <colorScale>
        <cfvo type="min"/>
        <cfvo type="max"/>
        <color rgb="FFFFEF9C"/>
        <color rgb="FF63BE7B"/>
      </colorScale>
    </cfRule>
  </conditionalFormatting>
  <conditionalFormatting sqref="O2">
    <cfRule type="colorScale" priority="23">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89">
      <colorScale>
        <cfvo type="min"/>
        <cfvo type="percentile" val="50"/>
        <cfvo type="max"/>
        <color rgb="FF63BE7B"/>
        <color rgb="FFFCFCFF"/>
        <color rgb="FFF8696B"/>
      </colorScale>
    </cfRule>
    <cfRule type="colorScale" priority="9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O3">
    <cfRule type="colorScale" priority="419">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onditionalFormatting>
  <conditionalFormatting sqref="O3:O5">
    <cfRule type="colorScale" priority="237">
      <colorScale>
        <cfvo type="min"/>
        <cfvo type="percentile" val="50"/>
        <cfvo type="max"/>
        <color rgb="FF63BE7B"/>
        <color rgb="FFFCFCFF"/>
        <color rgb="FFF8696B"/>
      </colorScale>
    </cfRule>
  </conditionalFormatting>
  <conditionalFormatting sqref="O3:O6">
    <cfRule type="colorScale" priority="449">
      <colorScale>
        <cfvo type="min"/>
        <cfvo type="percentile" val="50"/>
        <cfvo type="max"/>
        <color rgb="FF63BE7B"/>
        <color rgb="FFFCFCFF"/>
        <color rgb="FFF8696B"/>
      </colorScale>
    </cfRule>
  </conditionalFormatting>
  <conditionalFormatting sqref="O3:O34">
    <cfRule type="colorScale" priority="575">
      <colorScale>
        <cfvo type="min"/>
        <cfvo type="percentile" val="50"/>
        <cfvo type="max"/>
        <color rgb="FF63BE7B"/>
        <color rgb="FFFCFCFF"/>
        <color rgb="FFF8696B"/>
      </colorScale>
    </cfRule>
  </conditionalFormatting>
  <conditionalFormatting sqref="O4">
    <cfRule type="colorScale" priority="413">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onditionalFormatting>
  <conditionalFormatting sqref="O5">
    <cfRule type="colorScale" priority="407">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onditionalFormatting>
  <conditionalFormatting sqref="O5:O6">
    <cfRule type="colorScale" priority="553">
      <colorScale>
        <cfvo type="min"/>
        <cfvo type="percentile" val="50"/>
        <cfvo type="max"/>
        <color rgb="FF63BE7B"/>
        <color rgb="FFFCFCFF"/>
        <color rgb="FFF8696B"/>
      </colorScale>
    </cfRule>
  </conditionalFormatting>
  <conditionalFormatting sqref="O6">
    <cfRule type="colorScale" priority="518">
      <colorScale>
        <cfvo type="min"/>
        <cfvo type="percentile" val="50"/>
        <cfvo type="max"/>
        <color rgb="FF63BE7B"/>
        <color rgb="FFFCFCFF"/>
        <color rgb="FFF8696B"/>
      </colorScale>
    </cfRule>
  </conditionalFormatting>
  <conditionalFormatting sqref="O7:O34">
    <cfRule type="colorScale" priority="484">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onditionalFormatting>
  <conditionalFormatting sqref="P2">
    <cfRule type="colorScale" priority="22">
      <colorScale>
        <cfvo type="min"/>
        <cfvo type="percentile" val="50"/>
        <cfvo type="max"/>
        <color rgb="FF63BE7B"/>
        <color rgb="FFFCFCFF"/>
        <color rgb="FFF8696B"/>
      </colorScale>
    </cfRule>
    <cfRule type="colorScale" priority="91">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93">
      <colorScale>
        <cfvo type="min"/>
        <cfvo type="max"/>
        <color rgb="FFFCFCFF"/>
        <color rgb="FFF8696B"/>
      </colorScale>
    </cfRule>
    <cfRule type="colorScale" priority="153">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onditionalFormatting>
  <conditionalFormatting sqref="P3:P5">
    <cfRule type="colorScale" priority="236">
      <colorScale>
        <cfvo type="min"/>
        <cfvo type="percentile" val="50"/>
        <cfvo type="max"/>
        <color rgb="FF63BE7B"/>
        <color rgb="FFFCFCFF"/>
        <color rgb="FFF8696B"/>
      </colorScale>
    </cfRule>
  </conditionalFormatting>
  <conditionalFormatting sqref="P3:P6">
    <cfRule type="colorScale" priority="582">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84">
      <colorScale>
        <cfvo type="min"/>
        <cfvo type="max"/>
        <color rgb="FFFCFCFF"/>
        <color rgb="FFF8696B"/>
      </colorScale>
    </cfRule>
  </conditionalFormatting>
  <conditionalFormatting sqref="P3:P34">
    <cfRule type="colorScale" priority="651">
      <colorScale>
        <cfvo type="min"/>
        <cfvo type="percentile" val="50"/>
        <cfvo type="max"/>
        <color rgb="FF63BE7B"/>
        <color rgb="FFFCFCFF"/>
        <color rgb="FFF8696B"/>
      </colorScale>
    </cfRule>
  </conditionalFormatting>
  <conditionalFormatting sqref="P7:P34">
    <cfRule type="colorScale" priority="488">
      <colorScale>
        <cfvo type="min"/>
        <cfvo type="percentile" val="50"/>
        <cfvo type="max"/>
        <color rgb="FF63BE7B"/>
        <color rgb="FFFCFCFF"/>
        <color rgb="FFF8696B"/>
      </colorScale>
    </cfRule>
    <cfRule type="colorScale" priority="489">
      <colorScale>
        <cfvo type="min"/>
        <cfvo type="percentile" val="50"/>
        <cfvo type="max"/>
        <color rgb="FF63BE7B"/>
        <color rgb="FFFCFCFF"/>
        <color rgb="FFF8696B"/>
      </colorScale>
    </cfRule>
    <cfRule type="colorScale" priority="490">
      <colorScale>
        <cfvo type="min"/>
        <cfvo type="max"/>
        <color rgb="FFFCFCFF"/>
        <color rgb="FFF8696B"/>
      </colorScale>
    </cfRule>
  </conditionalFormatting>
  <conditionalFormatting sqref="Q2">
    <cfRule type="colorScale" priority="2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Q3">
    <cfRule type="colorScale" priority="568">
      <colorScale>
        <cfvo type="min"/>
        <cfvo type="max"/>
        <color rgb="FFFFEF9C"/>
        <color rgb="FF63BE7B"/>
      </colorScale>
    </cfRule>
  </conditionalFormatting>
  <conditionalFormatting sqref="Q3:Q5">
    <cfRule type="colorScale" priority="235">
      <colorScale>
        <cfvo type="min"/>
        <cfvo type="max"/>
        <color rgb="FFFCFCFF"/>
        <color rgb="FF63BE7B"/>
      </colorScale>
    </cfRule>
  </conditionalFormatting>
  <conditionalFormatting sqref="Q3:Q6">
    <cfRule type="colorScale" priority="585">
      <colorScale>
        <cfvo type="min"/>
        <cfvo type="percentile" val="50"/>
        <cfvo type="max"/>
        <color rgb="FFF8696B"/>
        <color rgb="FFFCFCFF"/>
        <color rgb="FF63BE7B"/>
      </colorScale>
    </cfRule>
    <cfRule type="colorScale" priority="586">
      <colorScale>
        <cfvo type="min"/>
        <cfvo type="max"/>
        <color rgb="FFFFEF9C"/>
        <color rgb="FF63BE7B"/>
      </colorScale>
    </cfRule>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onditionalFormatting>
  <conditionalFormatting sqref="Q3:Q34">
    <cfRule type="colorScale" priority="652">
      <colorScale>
        <cfvo type="min"/>
        <cfvo type="percentile" val="50"/>
        <cfvo type="max"/>
        <color rgb="FFF8696B"/>
        <color rgb="FFFCFCFF"/>
        <color rgb="FF63BE7B"/>
      </colorScale>
    </cfRule>
  </conditionalFormatting>
  <conditionalFormatting sqref="Q4">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percentile" val="50"/>
        <cfvo type="max"/>
        <color rgb="FFF8696B"/>
        <color rgb="FFFFEB84"/>
        <color rgb="FF63BE7B"/>
      </colorScale>
    </cfRule>
  </conditionalFormatting>
  <conditionalFormatting sqref="Q5:Q6">
    <cfRule type="colorScale" priority="554">
      <colorScale>
        <cfvo type="min"/>
        <cfvo type="max"/>
        <color rgb="FFFFEF9C"/>
        <color rgb="FF63BE7B"/>
      </colorScale>
    </cfRule>
  </conditionalFormatting>
  <conditionalFormatting sqref="Q7:Q34">
    <cfRule type="colorScale" priority="491">
      <colorScale>
        <cfvo type="min"/>
        <cfvo type="percentile" val="50"/>
        <cfvo type="max"/>
        <color rgb="FFF8696B"/>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FEF9C"/>
        <color rgb="FF63BE7B"/>
      </colorScale>
    </cfRule>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onditionalFormatting>
  <conditionalFormatting sqref="Q4:S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5">
      <colorScale>
        <cfvo type="min"/>
        <cfvo type="max"/>
        <color rgb="FFFFEF9C"/>
        <color rgb="FF63BE7B"/>
      </colorScale>
    </cfRule>
  </conditionalFormatting>
  <conditionalFormatting sqref="Q2:U2 W2">
    <cfRule type="colorScale" priority="55">
      <colorScale>
        <cfvo type="min"/>
        <cfvo type="max"/>
        <color rgb="FFFFEF9C"/>
        <color rgb="FF63BE7B"/>
      </colorScale>
    </cfRule>
  </conditionalFormatting>
  <conditionalFormatting sqref="Q3:U3 W3">
    <cfRule type="colorScale" priority="420">
      <colorScale>
        <cfvo type="min"/>
        <cfvo type="max"/>
        <color rgb="FFFFEF9C"/>
        <color rgb="FF63BE7B"/>
      </colorScale>
    </cfRule>
  </conditionalFormatting>
  <conditionalFormatting sqref="Q5:U5 W5">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Q6:U6 W6">
    <cfRule type="colorScale" priority="404">
      <colorScale>
        <cfvo type="min"/>
        <cfvo type="max"/>
        <color rgb="FFFFEF9C"/>
        <color rgb="FF63BE7B"/>
      </colorScale>
    </cfRule>
  </conditionalFormatting>
  <conditionalFormatting sqref="Q7:U7 W7">
    <cfRule type="colorScale" priority="498">
      <colorScale>
        <cfvo type="min"/>
        <cfvo type="max"/>
        <color rgb="FFFFEF9C"/>
        <color rgb="FF63BE7B"/>
      </colorScale>
    </cfRule>
  </conditionalFormatting>
  <conditionalFormatting sqref="Q8:U34 W8:W34">
    <cfRule type="colorScale" priority="373">
      <colorScale>
        <cfvo type="min"/>
        <cfvo type="max"/>
        <color rgb="FFFFEF9C"/>
        <color rgb="FF63BE7B"/>
      </colorScale>
    </cfRule>
  </conditionalFormatting>
  <conditionalFormatting sqref="R2">
    <cfRule type="colorScale" priority="20">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3:R5">
    <cfRule type="colorScale" priority="234">
      <colorScale>
        <cfvo type="min"/>
        <cfvo type="max"/>
        <color rgb="FFFCFCFF"/>
        <color rgb="FF63BE7B"/>
      </colorScale>
    </cfRule>
  </conditionalFormatting>
  <conditionalFormatting sqref="R2:S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R3:S3">
    <cfRule type="colorScale" priority="569">
      <colorScale>
        <cfvo type="min"/>
        <cfvo type="max"/>
        <color rgb="FFFFEF9C"/>
        <color rgb="FF63BE7B"/>
      </colorScale>
    </cfRule>
  </conditionalFormatting>
  <conditionalFormatting sqref="R3:S6">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onditionalFormatting>
  <conditionalFormatting sqref="R3:S7">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R4:S4">
    <cfRule type="colorScale" priority="534">
      <colorScale>
        <cfvo type="min"/>
        <cfvo type="max"/>
        <color rgb="FFFFEF9C"/>
        <color rgb="FF63BE7B"/>
      </colorScale>
    </cfRule>
    <cfRule type="colorScale" priority="535">
      <colorScale>
        <cfvo type="min"/>
        <cfvo type="max"/>
        <color rgb="FFFFEF9C"/>
        <color rgb="FF63BE7B"/>
      </colorScale>
    </cfRule>
    <cfRule type="colorScale" priority="536">
      <colorScale>
        <cfvo type="min"/>
        <cfvo type="percentile" val="50"/>
        <cfvo type="max"/>
        <color rgb="FFF8696B"/>
        <color rgb="FFFFEB84"/>
        <color rgb="FF63BE7B"/>
      </colorScale>
    </cfRule>
  </conditionalFormatting>
  <conditionalFormatting sqref="R5:S6">
    <cfRule type="colorScale" priority="555">
      <colorScale>
        <cfvo type="min"/>
        <cfvo type="max"/>
        <color rgb="FFFFEF9C"/>
        <color rgb="FF63BE7B"/>
      </colorScale>
    </cfRule>
  </conditionalFormatting>
  <conditionalFormatting sqref="R7:S7">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max"/>
        <color rgb="FFFFEF9C"/>
        <color rgb="FF63BE7B"/>
      </colorScale>
    </cfRule>
    <cfRule type="colorScale" priority="502">
      <colorScale>
        <cfvo type="min"/>
        <cfvo type="max"/>
        <color rgb="FFFFEF9C"/>
        <color rgb="FF63BE7B"/>
      </colorScale>
    </cfRule>
    <cfRule type="colorScale" priority="503">
      <colorScale>
        <cfvo type="min"/>
        <cfvo type="max"/>
        <color rgb="FFFCFCFF"/>
        <color rgb="FF63BE7B"/>
      </colorScale>
    </cfRule>
  </conditionalFormatting>
  <conditionalFormatting sqref="R8:S34">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onditionalFormatting>
  <conditionalFormatting sqref="S2">
    <cfRule type="colorScale" priority="19">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S3:S5">
    <cfRule type="colorScale" priority="233">
      <colorScale>
        <cfvo type="min"/>
        <cfvo type="max"/>
        <color rgb="FFFCFCFF"/>
        <color rgb="FF63BE7B"/>
      </colorScale>
    </cfRule>
  </conditionalFormatting>
  <conditionalFormatting sqref="T2">
    <cfRule type="colorScale" priority="18">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T3">
    <cfRule type="colorScale" priority="570">
      <colorScale>
        <cfvo type="min"/>
        <cfvo type="max"/>
        <color rgb="FFFFEF9C"/>
        <color rgb="FF63BE7B"/>
      </colorScale>
    </cfRule>
  </conditionalFormatting>
  <conditionalFormatting sqref="T3:T5">
    <cfRule type="colorScale" priority="232">
      <colorScale>
        <cfvo type="min"/>
        <cfvo type="max"/>
        <color rgb="FFFCFCFF"/>
        <color rgb="FF63BE7B"/>
      </colorScale>
    </cfRule>
  </conditionalFormatting>
  <conditionalFormatting sqref="T3:T6">
    <cfRule type="colorScale" priority="593">
      <colorScale>
        <cfvo type="min"/>
        <cfvo type="percentile" val="50"/>
        <cfvo type="max"/>
        <color rgb="FFF8696B"/>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max"/>
        <color rgb="FFFCFCFF"/>
        <color rgb="FF63BE7B"/>
      </colorScale>
    </cfRule>
  </conditionalFormatting>
  <conditionalFormatting sqref="T3:T34">
    <cfRule type="colorScale" priority="655">
      <colorScale>
        <cfvo type="min"/>
        <cfvo type="percentile" val="50"/>
        <cfvo type="max"/>
        <color rgb="FFF8696B"/>
        <color rgb="FFFCFCFF"/>
        <color rgb="FF63BE7B"/>
      </colorScale>
    </cfRule>
    <cfRule type="colorScale" priority="656">
      <colorScale>
        <cfvo type="min"/>
        <cfvo type="max"/>
        <color rgb="FFFCFCFF"/>
        <color rgb="FF63BE7B"/>
      </colorScale>
    </cfRule>
  </conditionalFormatting>
  <conditionalFormatting sqref="T4">
    <cfRule type="colorScale" priority="410">
      <colorScale>
        <cfvo type="min"/>
        <cfvo type="max"/>
        <color rgb="FFFFEF9C"/>
        <color rgb="FF63BE7B"/>
      </colorScale>
    </cfRule>
    <cfRule type="colorScale" priority="416">
      <colorScale>
        <cfvo type="min"/>
        <cfvo type="max"/>
        <color rgb="FFFFEF9C"/>
        <color rgb="FF63BE7B"/>
      </colorScale>
    </cfRule>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539">
      <colorScale>
        <cfvo type="min"/>
        <cfvo type="percentile" val="50"/>
        <cfvo type="max"/>
        <color rgb="FFF8696B"/>
        <color rgb="FFFCFCFF"/>
        <color rgb="FF63BE7B"/>
      </colorScale>
    </cfRule>
  </conditionalFormatting>
  <conditionalFormatting sqref="T5:T6">
    <cfRule type="colorScale" priority="556">
      <colorScale>
        <cfvo type="min"/>
        <cfvo type="max"/>
        <color rgb="FFFFEF9C"/>
        <color rgb="FF63BE7B"/>
      </colorScale>
    </cfRule>
  </conditionalFormatting>
  <conditionalFormatting sqref="T7:T34">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max"/>
        <color rgb="FFFFEF9C"/>
        <color rgb="FF63BE7B"/>
      </colorScale>
    </cfRule>
    <cfRule type="colorScale" priority="507">
      <colorScale>
        <cfvo type="min"/>
        <cfvo type="max"/>
        <color rgb="FFFFEF9C"/>
        <color rgb="FF63BE7B"/>
      </colorScale>
    </cfRule>
    <cfRule type="colorScale" priority="508">
      <colorScale>
        <cfvo type="min"/>
        <cfvo type="max"/>
        <color rgb="FFFCFCFF"/>
        <color rgb="FF63BE7B"/>
      </colorScale>
    </cfRule>
    <cfRule type="colorScale" priority="509">
      <colorScale>
        <cfvo type="min"/>
        <cfvo type="max"/>
        <color rgb="FFFCFCFF"/>
        <color rgb="FF63BE7B"/>
      </colorScale>
    </cfRule>
  </conditionalFormatting>
  <conditionalFormatting sqref="U2">
    <cfRule type="colorScale" priority="17">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onditionalFormatting>
  <conditionalFormatting sqref="U3:U5">
    <cfRule type="colorScale" priority="231">
      <colorScale>
        <cfvo type="min"/>
        <cfvo type="max"/>
        <color rgb="FFFCFCFF"/>
        <color rgb="FF63BE7B"/>
      </colorScale>
    </cfRule>
  </conditionalFormatting>
  <conditionalFormatting sqref="U3:U6 W3:W6">
    <cfRule type="colorScale" priority="450">
      <colorScale>
        <cfvo type="min"/>
        <cfvo type="max"/>
        <color rgb="FFFFEF9C"/>
        <color rgb="FF63BE7B"/>
      </colorScale>
    </cfRule>
  </conditionalFormatting>
  <conditionalFormatting sqref="U3:U6">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U3:U34">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U5:U6 W5:W6">
    <cfRule type="colorScale" priority="543">
      <colorScale>
        <cfvo type="min"/>
        <cfvo type="max"/>
        <color rgb="FFFFEF9C"/>
        <color rgb="FF63BE7B"/>
      </colorScale>
    </cfRule>
  </conditionalFormatting>
  <conditionalFormatting sqref="U7:U34">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U8:U34 W8:W34">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2">
    <cfRule type="colorScale" priority="16">
      <colorScale>
        <cfvo type="min"/>
        <cfvo type="percentile" val="50"/>
        <cfvo type="max"/>
        <color rgb="FF63BE7B"/>
        <color rgb="FFFCFCFF"/>
        <color rgb="FFF8696B"/>
      </colorScale>
    </cfRule>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percentile" val="50"/>
        <cfvo type="max"/>
        <color rgb="FFF8696B"/>
        <color rgb="FFFFEB84"/>
        <color rgb="FF63BE7B"/>
      </colorScale>
    </cfRule>
    <cfRule type="colorScale" priority="5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fRule type="colorScale" priority="176">
      <colorScale>
        <cfvo type="min"/>
        <cfvo type="percentile" val="50"/>
        <cfvo type="max"/>
        <color rgb="FF63BE7B"/>
        <color rgb="FFFCFCFF"/>
        <color rgb="FFF8696B"/>
      </colorScale>
    </cfRule>
    <cfRule type="colorScale" priority="177">
      <colorScale>
        <cfvo type="min"/>
        <cfvo type="max"/>
        <color rgb="FFFFEF9C"/>
        <color rgb="FF63BE7B"/>
      </colorScale>
    </cfRule>
    <cfRule type="colorScale" priority="178">
      <colorScale>
        <cfvo type="min"/>
        <cfvo type="max"/>
        <color rgb="FFFFEF9C"/>
        <color rgb="FF63BE7B"/>
      </colorScale>
    </cfRule>
    <cfRule type="colorScale" priority="179">
      <colorScale>
        <cfvo type="min"/>
        <cfvo type="max"/>
        <color rgb="FFFFEF9C"/>
        <color rgb="FF63BE7B"/>
      </colorScale>
    </cfRule>
    <cfRule type="colorScale" priority="180">
      <colorScale>
        <cfvo type="min"/>
        <cfvo type="percentile" val="50"/>
        <cfvo type="max"/>
        <color rgb="FF63BE7B"/>
        <color rgb="FFFCFCFF"/>
        <color rgb="FFF8696B"/>
      </colorScale>
    </cfRule>
    <cfRule type="colorScale" priority="201">
      <colorScale>
        <cfvo type="min"/>
        <cfvo type="percentile" val="50"/>
        <cfvo type="max"/>
        <color rgb="FF63BE7B"/>
        <color rgb="FFFCFCFF"/>
        <color rgb="FFF8696B"/>
      </colorScale>
    </cfRule>
  </conditionalFormatting>
  <conditionalFormatting sqref="V3">
    <cfRule type="colorScale" priority="306">
      <colorScale>
        <cfvo type="min"/>
        <cfvo type="max"/>
        <color rgb="FFFFEF9C"/>
        <color rgb="FF63BE7B"/>
      </colorScale>
    </cfRule>
  </conditionalFormatting>
  <conditionalFormatting sqref="V3:V5">
    <cfRule type="colorScale" priority="230">
      <colorScale>
        <cfvo type="min"/>
        <cfvo type="max"/>
        <color rgb="FF63BE7B"/>
        <color rgb="FFFCFCFF"/>
      </colorScale>
    </cfRule>
  </conditionalFormatting>
  <conditionalFormatting sqref="V3:V21">
    <cfRule type="colorScale" priority="302">
      <colorScale>
        <cfvo type="min"/>
        <cfvo type="percentile" val="50"/>
        <cfvo type="max"/>
        <color rgb="FF63BE7B"/>
        <color rgb="FFFCFCFF"/>
        <color rgb="FFF8696B"/>
      </colorScale>
    </cfRule>
    <cfRule type="colorScale" priority="303">
      <colorScale>
        <cfvo type="min"/>
        <cfvo type="percentile" val="50"/>
        <cfvo type="max"/>
        <color rgb="FF63BE7B"/>
        <color rgb="FFFCFCFF"/>
        <color rgb="FFF8696B"/>
      </colorScale>
    </cfRule>
    <cfRule type="colorScale" priority="304">
      <colorScale>
        <cfvo type="min"/>
        <cfvo type="max"/>
        <color rgb="FF63BE7B"/>
        <color rgb="FFFCFCFF"/>
      </colorScale>
    </cfRule>
    <cfRule type="colorScale" priority="305">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V4">
    <cfRule type="colorScale" priority="310">
      <colorScale>
        <cfvo type="min"/>
        <cfvo type="max"/>
        <color rgb="FFFFEF9C"/>
        <color rgb="FF63BE7B"/>
      </colorScale>
    </cfRule>
  </conditionalFormatting>
  <conditionalFormatting sqref="V4:V21">
    <cfRule type="colorScale" priority="301">
      <colorScale>
        <cfvo type="min"/>
        <cfvo type="max"/>
        <color rgb="FFFFEF9C"/>
        <color rgb="FF63BE7B"/>
      </colorScale>
    </cfRule>
  </conditionalFormatting>
  <conditionalFormatting sqref="V5">
    <cfRule type="colorScale" priority="311">
      <colorScale>
        <cfvo type="min"/>
        <cfvo type="max"/>
        <color rgb="FFFFEF9C"/>
        <color rgb="FF63BE7B"/>
      </colorScale>
    </cfRule>
    <cfRule type="colorScale" priority="312">
      <colorScale>
        <cfvo type="min"/>
        <cfvo type="max"/>
        <color rgb="FFFFEF9C"/>
        <color rgb="FF63BE7B"/>
      </colorScale>
    </cfRule>
  </conditionalFormatting>
  <conditionalFormatting sqref="V6">
    <cfRule type="colorScale" priority="313">
      <colorScale>
        <cfvo type="min"/>
        <cfvo type="max"/>
        <color rgb="FFFFEF9C"/>
        <color rgb="FF63BE7B"/>
      </colorScale>
    </cfRule>
  </conditionalFormatting>
  <conditionalFormatting sqref="V7">
    <cfRule type="colorScale" priority="328">
      <colorScale>
        <cfvo type="min"/>
        <cfvo type="max"/>
        <color rgb="FFFFEF9C"/>
        <color rgb="FF63BE7B"/>
      </colorScale>
    </cfRule>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fRule type="colorScale" priority="331">
      <colorScale>
        <cfvo type="min"/>
        <cfvo type="percentile" val="50"/>
        <cfvo type="max"/>
        <color rgb="FFF8696B"/>
        <color rgb="FFFFEB84"/>
        <color rgb="FF63BE7B"/>
      </colorScale>
    </cfRule>
  </conditionalFormatting>
  <conditionalFormatting sqref="V8">
    <cfRule type="colorScale" priority="314">
      <colorScale>
        <cfvo type="min"/>
        <cfvo type="max"/>
        <color rgb="FFFFEF9C"/>
        <color rgb="FF63BE7B"/>
      </colorScale>
    </cfRule>
    <cfRule type="colorScale" priority="332">
      <colorScale>
        <cfvo type="min"/>
        <cfvo type="max"/>
        <color rgb="FFFFEF9C"/>
        <color rgb="FF63BE7B"/>
      </colorScale>
    </cfRule>
  </conditionalFormatting>
  <conditionalFormatting sqref="V9">
    <cfRule type="colorScale" priority="333">
      <colorScale>
        <cfvo type="min"/>
        <cfvo type="max"/>
        <color rgb="FFFFEF9C"/>
        <color rgb="FF63BE7B"/>
      </colorScale>
    </cfRule>
    <cfRule type="colorScale" priority="334">
      <colorScale>
        <cfvo type="min"/>
        <cfvo type="percentile" val="50"/>
        <cfvo type="max"/>
        <color rgb="FFF8696B"/>
        <color rgb="FFFFEB84"/>
        <color rgb="FF63BE7B"/>
      </colorScale>
    </cfRule>
  </conditionalFormatting>
  <conditionalFormatting sqref="V9:V15">
    <cfRule type="colorScale" priority="335">
      <colorScale>
        <cfvo type="min"/>
        <cfvo type="max"/>
        <color rgb="FFFFEF9C"/>
        <color rgb="FF63BE7B"/>
      </colorScale>
    </cfRule>
  </conditionalFormatting>
  <conditionalFormatting sqref="V9:V16">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0">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1">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V12">
    <cfRule type="colorScale" priority="343">
      <colorScale>
        <cfvo type="min"/>
        <cfvo type="max"/>
        <color rgb="FFFFEF9C"/>
        <color rgb="FF63BE7B"/>
      </colorScale>
    </cfRule>
    <cfRule type="colorScale" priority="344">
      <colorScale>
        <cfvo type="min"/>
        <cfvo type="percentile" val="50"/>
        <cfvo type="max"/>
        <color rgb="FFF8696B"/>
        <color rgb="FFFFEB84"/>
        <color rgb="FF63BE7B"/>
      </colorScale>
    </cfRule>
  </conditionalFormatting>
  <conditionalFormatting sqref="V13">
    <cfRule type="colorScale" priority="345">
      <colorScale>
        <cfvo type="min"/>
        <cfvo type="max"/>
        <color rgb="FFFFEF9C"/>
        <color rgb="FF63BE7B"/>
      </colorScale>
    </cfRule>
    <cfRule type="colorScale" priority="346">
      <colorScale>
        <cfvo type="min"/>
        <cfvo type="percentile" val="50"/>
        <cfvo type="max"/>
        <color rgb="FFF8696B"/>
        <color rgb="FFFFEB84"/>
        <color rgb="FF63BE7B"/>
      </colorScale>
    </cfRule>
    <cfRule type="colorScale" priority="347">
      <colorScale>
        <cfvo type="min"/>
        <cfvo type="percentile" val="50"/>
        <cfvo type="max"/>
        <color rgb="FFF8696B"/>
        <color rgb="FFFFEB84"/>
        <color rgb="FF63BE7B"/>
      </colorScale>
    </cfRule>
  </conditionalFormatting>
  <conditionalFormatting sqref="V14">
    <cfRule type="colorScale" priority="348">
      <colorScale>
        <cfvo type="min"/>
        <cfvo type="max"/>
        <color rgb="FFFFEF9C"/>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V15">
    <cfRule type="colorScale" priority="352">
      <colorScale>
        <cfvo type="min"/>
        <cfvo type="max"/>
        <color rgb="FFFFEF9C"/>
        <color rgb="FF63BE7B"/>
      </colorScale>
    </cfRule>
    <cfRule type="colorScale" priority="353">
      <colorScale>
        <cfvo type="min"/>
        <cfvo type="percentile" val="50"/>
        <cfvo type="max"/>
        <color rgb="FFF8696B"/>
        <color rgb="FFFFEB84"/>
        <color rgb="FF63BE7B"/>
      </colorScale>
    </cfRule>
    <cfRule type="colorScale" priority="354">
      <colorScale>
        <cfvo type="min"/>
        <cfvo type="percentile" val="50"/>
        <cfvo type="max"/>
        <color rgb="FFF8696B"/>
        <color rgb="FFFFEB84"/>
        <color rgb="FF63BE7B"/>
      </colorScale>
    </cfRule>
  </conditionalFormatting>
  <conditionalFormatting sqref="V16">
    <cfRule type="colorScale" priority="315">
      <colorScale>
        <cfvo type="min"/>
        <cfvo type="max"/>
        <color rgb="FFFFEF9C"/>
        <color rgb="FF63BE7B"/>
      </colorScale>
    </cfRule>
    <cfRule type="colorScale" priority="355">
      <colorScale>
        <cfvo type="min"/>
        <cfvo type="max"/>
        <color rgb="FFFFEF9C"/>
        <color rgb="FF63BE7B"/>
      </colorScale>
    </cfRule>
  </conditionalFormatting>
  <conditionalFormatting sqref="V17">
    <cfRule type="colorScale" priority="316">
      <colorScale>
        <cfvo type="min"/>
        <cfvo type="max"/>
        <color rgb="FFFFEF9C"/>
        <color rgb="FF63BE7B"/>
      </colorScale>
    </cfRule>
    <cfRule type="colorScale" priority="317">
      <colorScale>
        <cfvo type="min"/>
        <cfvo type="max"/>
        <color rgb="FFFFEF9C"/>
        <color rgb="FF63BE7B"/>
      </colorScale>
    </cfRule>
    <cfRule type="colorScale" priority="318">
      <colorScale>
        <cfvo type="min"/>
        <cfvo type="max"/>
        <color rgb="FFFFEF9C"/>
        <color rgb="FF63BE7B"/>
      </colorScale>
    </cfRule>
  </conditionalFormatting>
  <conditionalFormatting sqref="V17:V19">
    <cfRule type="colorScale" priority="356">
      <colorScale>
        <cfvo type="min"/>
        <cfvo type="max"/>
        <color rgb="FFFFEF9C"/>
        <color rgb="FF63BE7B"/>
      </colorScale>
    </cfRule>
  </conditionalFormatting>
  <conditionalFormatting sqref="V18">
    <cfRule type="colorScale" priority="319">
      <colorScale>
        <cfvo type="min"/>
        <cfvo type="max"/>
        <color rgb="FFFFEF9C"/>
        <color rgb="FF63BE7B"/>
      </colorScale>
    </cfRule>
    <cfRule type="colorScale" priority="320">
      <colorScale>
        <cfvo type="min"/>
        <cfvo type="max"/>
        <color rgb="FFFFEF9C"/>
        <color rgb="FF63BE7B"/>
      </colorScale>
    </cfRule>
    <cfRule type="colorScale" priority="321">
      <colorScale>
        <cfvo type="min"/>
        <cfvo type="max"/>
        <color rgb="FFFFEF9C"/>
        <color rgb="FF63BE7B"/>
      </colorScale>
    </cfRule>
  </conditionalFormatting>
  <conditionalFormatting sqref="V19">
    <cfRule type="colorScale" priority="322">
      <colorScale>
        <cfvo type="min"/>
        <cfvo type="max"/>
        <color rgb="FFFFEF9C"/>
        <color rgb="FF63BE7B"/>
      </colorScale>
    </cfRule>
  </conditionalFormatting>
  <conditionalFormatting sqref="V20">
    <cfRule type="colorScale" priority="323">
      <colorScale>
        <cfvo type="min"/>
        <cfvo type="max"/>
        <color rgb="FFFFEF9C"/>
        <color rgb="FF63BE7B"/>
      </colorScale>
    </cfRule>
    <cfRule type="colorScale" priority="357">
      <colorScale>
        <cfvo type="min"/>
        <cfvo type="max"/>
        <color rgb="FFFFEF9C"/>
        <color rgb="FF63BE7B"/>
      </colorScale>
    </cfRule>
    <cfRule type="colorScale" priority="358">
      <colorScale>
        <cfvo type="min"/>
        <cfvo type="max"/>
        <color rgb="FFFFEF9C"/>
        <color rgb="FF63BE7B"/>
      </colorScale>
    </cfRule>
  </conditionalFormatting>
  <conditionalFormatting sqref="V21">
    <cfRule type="colorScale" priority="324">
      <colorScale>
        <cfvo type="min"/>
        <cfvo type="max"/>
        <color rgb="FFFFEF9C"/>
        <color rgb="FF63BE7B"/>
      </colorScale>
    </cfRule>
    <cfRule type="colorScale" priority="359">
      <colorScale>
        <cfvo type="min"/>
        <cfvo type="max"/>
        <color rgb="FFFFEF9C"/>
        <color rgb="FF63BE7B"/>
      </colorScale>
    </cfRule>
    <cfRule type="colorScale" priority="360">
      <colorScale>
        <cfvo type="min"/>
        <cfvo type="max"/>
        <color rgb="FFFFEF9C"/>
        <color rgb="FF63BE7B"/>
      </colorScale>
    </cfRule>
    <cfRule type="colorScale" priority="361">
      <colorScale>
        <cfvo type="min"/>
        <cfvo type="percentile" val="50"/>
        <cfvo type="max"/>
        <color rgb="FF63BE7B"/>
        <color rgb="FFFCFCFF"/>
        <color rgb="FFF8696B"/>
      </colorScale>
    </cfRule>
    <cfRule type="colorScale" priority="362">
      <colorScale>
        <cfvo type="min"/>
        <cfvo type="max"/>
        <color rgb="FF63BE7B"/>
        <color rgb="FFFCFCFF"/>
      </colorScale>
    </cfRule>
    <cfRule type="colorScale" priority="363">
      <colorScale>
        <cfvo type="min"/>
        <cfvo type="percentile" val="50"/>
        <cfvo type="max"/>
        <color rgb="FF63BE7B"/>
        <color rgb="FFFCFCFF"/>
        <color rgb="FFF8696B"/>
      </colorScale>
    </cfRule>
    <cfRule type="colorScale" priority="364">
      <colorScale>
        <cfvo type="min"/>
        <cfvo type="max"/>
        <color rgb="FF63BE7B"/>
        <color rgb="FFFCFCFF"/>
      </colorScale>
    </cfRule>
    <cfRule type="colorScale" priority="365">
      <colorScale>
        <cfvo type="min"/>
        <cfvo type="percentile" val="50"/>
        <cfvo type="max"/>
        <color rgb="FF63BE7B"/>
        <color rgb="FFFCFCFF"/>
        <color rgb="FFF8696B"/>
      </colorScale>
    </cfRule>
  </conditionalFormatting>
  <conditionalFormatting sqref="U2 W2">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W2">
    <cfRule type="colorScale" priority="15">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max"/>
        <color rgb="FF63BE7B"/>
        <color rgb="FFFCFCFF"/>
      </colorScale>
    </cfRule>
    <cfRule type="colorScale" priority="116">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202">
      <colorScale>
        <cfvo type="min"/>
        <cfvo type="percentile" val="50"/>
        <cfvo type="max"/>
        <color rgb="FF63BE7B"/>
        <color rgb="FFFCFCFF"/>
        <color rgb="FFF8696B"/>
      </colorScale>
    </cfRule>
  </conditionalFormatting>
  <conditionalFormatting sqref="U3 W3">
    <cfRule type="colorScale" priority="571">
      <colorScale>
        <cfvo type="min"/>
        <cfvo type="max"/>
        <color rgb="FFFFEF9C"/>
        <color rgb="FF63BE7B"/>
      </colorScale>
    </cfRule>
  </conditionalFormatting>
  <conditionalFormatting sqref="W3:W5">
    <cfRule type="colorScale" priority="229">
      <colorScale>
        <cfvo type="min"/>
        <cfvo type="max"/>
        <color rgb="FF63BE7B"/>
        <color rgb="FFFCFCFF"/>
      </colorScale>
    </cfRule>
  </conditionalFormatting>
  <conditionalFormatting sqref="W3:W6">
    <cfRule type="colorScale" priority="599">
      <colorScale>
        <cfvo type="min"/>
        <cfvo type="percentile" val="50"/>
        <cfvo type="max"/>
        <color rgb="FF63BE7B"/>
        <color rgb="FFFCFCFF"/>
        <color rgb="FFF8696B"/>
      </colorScale>
    </cfRule>
    <cfRule type="colorScale" priority="600">
      <colorScale>
        <cfvo type="min"/>
        <cfvo type="max"/>
        <color rgb="FF63BE7B"/>
        <color rgb="FFFCFCFF"/>
      </colorScale>
    </cfRule>
    <cfRule type="colorScale" priority="601">
      <colorScale>
        <cfvo type="min"/>
        <cfvo type="percentile" val="50"/>
        <cfvo type="max"/>
        <color rgb="FF63BE7B"/>
        <color rgb="FFFCFCFF"/>
        <color rgb="FFF8696B"/>
      </colorScale>
    </cfRule>
  </conditionalFormatting>
  <conditionalFormatting sqref="W3:W34">
    <cfRule type="colorScale" priority="657">
      <colorScale>
        <cfvo type="min"/>
        <cfvo type="percentile" val="50"/>
        <cfvo type="max"/>
        <color rgb="FF63BE7B"/>
        <color rgb="FFFCFCFF"/>
        <color rgb="FFF8696B"/>
      </colorScale>
    </cfRule>
  </conditionalFormatting>
  <conditionalFormatting sqref="U4 W4">
    <cfRule type="colorScale" priority="423">
      <colorScale>
        <cfvo type="min"/>
        <cfvo type="max"/>
        <color rgb="FFFFEF9C"/>
        <color rgb="FF63BE7B"/>
      </colorScale>
    </cfRule>
    <cfRule type="colorScale" priority="424">
      <colorScale>
        <cfvo type="min"/>
        <cfvo type="percentile" val="50"/>
        <cfvo type="max"/>
        <color rgb="FFF8696B"/>
        <color rgb="FFFFEB84"/>
        <color rgb="FF63BE7B"/>
      </colorScale>
    </cfRule>
    <cfRule type="colorScale" priority="540">
      <colorScale>
        <cfvo type="min"/>
        <cfvo type="max"/>
        <color rgb="FFFFEF9C"/>
        <color rgb="FF63BE7B"/>
      </colorScale>
    </cfRule>
    <cfRule type="colorScale" priority="541">
      <colorScale>
        <cfvo type="min"/>
        <cfvo type="max"/>
        <color rgb="FFFFEF9C"/>
        <color rgb="FF63BE7B"/>
      </colorScale>
    </cfRule>
    <cfRule type="colorScale" priority="542">
      <colorScale>
        <cfvo type="min"/>
        <cfvo type="max"/>
        <color rgb="FFFFEF9C"/>
        <color rgb="FF63BE7B"/>
      </colorScale>
    </cfRule>
  </conditionalFormatting>
  <conditionalFormatting sqref="U7 W7">
    <cfRule type="colorScale" priority="512">
      <colorScale>
        <cfvo type="min"/>
        <cfvo type="max"/>
        <color rgb="FFFFEF9C"/>
        <color rgb="FF63BE7B"/>
      </colorScale>
    </cfRule>
    <cfRule type="colorScale" priority="513">
      <colorScale>
        <cfvo type="min"/>
        <cfvo type="max"/>
        <color rgb="FFFFEF9C"/>
        <color rgb="FF63BE7B"/>
      </colorScale>
    </cfRule>
    <cfRule type="colorScale" priority="514">
      <colorScale>
        <cfvo type="min"/>
        <cfvo type="max"/>
        <color rgb="FFFFEF9C"/>
        <color rgb="FF63BE7B"/>
      </colorScale>
    </cfRule>
  </conditionalFormatting>
  <conditionalFormatting sqref="W7:W34">
    <cfRule type="colorScale" priority="515">
      <colorScale>
        <cfvo type="min"/>
        <cfvo type="percentile" val="50"/>
        <cfvo type="max"/>
        <color rgb="FF63BE7B"/>
        <color rgb="FFFCFCFF"/>
        <color rgb="FFF8696B"/>
      </colorScale>
    </cfRule>
    <cfRule type="colorScale" priority="516">
      <colorScale>
        <cfvo type="min"/>
        <cfvo type="max"/>
        <color rgb="FF63BE7B"/>
        <color rgb="FFFCFCFF"/>
      </colorScale>
    </cfRule>
    <cfRule type="colorScale" priority="517">
      <colorScale>
        <cfvo type="min"/>
        <cfvo type="percentile" val="50"/>
        <cfvo type="max"/>
        <color rgb="FF63BE7B"/>
        <color rgb="FFFCFCFF"/>
        <color rgb="FFF8696B"/>
      </colorScale>
    </cfRule>
  </conditionalFormatting>
  <conditionalFormatting sqref="D2:D5">
    <cfRule type="colorScale" priority="14">
      <colorScale>
        <cfvo type="min"/>
        <cfvo type="percentile" val="50"/>
        <cfvo type="max"/>
        <color rgb="FFF8696B"/>
        <color rgb="FFFCFCFF"/>
        <color rgb="FF63BE7B"/>
      </colorScale>
    </cfRule>
  </conditionalFormatting>
  <conditionalFormatting sqref="G2:G5">
    <cfRule type="colorScale" priority="13">
      <colorScale>
        <cfvo type="min"/>
        <cfvo type="max"/>
        <color rgb="FFFCFCFF"/>
        <color rgb="FF63BE7B"/>
      </colorScale>
    </cfRule>
  </conditionalFormatting>
  <conditionalFormatting sqref="J2:J5">
    <cfRule type="colorScale" priority="12">
      <colorScale>
        <cfvo type="min"/>
        <cfvo type="max"/>
        <color rgb="FFFCFCFF"/>
        <color rgb="FF63BE7B"/>
      </colorScale>
    </cfRule>
  </conditionalFormatting>
  <conditionalFormatting sqref="M2:M5">
    <cfRule type="colorScale" priority="11">
      <colorScale>
        <cfvo type="min"/>
        <cfvo type="max"/>
        <color rgb="FFFCFCFF"/>
        <color rgb="FF63BE7B"/>
      </colorScale>
    </cfRule>
  </conditionalFormatting>
  <conditionalFormatting sqref="N2:N8">
    <cfRule type="colorScale" priority="10">
      <colorScale>
        <cfvo type="min"/>
        <cfvo type="max"/>
        <color rgb="FFFCFCFF"/>
        <color rgb="FF63BE7B"/>
      </colorScale>
    </cfRule>
  </conditionalFormatting>
  <conditionalFormatting sqref="O2:O5">
    <cfRule type="colorScale" priority="9">
      <colorScale>
        <cfvo type="min"/>
        <cfvo type="percentile" val="50"/>
        <cfvo type="max"/>
        <color rgb="FF63BE7B"/>
        <color rgb="FFFCFCFF"/>
        <color rgb="FFF8696B"/>
      </colorScale>
    </cfRule>
  </conditionalFormatting>
  <conditionalFormatting sqref="P2:P5">
    <cfRule type="colorScale" priority="8">
      <colorScale>
        <cfvo type="min"/>
        <cfvo type="percentile" val="50"/>
        <cfvo type="max"/>
        <color rgb="FF63BE7B"/>
        <color rgb="FFFCFCFF"/>
        <color rgb="FFF8696B"/>
      </colorScale>
    </cfRule>
  </conditionalFormatting>
  <conditionalFormatting sqref="Q2:Q5">
    <cfRule type="colorScale" priority="7">
      <colorScale>
        <cfvo type="min"/>
        <cfvo type="percentile" val="50"/>
        <cfvo type="max"/>
        <color rgb="FFF8696B"/>
        <color rgb="FFFCFCFF"/>
        <color rgb="FF63BE7B"/>
      </colorScale>
    </cfRule>
  </conditionalFormatting>
  <conditionalFormatting sqref="R2:R5">
    <cfRule type="colorScale" priority="6">
      <colorScale>
        <cfvo type="min"/>
        <cfvo type="max"/>
        <color rgb="FFFCFCFF"/>
        <color rgb="FF63BE7B"/>
      </colorScale>
    </cfRule>
  </conditionalFormatting>
  <conditionalFormatting sqref="S2:S5">
    <cfRule type="colorScale" priority="5">
      <colorScale>
        <cfvo type="min"/>
        <cfvo type="max"/>
        <color rgb="FFFCFCFF"/>
        <color rgb="FF63BE7B"/>
      </colorScale>
    </cfRule>
  </conditionalFormatting>
  <conditionalFormatting sqref="T2:T5">
    <cfRule type="colorScale" priority="4">
      <colorScale>
        <cfvo type="min"/>
        <cfvo type="max"/>
        <color rgb="FFFCFCFF"/>
        <color rgb="FF63BE7B"/>
      </colorScale>
    </cfRule>
  </conditionalFormatting>
  <conditionalFormatting sqref="U2:U5">
    <cfRule type="colorScale" priority="3">
      <colorScale>
        <cfvo type="min"/>
        <cfvo type="percentile" val="50"/>
        <cfvo type="max"/>
        <color rgb="FFF8696B"/>
        <color rgb="FFFCFCFF"/>
        <color rgb="FF63BE7B"/>
      </colorScale>
    </cfRule>
  </conditionalFormatting>
  <conditionalFormatting sqref="V2:V5">
    <cfRule type="colorScale" priority="2">
      <colorScale>
        <cfvo type="min"/>
        <cfvo type="percentile" val="50"/>
        <cfvo type="max"/>
        <color rgb="FF63BE7B"/>
        <color rgb="FFFCFCFF"/>
        <color rgb="FFF8696B"/>
      </colorScale>
    </cfRule>
  </conditionalFormatting>
  <conditionalFormatting sqref="W2:W5">
    <cfRule type="colorScale" priority="1">
      <colorScale>
        <cfvo type="min"/>
        <cfvo type="percentile" val="50"/>
        <cfvo type="max"/>
        <color rgb="FF63BE7B"/>
        <color rgb="FFFCFCFF"/>
        <color rgb="FFF8696B"/>
      </colorScale>
    </cfRule>
  </conditionalFormatting>
  <hyperlinks>
    <hyperlink ref="A5" r:id="rId1" display="Industrials/Raytheon Technologies.xlsx" xr:uid="{5AA16C3A-DCA1-D947-89E4-1A7D473A48D2}"/>
    <hyperlink ref="A7" r:id="rId2" display="Industrials/Old Dominion Freight Line.xlsx" xr:uid="{88D40418-D672-4D4D-8115-C20B0257F76D}"/>
    <hyperlink ref="A6" r:id="rId3" display="Industrials/Lockheed Martin.xlsx" xr:uid="{5F8B3E80-C92B-2847-9CD4-4B1F8B6B53F7}"/>
    <hyperlink ref="A2" r:id="rId4" display="Industrials/John Deere.xlsx" xr:uid="{A0643BF8-3B78-694F-84F1-A3ECF9509585}"/>
    <hyperlink ref="A4" r:id="rId5" display="Industrials/Waste Management.xlsx" xr:uid="{59800E14-3592-F946-BED4-AD2131F4CB2A}"/>
    <hyperlink ref="A3" r:id="rId6" display="Industrials/Lifco AB.xlsx" xr:uid="{964206D9-50BC-7D45-B5E4-B35E91238161}"/>
    <hyperlink ref="A8" r:id="rId7" display="Industrials/Moog.xlsx" xr:uid="{844BF946-0555-7C4D-BB13-5FEEC5479A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80" zoomScaleNormal="80" workbookViewId="0">
      <pane ySplit="1" topLeftCell="A2" activePane="bottomLeft" state="frozen"/>
      <selection pane="bottomLeft" activeCell="G8" sqref="G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588</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98">
        <v>#VALUE!</v>
      </c>
      <c r="B2" s="13" cm="1">
        <f t="array" ref="B2">_FV(A2,"Price")</f>
        <v>58.34</v>
      </c>
      <c r="C2" s="13">
        <f>'[98]Sheet 1'!$AG$116</f>
        <v>39.691300059480142</v>
      </c>
      <c r="D2" s="4">
        <f>'[98]Sheet 1'!$AG$118</f>
        <v>-0.24612915366609411</v>
      </c>
      <c r="E2" s="4">
        <f>'[98]Sheet 1'!$AE$4</f>
        <v>0.26645644969708138</v>
      </c>
      <c r="F2" s="4">
        <f>'[98]Sheet 1'!$AF$4</f>
        <v>0.32012635954010782</v>
      </c>
      <c r="G2" s="4">
        <f>'[98]Sheet 1'!$AM$107</f>
        <v>0.11820507443451907</v>
      </c>
      <c r="H2" s="4">
        <f>'[98]Sheet 1'!$AE$29</f>
        <v>-1.8713649258605729</v>
      </c>
      <c r="I2" s="4">
        <f>'[98]Sheet 1'!$AF$29</f>
        <v>2.3284106419637065</v>
      </c>
      <c r="J2" s="4">
        <f>'[98]Sheet 1'!$AL$22</f>
        <v>0.81925510079959485</v>
      </c>
      <c r="K2" s="4">
        <f>'[98]Sheet 1'!$AE$106</f>
        <v>-0.55171847879300362</v>
      </c>
      <c r="L2" s="4">
        <f>'[98]Sheet 1'!$AF$106</f>
        <v>0.47680241252427735</v>
      </c>
      <c r="M2" s="4">
        <f>'[98]Sheet 1'!$AK$106</f>
        <v>0.55655146632959418</v>
      </c>
      <c r="N2" s="4">
        <f>SUM(D2,G2,M2,J2,Q2,R2,S2,T2,U2)/9</f>
        <v>0.18954496977409196</v>
      </c>
      <c r="O2" s="26">
        <f>'[98]Sheet 1'!$AL$19</f>
        <v>9.2880413625304143</v>
      </c>
      <c r="P2" s="26">
        <f>'[98]Sheet 1'!$AM$19</f>
        <v>76.989277310924365</v>
      </c>
      <c r="Q2" s="23">
        <f>'[98]Sheet 1'!$AN$22</f>
        <v>1.039105740360657E-2</v>
      </c>
      <c r="R2" s="4">
        <f>'[98]Sheet 1'!$AK$7</f>
        <v>0.22819999999999999</v>
      </c>
      <c r="S2" s="4">
        <f>'[98]Sheet 1'!$AM$7</f>
        <v>0.12064071370640714</v>
      </c>
      <c r="T2" s="4">
        <f>'[98]Sheet 1'!$AN$7</f>
        <v>9.6512570965125707E-2</v>
      </c>
      <c r="U2" s="4">
        <f>'[98]Sheet 1'!$AM$13</f>
        <v>2.2778979940740992E-3</v>
      </c>
      <c r="V2" s="27">
        <f>'[98]Sheet 1'!$AN$13</f>
        <v>0.47921557956797523</v>
      </c>
      <c r="W2" s="4">
        <f>'[98]Sheet 1'!$AK$16</f>
        <v>5.7085755511766473E-3</v>
      </c>
      <c r="X2" s="5">
        <f>'[98]Sheet 1'!$AM$102</f>
        <v>22904310000</v>
      </c>
      <c r="Y2" s="10" t="str" cm="1">
        <f t="array" ref="Y2">_FV(A2,"Industry")</f>
        <v>Uranium</v>
      </c>
      <c r="Z2" s="16"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4"/>
      <c r="AD2" s="25"/>
    </row>
    <row r="3" spans="1:35" ht="50" customHeight="1">
      <c r="A3" s="2" t="e" vm="99">
        <v>#VALUE!</v>
      </c>
      <c r="B3" s="13" cm="1">
        <f t="array" ref="B3">_FV(A3,"Price")</f>
        <v>14.24</v>
      </c>
      <c r="C3" s="13">
        <f>'[99]Sheet 1'!$K$116</f>
        <v>15.683883057777276</v>
      </c>
      <c r="D3" s="4">
        <f>'[99]Sheet 1'!$K$118</f>
        <v>2.5090395933155207E-2</v>
      </c>
      <c r="E3" s="4">
        <f>'[99]Sheet 1'!$I$4</f>
        <v>0.93434823977164605</v>
      </c>
      <c r="F3" s="4">
        <f>'[99]Sheet 1'!$J$4</f>
        <v>0.29365469749139206</v>
      </c>
      <c r="G3" s="4">
        <f>'[99]Sheet 1'!$Q$107</f>
        <v>0.23862531006461701</v>
      </c>
      <c r="H3" s="4">
        <f>'[99]Sheet 1'!$I$29</f>
        <v>1.7349999999999999</v>
      </c>
      <c r="I3" s="4">
        <f>'[99]Sheet 1'!$J$29</f>
        <v>0.64168190127970748</v>
      </c>
      <c r="J3" s="4">
        <f>'[99]Sheet 1'!$P$22</f>
        <v>0.3215046113042237</v>
      </c>
      <c r="K3" s="4">
        <f>'[99]Sheet 1'!$I$106</f>
        <v>0.74884615384615394</v>
      </c>
      <c r="L3" s="4">
        <f>'[99]Sheet 1'!$J$106</f>
        <v>-0.85265009896635147</v>
      </c>
      <c r="M3" s="4">
        <f>'[99]Sheet 1'!$O$106</f>
        <v>0.76990338053319274</v>
      </c>
      <c r="N3" s="4">
        <f>SUM(D3,G3,M3,J3,Q3,R3,S3,T3,U3)/9</f>
        <v>0.29716250824326768</v>
      </c>
      <c r="O3" s="26">
        <f>'[99]Sheet 1'!$P$19</f>
        <v>2.581273764258555</v>
      </c>
      <c r="P3" s="26">
        <f>'[99]Sheet 1'!$Q$19</f>
        <v>6.0478841870824054</v>
      </c>
      <c r="Q3" s="23">
        <f>'[99]Sheet 1'!$R$22</f>
        <v>2.4673172528079542E-2</v>
      </c>
      <c r="R3" s="4">
        <f>'[99]Sheet 1'!$O$7</f>
        <v>0.60809999999999997</v>
      </c>
      <c r="S3" s="4">
        <f>'[99]Sheet 1'!$Q$7</f>
        <v>0.42680608365019013</v>
      </c>
      <c r="T3" s="4">
        <f>'[99]Sheet 1'!$R$7</f>
        <v>6.3688212927756657E-2</v>
      </c>
      <c r="U3" s="4">
        <f>'[99]Sheet 1'!$Q$13</f>
        <v>0.19607140724819391</v>
      </c>
      <c r="V3" s="27">
        <f>'[99]Sheet 1'!$R$13</f>
        <v>0.27257501744591767</v>
      </c>
      <c r="W3" s="4">
        <f>'[99]Sheet 1'!$O$16</f>
        <v>5.1409373243569916E-2</v>
      </c>
      <c r="X3" s="18">
        <f>'[99]Sheet 1'!$Q$102</f>
        <v>2715500000</v>
      </c>
      <c r="Y3" s="10" t="str" cm="1">
        <f t="array" ref="Y3">_FV(A3,"Industry")</f>
        <v>Chemicals</v>
      </c>
      <c r="Z3" s="16"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4"/>
      <c r="AD3" s="6"/>
      <c r="AI3" s="6"/>
    </row>
    <row r="4" spans="1:35" ht="50" customHeight="1">
      <c r="A4" s="2"/>
      <c r="B4" s="13"/>
      <c r="C4" s="13"/>
      <c r="D4" s="4"/>
      <c r="E4" s="4"/>
      <c r="F4" s="4"/>
      <c r="G4" s="4"/>
      <c r="H4" s="4"/>
      <c r="I4" s="4"/>
      <c r="J4" s="4"/>
      <c r="K4" s="4"/>
      <c r="L4" s="4"/>
      <c r="M4" s="4"/>
      <c r="N4" s="4"/>
      <c r="O4" s="26"/>
      <c r="P4" s="26"/>
      <c r="Q4" s="23"/>
      <c r="R4" s="4"/>
      <c r="S4" s="4"/>
      <c r="T4" s="4"/>
      <c r="U4" s="4"/>
      <c r="V4" s="27"/>
      <c r="W4" s="4"/>
      <c r="X4" s="5"/>
      <c r="Y4" s="10"/>
      <c r="Z4" s="16"/>
      <c r="AA4" s="8"/>
      <c r="AB4" s="4"/>
      <c r="AC4" s="24"/>
      <c r="AD4" s="6"/>
      <c r="AE4" s="6"/>
    </row>
    <row r="5" spans="1:35" ht="50" customHeight="1">
      <c r="A5" s="2"/>
      <c r="B5" s="13"/>
      <c r="C5" s="13"/>
      <c r="D5" s="4"/>
      <c r="E5" s="4"/>
      <c r="F5" s="4"/>
      <c r="G5" s="4"/>
      <c r="H5" s="4"/>
      <c r="I5" s="4"/>
      <c r="J5" s="4"/>
      <c r="K5" s="4"/>
      <c r="L5" s="4"/>
      <c r="M5" s="4"/>
      <c r="N5" s="4"/>
      <c r="O5" s="26"/>
      <c r="P5" s="26"/>
      <c r="Q5" s="23"/>
      <c r="R5" s="4"/>
      <c r="S5" s="4"/>
      <c r="T5" s="4"/>
      <c r="U5" s="4"/>
      <c r="V5" s="27"/>
      <c r="W5" s="4"/>
      <c r="X5" s="5"/>
      <c r="Y5" s="10"/>
      <c r="Z5" s="16"/>
      <c r="AA5" s="8"/>
      <c r="AB5" s="4"/>
      <c r="AC5" s="24"/>
      <c r="AD5" s="6"/>
    </row>
    <row r="6" spans="1:35" ht="50" customHeight="1">
      <c r="A6" s="2"/>
      <c r="B6" s="13"/>
      <c r="C6" s="13"/>
      <c r="D6" s="4"/>
      <c r="E6" s="4"/>
      <c r="F6" s="4"/>
      <c r="G6" s="4"/>
      <c r="H6" s="4"/>
      <c r="I6" s="4"/>
      <c r="J6" s="4"/>
      <c r="K6" s="4"/>
      <c r="L6" s="4"/>
      <c r="M6" s="4"/>
      <c r="N6" s="4"/>
      <c r="O6" s="26"/>
      <c r="P6" s="26"/>
      <c r="Q6" s="23"/>
      <c r="R6" s="4"/>
      <c r="S6" s="4"/>
      <c r="T6" s="4"/>
      <c r="U6" s="4"/>
      <c r="V6" s="27"/>
      <c r="W6" s="4"/>
      <c r="X6" s="5"/>
      <c r="Y6" s="10"/>
      <c r="Z6" s="16"/>
      <c r="AA6" s="8"/>
      <c r="AB6" s="4"/>
      <c r="AC6" s="24"/>
      <c r="AD6" s="6"/>
    </row>
    <row r="7" spans="1:35"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35"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87">
      <colorScale>
        <cfvo type="min"/>
        <cfvo type="percentile" val="50"/>
        <cfvo type="max"/>
        <color rgb="FFF8696B"/>
        <color rgb="FFFCFCFF"/>
        <color rgb="FF63BE7B"/>
      </colorScale>
    </cfRule>
  </conditionalFormatting>
  <conditionalFormatting sqref="D2:D34">
    <cfRule type="colorScale" priority="382">
      <colorScale>
        <cfvo type="min"/>
        <cfvo type="percentile" val="50"/>
        <cfvo type="max"/>
        <color rgb="FFF8696B"/>
        <color rgb="FFFCFCFF"/>
        <color rgb="FF63BE7B"/>
      </colorScale>
    </cfRule>
  </conditionalFormatting>
  <conditionalFormatting sqref="D7:D34">
    <cfRule type="colorScale" priority="260">
      <colorScale>
        <cfvo type="min"/>
        <cfvo type="percentile" val="50"/>
        <cfvo type="max"/>
        <color rgb="FFF8696B"/>
        <color rgb="FFFCFCFF"/>
        <color rgb="FF63BE7B"/>
      </colorScale>
    </cfRule>
  </conditionalFormatting>
  <conditionalFormatting sqref="E2:E3">
    <cfRule type="colorScale" priority="366">
      <colorScale>
        <cfvo type="min"/>
        <cfvo type="max"/>
        <color rgb="FFFCFCFF"/>
        <color rgb="FF63BE7B"/>
      </colorScale>
    </cfRule>
  </conditionalFormatting>
  <conditionalFormatting sqref="E2:E6">
    <cfRule type="colorScale" priority="253">
      <colorScale>
        <cfvo type="min"/>
        <cfvo type="max"/>
        <color rgb="FFFCFCFF"/>
        <color rgb="FF63BE7B"/>
      </colorScale>
    </cfRule>
  </conditionalFormatting>
  <conditionalFormatting sqref="E2:E3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E4">
    <cfRule type="colorScale" priority="328">
      <colorScale>
        <cfvo type="min"/>
        <cfvo type="max"/>
        <color rgb="FFFCFCFF"/>
        <color rgb="FF63BE7B"/>
      </colorScale>
    </cfRule>
  </conditionalFormatting>
  <conditionalFormatting sqref="E5:E6">
    <cfRule type="colorScale" priority="353">
      <colorScale>
        <cfvo type="min"/>
        <cfvo type="max"/>
        <color rgb="FFFCFCFF"/>
        <color rgb="FF63BE7B"/>
      </colorScale>
    </cfRule>
  </conditionalFormatting>
  <conditionalFormatting sqref="E7:E34">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onditionalFormatting>
  <conditionalFormatting sqref="E2:M2 N4:N3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FEB84"/>
        <color rgb="FF63BE7B"/>
      </colorScale>
    </cfRule>
    <cfRule type="colorScale" priority="417">
      <colorScale>
        <cfvo type="min"/>
        <cfvo type="max"/>
        <color rgb="FFFFEF9C"/>
        <color rgb="FF63BE7B"/>
      </colorScale>
    </cfRule>
  </conditionalFormatting>
  <conditionalFormatting sqref="E3:M3">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E4:N4">
    <cfRule type="colorScale" priority="238">
      <colorScale>
        <cfvo type="min"/>
        <cfvo type="max"/>
        <color rgb="FFFCFCFF"/>
        <color rgb="FF63BE7B"/>
      </colorScale>
    </cfRule>
    <cfRule type="colorScale" priority="239">
      <colorScale>
        <cfvo type="min"/>
        <cfvo type="max"/>
        <color rgb="FFFFEF9C"/>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onditionalFormatting>
  <conditionalFormatting sqref="E5:N5">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E6:N6">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9">
      <colorScale>
        <cfvo type="min"/>
        <cfvo type="max"/>
        <color rgb="FFFFEF9C"/>
        <color rgb="FF63BE7B"/>
      </colorScale>
    </cfRule>
  </conditionalFormatting>
  <conditionalFormatting sqref="E7:N7">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E8:N34">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fRule type="colorScale" priority="178">
      <colorScale>
        <cfvo type="min"/>
        <cfvo type="max"/>
        <color rgb="FFFFEF9C"/>
        <color rgb="FF63BE7B"/>
      </colorScale>
    </cfRule>
  </conditionalFormatting>
  <conditionalFormatting sqref="F2:F3">
    <cfRule type="colorScale" priority="371">
      <colorScale>
        <cfvo type="min"/>
        <cfvo type="max"/>
        <color rgb="FFFCFCFF"/>
        <color rgb="FF63BE7B"/>
      </colorScale>
    </cfRule>
  </conditionalFormatting>
  <conditionalFormatting sqref="F2:F6">
    <cfRule type="colorScale" priority="254">
      <colorScale>
        <cfvo type="min"/>
        <cfvo type="max"/>
        <color rgb="FFFCFCFF"/>
        <color rgb="FF63BE7B"/>
      </colorScale>
    </cfRule>
  </conditionalFormatting>
  <conditionalFormatting sqref="F2:F34">
    <cfRule type="colorScale" priority="383">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F4">
    <cfRule type="colorScale" priority="329">
      <colorScale>
        <cfvo type="min"/>
        <cfvo type="max"/>
        <color rgb="FFFCFCFF"/>
        <color rgb="FF63BE7B"/>
      </colorScale>
    </cfRule>
  </conditionalFormatting>
  <conditionalFormatting sqref="F5:F6">
    <cfRule type="colorScale" priority="354">
      <colorScale>
        <cfvo type="min"/>
        <cfvo type="max"/>
        <color rgb="FFFCFCFF"/>
        <color rgb="FF63BE7B"/>
      </colorScale>
    </cfRule>
  </conditionalFormatting>
  <conditionalFormatting sqref="F7:F34">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F35">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5:F38">
    <cfRule type="colorScale" priority="252">
      <colorScale>
        <cfvo type="min"/>
        <cfvo type="max"/>
        <color rgb="FFFCFCFF"/>
        <color rgb="FF63BE7B"/>
      </colorScale>
    </cfRule>
  </conditionalFormatting>
  <conditionalFormatting sqref="F36:F37">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36:F38">
    <cfRule type="colorScale" priority="199">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F3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fRule type="colorScale" priority="198">
      <colorScale>
        <cfvo type="min"/>
        <cfvo type="max"/>
        <color rgb="FFFFEF9C"/>
        <color rgb="FF63BE7B"/>
      </colorScale>
    </cfRule>
  </conditionalFormatting>
  <conditionalFormatting sqref="G2:G3">
    <cfRule type="colorScale" priority="372">
      <colorScale>
        <cfvo type="min"/>
        <cfvo type="max"/>
        <color rgb="FFFCFCFF"/>
        <color rgb="FF63BE7B"/>
      </colorScale>
    </cfRule>
  </conditionalFormatting>
  <conditionalFormatting sqref="G2:G6">
    <cfRule type="colorScale" priority="255">
      <colorScale>
        <cfvo type="min"/>
        <cfvo type="max"/>
        <color rgb="FFFCFCFF"/>
        <color rgb="FF63BE7B"/>
      </colorScale>
    </cfRule>
  </conditionalFormatting>
  <conditionalFormatting sqref="G2:G3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G4">
    <cfRule type="colorScale" priority="330">
      <colorScale>
        <cfvo type="min"/>
        <cfvo type="max"/>
        <color rgb="FFFCFCFF"/>
        <color rgb="FF63BE7B"/>
      </colorScale>
    </cfRule>
  </conditionalFormatting>
  <conditionalFormatting sqref="G5:G6">
    <cfRule type="colorScale" priority="355">
      <colorScale>
        <cfvo type="min"/>
        <cfvo type="max"/>
        <color rgb="FFFCFCFF"/>
        <color rgb="FF63BE7B"/>
      </colorScale>
    </cfRule>
  </conditionalFormatting>
  <conditionalFormatting sqref="G7:G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G35:N1048576">
    <cfRule type="colorScale" priority="230">
      <colorScale>
        <cfvo type="min"/>
        <cfvo type="percentile" val="50"/>
        <cfvo type="max"/>
        <color rgb="FFF8696B"/>
        <color rgb="FFFCFCFF"/>
        <color rgb="FF63BE7B"/>
      </colorScale>
    </cfRule>
  </conditionalFormatting>
  <conditionalFormatting sqref="H1">
    <cfRule type="colorScale" priority="226">
      <colorScale>
        <cfvo type="min"/>
        <cfvo type="percentile" val="50"/>
        <cfvo type="max"/>
        <color rgb="FFF8696B"/>
        <color rgb="FFFCFCFF"/>
        <color rgb="FF63BE7B"/>
      </colorScale>
    </cfRule>
  </conditionalFormatting>
  <conditionalFormatting sqref="H1:H1048576">
    <cfRule type="colorScale" priority="250">
      <colorScale>
        <cfvo type="min"/>
        <cfvo type="percentile" val="50"/>
        <cfvo type="max"/>
        <color rgb="FFF8696B"/>
        <color rgb="FFFCFCFF"/>
        <color rgb="FF5A8AC6"/>
      </colorScale>
    </cfRule>
  </conditionalFormatting>
  <conditionalFormatting sqref="H2:H3">
    <cfRule type="colorScale" priority="373">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H2:H6">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2:H34">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H4">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H5:H6">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7:H34">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onditionalFormatting>
  <conditionalFormatting sqref="I2:I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I2:J3 N4:N34">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I2:J6 N4:N34">
    <cfRule type="colorScale" priority="436">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5A8AC6"/>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I2:J34 N4:N34">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I4:J4 N4">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7:J34 N4:N34">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5A8AC6"/>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I1:N1 G1">
    <cfRule type="colorScale" priority="251">
      <colorScale>
        <cfvo type="min"/>
        <cfvo type="percentile" val="50"/>
        <cfvo type="max"/>
        <color rgb="FFF8696B"/>
        <color rgb="FFFCFCFF"/>
        <color rgb="FF63BE7B"/>
      </colorScale>
    </cfRule>
  </conditionalFormatting>
  <conditionalFormatting sqref="J2:J34 N4:N34">
    <cfRule type="colorScale" priority="444">
      <colorScale>
        <cfvo type="min"/>
        <cfvo type="percentile" val="50"/>
        <cfvo type="max"/>
        <color rgb="FFF8696B"/>
        <color rgb="FFFCFCFF"/>
        <color rgb="FF63BE7B"/>
      </colorScale>
    </cfRule>
  </conditionalFormatting>
  <conditionalFormatting sqref="J2:J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onditionalFormatting>
  <conditionalFormatting sqref="K2:K34">
    <cfRule type="colorScale" priority="448">
      <colorScale>
        <cfvo type="min"/>
        <cfvo type="percentile" val="50"/>
        <cfvo type="max"/>
        <color rgb="FFF8696B"/>
        <color rgb="FFFCFCFF"/>
        <color rgb="FF63BE7B"/>
      </colorScale>
    </cfRule>
  </conditionalFormatting>
  <conditionalFormatting sqref="K2:L3">
    <cfRule type="colorScale" priority="374">
      <colorScale>
        <cfvo type="min"/>
        <cfvo type="max"/>
        <color rgb="FFFCFCFF"/>
        <color rgb="FF63BE7B"/>
      </colorScale>
    </cfRule>
  </conditionalFormatting>
  <conditionalFormatting sqref="K2:L6">
    <cfRule type="colorScale" priority="256">
      <colorScale>
        <cfvo type="min"/>
        <cfvo type="max"/>
        <color rgb="FFFCFCFF"/>
        <color rgb="FF63BE7B"/>
      </colorScale>
    </cfRule>
  </conditionalFormatting>
  <conditionalFormatting sqref="K2:L7">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K4:L4">
    <cfRule type="colorScale" priority="334">
      <colorScale>
        <cfvo type="min"/>
        <cfvo type="max"/>
        <color rgb="FFFCFCFF"/>
        <color rgb="FF63BE7B"/>
      </colorScale>
    </cfRule>
  </conditionalFormatting>
  <conditionalFormatting sqref="K5:L6">
    <cfRule type="colorScale" priority="358">
      <colorScale>
        <cfvo type="min"/>
        <cfvo type="max"/>
        <color rgb="FFFCFCFF"/>
        <color rgb="FF63BE7B"/>
      </colorScale>
    </cfRule>
  </conditionalFormatting>
  <conditionalFormatting sqref="K7:L7">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onditionalFormatting>
  <conditionalFormatting sqref="K8:L3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L34">
    <cfRule type="colorScale" priority="451">
      <colorScale>
        <cfvo type="min"/>
        <cfvo type="percentile" val="50"/>
        <cfvo type="max"/>
        <color rgb="FFF8696B"/>
        <color rgb="FFFCFCFF"/>
        <color rgb="FF63BE7B"/>
      </colorScale>
    </cfRule>
  </conditionalFormatting>
  <conditionalFormatting sqref="M2:M3">
    <cfRule type="colorScale" priority="375">
      <colorScale>
        <cfvo type="min"/>
        <cfvo type="max"/>
        <color rgb="FFFCFCFF"/>
        <color rgb="FF63BE7B"/>
      </colorScale>
    </cfRule>
  </conditionalFormatting>
  <conditionalFormatting sqref="M2:M6">
    <cfRule type="colorScale" priority="257">
      <colorScale>
        <cfvo type="min"/>
        <cfvo type="max"/>
        <color rgb="FFFCFCFF"/>
        <color rgb="FF63BE7B"/>
      </colorScale>
    </cfRule>
  </conditionalFormatting>
  <conditionalFormatting sqref="M2:M34">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M4">
    <cfRule type="colorScale" priority="335">
      <colorScale>
        <cfvo type="min"/>
        <cfvo type="max"/>
        <color rgb="FFFCFCFF"/>
        <color rgb="FF63BE7B"/>
      </colorScale>
    </cfRule>
  </conditionalFormatting>
  <conditionalFormatting sqref="M5:M6">
    <cfRule type="colorScale" priority="359">
      <colorScale>
        <cfvo type="min"/>
        <cfvo type="max"/>
        <color rgb="FFFCFCFF"/>
        <color rgb="FF63BE7B"/>
      </colorScale>
    </cfRule>
  </conditionalFormatting>
  <conditionalFormatting sqref="M7:M34">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N4:N34">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FEB84"/>
        <color rgb="FF63BE7B"/>
      </colorScale>
    </cfRule>
    <cfRule type="colorScale" priority="459">
      <colorScale>
        <cfvo type="min"/>
        <cfvo type="max"/>
        <color rgb="FFFFEF9C"/>
        <color rgb="FF63BE7B"/>
      </colorScale>
    </cfRule>
  </conditionalFormatting>
  <conditionalFormatting sqref="N5:N6 I5:J6">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O2">
    <cfRule type="colorScale" priority="228">
      <colorScale>
        <cfvo type="min"/>
        <cfvo type="percentile" val="50"/>
        <cfvo type="max"/>
        <color rgb="FF63BE7B"/>
        <color rgb="FFFCFCFF"/>
        <color rgb="FFF8696B"/>
      </colorScale>
    </cfRule>
  </conditionalFormatting>
  <conditionalFormatting sqref="O2:O3">
    <cfRule type="colorScale" priority="376">
      <colorScale>
        <cfvo type="min"/>
        <cfvo type="percentile" val="50"/>
        <cfvo type="max"/>
        <color rgb="FF63BE7B"/>
        <color rgb="FFFCFCFF"/>
        <color rgb="FFF8696B"/>
      </colorScale>
    </cfRule>
  </conditionalFormatting>
  <conditionalFormatting sqref="O2:O6">
    <cfRule type="colorScale" priority="258">
      <colorScale>
        <cfvo type="min"/>
        <cfvo type="percentile" val="50"/>
        <cfvo type="max"/>
        <color rgb="FF63BE7B"/>
        <color rgb="FFFCFCFF"/>
        <color rgb="FFF8696B"/>
      </colorScale>
    </cfRule>
  </conditionalFormatting>
  <conditionalFormatting sqref="O2:O34">
    <cfRule type="colorScale" priority="384">
      <colorScale>
        <cfvo type="min"/>
        <cfvo type="percentile" val="50"/>
        <cfvo type="max"/>
        <color rgb="FF63BE7B"/>
        <color rgb="FFFCFCFF"/>
        <color rgb="FFF8696B"/>
      </colorScale>
    </cfRule>
  </conditionalFormatting>
  <conditionalFormatting sqref="O3">
    <cfRule type="colorScale" priority="231">
      <colorScale>
        <cfvo type="min"/>
        <cfvo type="percentile" val="50"/>
        <cfvo type="max"/>
        <color rgb="FF63BE7B"/>
        <color rgb="FFFCFCFF"/>
        <color rgb="FFF8696B"/>
      </colorScale>
    </cfRule>
  </conditionalFormatting>
  <conditionalFormatting sqref="O4">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onditionalFormatting>
  <conditionalFormatting sqref="O5">
    <cfRule type="colorScale" priority="21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O5:O6">
    <cfRule type="colorScale" priority="362">
      <colorScale>
        <cfvo type="min"/>
        <cfvo type="percentile" val="50"/>
        <cfvo type="max"/>
        <color rgb="FF63BE7B"/>
        <color rgb="FFFCFCFF"/>
        <color rgb="FFF8696B"/>
      </colorScale>
    </cfRule>
  </conditionalFormatting>
  <conditionalFormatting sqref="O6">
    <cfRule type="colorScale" priority="327">
      <colorScale>
        <cfvo type="min"/>
        <cfvo type="percentile" val="50"/>
        <cfvo type="max"/>
        <color rgb="FF63BE7B"/>
        <color rgb="FFFCFCFF"/>
        <color rgb="FFF8696B"/>
      </colorScale>
    </cfRule>
  </conditionalFormatting>
  <conditionalFormatting sqref="O7:O34">
    <cfRule type="colorScale" priority="293">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P2:P6">
    <cfRule type="colorScale" priority="391">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max"/>
        <color rgb="FFFCFCFF"/>
        <color rgb="FFF8696B"/>
      </colorScale>
    </cfRule>
  </conditionalFormatting>
  <conditionalFormatting sqref="P2:P34">
    <cfRule type="colorScale" priority="460">
      <colorScale>
        <cfvo type="min"/>
        <cfvo type="percentile" val="50"/>
        <cfvo type="max"/>
        <color rgb="FF63BE7B"/>
        <color rgb="FFFCFCFF"/>
        <color rgb="FFF8696B"/>
      </colorScale>
    </cfRule>
  </conditionalFormatting>
  <conditionalFormatting sqref="P7:P34">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max"/>
        <color rgb="FFFCFCFF"/>
        <color rgb="FFF8696B"/>
      </colorScale>
    </cfRule>
  </conditionalFormatting>
  <conditionalFormatting sqref="Q2:Q3">
    <cfRule type="colorScale" priority="377">
      <colorScale>
        <cfvo type="min"/>
        <cfvo type="max"/>
        <color rgb="FFFFEF9C"/>
        <color rgb="FF63BE7B"/>
      </colorScale>
    </cfRule>
  </conditionalFormatting>
  <conditionalFormatting sqref="Q2:Q6">
    <cfRule type="colorScale" priority="394">
      <colorScale>
        <cfvo type="min"/>
        <cfvo type="percentile" val="50"/>
        <cfvo type="max"/>
        <color rgb="FFF8696B"/>
        <color rgb="FFFCFCFF"/>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Q34">
    <cfRule type="colorScale" priority="461">
      <colorScale>
        <cfvo type="min"/>
        <cfvo type="percentile" val="50"/>
        <cfvo type="max"/>
        <color rgb="FFF8696B"/>
        <color rgb="FFFCFCFF"/>
        <color rgb="FF63BE7B"/>
      </colorScale>
    </cfRule>
  </conditionalFormatting>
  <conditionalFormatting sqref="Q4">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Q5:Q6">
    <cfRule type="colorScale" priority="363">
      <colorScale>
        <cfvo type="min"/>
        <cfvo type="max"/>
        <color rgb="FFFFEF9C"/>
        <color rgb="FF63BE7B"/>
      </colorScale>
    </cfRule>
  </conditionalFormatting>
  <conditionalFormatting sqref="Q7:Q34">
    <cfRule type="colorScale" priority="300">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Q4:S4">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4">
      <colorScale>
        <cfvo type="min"/>
        <cfvo type="max"/>
        <color rgb="FFFFEF9C"/>
        <color rgb="FF63BE7B"/>
      </colorScale>
    </cfRule>
  </conditionalFormatting>
  <conditionalFormatting sqref="Q2:U2 W2">
    <cfRule type="colorScale" priority="229">
      <colorScale>
        <cfvo type="min"/>
        <cfvo type="max"/>
        <color rgb="FFFFEF9C"/>
        <color rgb="FF63BE7B"/>
      </colorScale>
    </cfRule>
  </conditionalFormatting>
  <conditionalFormatting sqref="Q3:U3 W3">
    <cfRule type="colorScale" priority="227">
      <colorScale>
        <cfvo type="min"/>
        <cfvo type="max"/>
        <color rgb="FFFFEF9C"/>
        <color rgb="FF63BE7B"/>
      </colorScale>
    </cfRule>
  </conditionalFormatting>
  <conditionalFormatting sqref="Q5:U5 W5">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8">
      <colorScale>
        <cfvo type="min"/>
        <cfvo type="max"/>
        <color rgb="FFFFEF9C"/>
        <color rgb="FF63BE7B"/>
      </colorScale>
    </cfRule>
  </conditionalFormatting>
  <conditionalFormatting sqref="Q6:U6 W6">
    <cfRule type="colorScale" priority="213">
      <colorScale>
        <cfvo type="min"/>
        <cfvo type="max"/>
        <color rgb="FFFFEF9C"/>
        <color rgb="FF63BE7B"/>
      </colorScale>
    </cfRule>
  </conditionalFormatting>
  <conditionalFormatting sqref="Q7:U7 W7">
    <cfRule type="colorScale" priority="307">
      <colorScale>
        <cfvo type="min"/>
        <cfvo type="max"/>
        <color rgb="FFFFEF9C"/>
        <color rgb="FF63BE7B"/>
      </colorScale>
    </cfRule>
  </conditionalFormatting>
  <conditionalFormatting sqref="Q8:U34 W8:W34">
    <cfRule type="colorScale" priority="182">
      <colorScale>
        <cfvo type="min"/>
        <cfvo type="max"/>
        <color rgb="FFFFEF9C"/>
        <color rgb="FF63BE7B"/>
      </colorScale>
    </cfRule>
  </conditionalFormatting>
  <conditionalFormatting sqref="R2:S3">
    <cfRule type="colorScale" priority="378">
      <colorScale>
        <cfvo type="min"/>
        <cfvo type="max"/>
        <color rgb="FFFFEF9C"/>
        <color rgb="FF63BE7B"/>
      </colorScale>
    </cfRule>
  </conditionalFormatting>
  <conditionalFormatting sqref="R2:S6">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onditionalFormatting>
  <conditionalFormatting sqref="R2:S7">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R4:S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R5:S6">
    <cfRule type="colorScale" priority="364">
      <colorScale>
        <cfvo type="min"/>
        <cfvo type="max"/>
        <color rgb="FFFFEF9C"/>
        <color rgb="FF63BE7B"/>
      </colorScale>
    </cfRule>
  </conditionalFormatting>
  <conditionalFormatting sqref="R7:S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CFCFF"/>
        <color rgb="FF63BE7B"/>
      </colorScale>
    </cfRule>
  </conditionalFormatting>
  <conditionalFormatting sqref="R8:S34">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max"/>
        <color rgb="FFFFEF9C"/>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T2:T3">
    <cfRule type="colorScale" priority="379">
      <colorScale>
        <cfvo type="min"/>
        <cfvo type="max"/>
        <color rgb="FFFFEF9C"/>
        <color rgb="FF63BE7B"/>
      </colorScale>
    </cfRule>
  </conditionalFormatting>
  <conditionalFormatting sqref="T2:T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onditionalFormatting>
  <conditionalFormatting sqref="T2:T3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219">
      <colorScale>
        <cfvo type="min"/>
        <cfvo type="max"/>
        <color rgb="FFFFEF9C"/>
        <color rgb="FF63BE7B"/>
      </colorScale>
    </cfRule>
    <cfRule type="colorScale" priority="22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CFCFF"/>
        <color rgb="FF63BE7B"/>
      </colorScale>
    </cfRule>
  </conditionalFormatting>
  <conditionalFormatting sqref="T5:T6">
    <cfRule type="colorScale" priority="365">
      <colorScale>
        <cfvo type="min"/>
        <cfvo type="max"/>
        <color rgb="FFFFEF9C"/>
        <color rgb="FF63BE7B"/>
      </colorScale>
    </cfRule>
  </conditionalFormatting>
  <conditionalFormatting sqref="T7:T34">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U2:U3 W2:W3">
    <cfRule type="colorScale" priority="380">
      <colorScale>
        <cfvo type="min"/>
        <cfvo type="max"/>
        <color rgb="FFFFEF9C"/>
        <color rgb="FF63BE7B"/>
      </colorScale>
    </cfRule>
  </conditionalFormatting>
  <conditionalFormatting sqref="U2:U6 W2:W6">
    <cfRule type="colorScale" priority="259">
      <colorScale>
        <cfvo type="min"/>
        <cfvo type="max"/>
        <color rgb="FFFFEF9C"/>
        <color rgb="FF63BE7B"/>
      </colorScale>
    </cfRule>
  </conditionalFormatting>
  <conditionalFormatting sqref="U2:U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U2:U34">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U4 W4">
    <cfRule type="colorScale" priority="232">
      <colorScale>
        <cfvo type="min"/>
        <cfvo type="max"/>
        <color rgb="FFFFEF9C"/>
        <color rgb="FF63BE7B"/>
      </colorScale>
    </cfRule>
    <cfRule type="colorScale" priority="233">
      <colorScale>
        <cfvo type="min"/>
        <cfvo type="percentile" val="50"/>
        <cfvo type="max"/>
        <color rgb="FFF8696B"/>
        <color rgb="FFFFEB84"/>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U5:U6 W5:W6">
    <cfRule type="colorScale" priority="352">
      <colorScale>
        <cfvo type="min"/>
        <cfvo type="max"/>
        <color rgb="FFFFEF9C"/>
        <color rgb="FF63BE7B"/>
      </colorScale>
    </cfRule>
  </conditionalFormatting>
  <conditionalFormatting sqref="U7 W7">
    <cfRule type="colorScale" priority="321">
      <colorScale>
        <cfvo type="min"/>
        <cfvo type="max"/>
        <color rgb="FFFFEF9C"/>
        <color rgb="FF63BE7B"/>
      </colorScale>
    </cfRule>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U7:U34">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U8:U34 W8:W34">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onditionalFormatting>
  <conditionalFormatting sqref="V2">
    <cfRule type="colorScale" priority="50">
      <colorScale>
        <cfvo type="min"/>
        <cfvo type="max"/>
        <color rgb="FFFFEF9C"/>
        <color rgb="FF63BE7B"/>
      </colorScale>
    </cfRule>
  </conditionalFormatting>
  <conditionalFormatting sqref="V2:V21">
    <cfRule type="colorScale" priority="46">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49">
      <colorScale>
        <cfvo type="min"/>
        <cfvo type="percentile" val="50"/>
        <cfvo type="max"/>
        <color rgb="FF63BE7B"/>
        <color rgb="FFFCFCFF"/>
        <color rgb="FFF8696B"/>
      </colorScale>
    </cfRule>
    <cfRule type="colorScale" priority="69">
      <colorScale>
        <cfvo type="min"/>
        <cfvo type="max"/>
        <color rgb="FFFFEF9C"/>
        <color rgb="FF63BE7B"/>
      </colorScale>
    </cfRule>
    <cfRule type="colorScale" priority="70">
      <colorScale>
        <cfvo type="min"/>
        <cfvo type="max"/>
        <color rgb="FFFFEF9C"/>
        <color rgb="FF63BE7B"/>
      </colorScale>
    </cfRule>
    <cfRule type="colorScale" priority="71">
      <colorScale>
        <cfvo type="min"/>
        <cfvo type="max"/>
        <color rgb="FFFFEF9C"/>
        <color rgb="FF63BE7B"/>
      </colorScale>
    </cfRule>
  </conditionalFormatting>
  <conditionalFormatting sqref="V3">
    <cfRule type="colorScale" priority="51">
      <colorScale>
        <cfvo type="min"/>
        <cfvo type="max"/>
        <color rgb="FFFFEF9C"/>
        <color rgb="FF63BE7B"/>
      </colorScale>
    </cfRule>
    <cfRule type="colorScale" priority="52">
      <colorScale>
        <cfvo type="min"/>
        <cfvo type="max"/>
        <color rgb="FFFFEF9C"/>
        <color rgb="FF63BE7B"/>
      </colorScale>
    </cfRule>
    <cfRule type="colorScale" priority="53">
      <colorScale>
        <cfvo type="min"/>
        <cfvo type="max"/>
        <color rgb="FFFFEF9C"/>
        <color rgb="FF63BE7B"/>
      </colorScale>
    </cfRule>
  </conditionalFormatting>
  <conditionalFormatting sqref="V3:V21">
    <cfRule type="colorScale" priority="45">
      <colorScale>
        <cfvo type="min"/>
        <cfvo type="max"/>
        <color rgb="FFFFEF9C"/>
        <color rgb="FF63BE7B"/>
      </colorScale>
    </cfRule>
  </conditionalFormatting>
  <conditionalFormatting sqref="V4">
    <cfRule type="colorScale" priority="54">
      <colorScale>
        <cfvo type="min"/>
        <cfvo type="max"/>
        <color rgb="FFFFEF9C"/>
        <color rgb="FF63BE7B"/>
      </colorScale>
    </cfRule>
  </conditionalFormatting>
  <conditionalFormatting sqref="V5">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6">
    <cfRule type="colorScale" priority="57">
      <colorScale>
        <cfvo type="min"/>
        <cfvo type="max"/>
        <color rgb="FFFFEF9C"/>
        <color rgb="FF63BE7B"/>
      </colorScale>
    </cfRule>
  </conditionalFormatting>
  <conditionalFormatting sqref="V7">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percentile" val="50"/>
        <cfvo type="max"/>
        <color rgb="FFF8696B"/>
        <color rgb="FFFFEB84"/>
        <color rgb="FF63BE7B"/>
      </colorScale>
    </cfRule>
    <cfRule type="colorScale" priority="75">
      <colorScale>
        <cfvo type="min"/>
        <cfvo type="percentile" val="50"/>
        <cfvo type="max"/>
        <color rgb="FFF8696B"/>
        <color rgb="FFFFEB84"/>
        <color rgb="FF63BE7B"/>
      </colorScale>
    </cfRule>
  </conditionalFormatting>
  <conditionalFormatting sqref="V8">
    <cfRule type="colorScale" priority="58">
      <colorScale>
        <cfvo type="min"/>
        <cfvo type="max"/>
        <color rgb="FFFFEF9C"/>
        <color rgb="FF63BE7B"/>
      </colorScale>
    </cfRule>
    <cfRule type="colorScale" priority="76">
      <colorScale>
        <cfvo type="min"/>
        <cfvo type="max"/>
        <color rgb="FFFFEF9C"/>
        <color rgb="FF63BE7B"/>
      </colorScale>
    </cfRule>
  </conditionalFormatting>
  <conditionalFormatting sqref="V9">
    <cfRule type="colorScale" priority="77">
      <colorScale>
        <cfvo type="min"/>
        <cfvo type="max"/>
        <color rgb="FFFFEF9C"/>
        <color rgb="FF63BE7B"/>
      </colorScale>
    </cfRule>
    <cfRule type="colorScale" priority="78">
      <colorScale>
        <cfvo type="min"/>
        <cfvo type="percentile" val="50"/>
        <cfvo type="max"/>
        <color rgb="FFF8696B"/>
        <color rgb="FFFFEB84"/>
        <color rgb="FF63BE7B"/>
      </colorScale>
    </cfRule>
  </conditionalFormatting>
  <conditionalFormatting sqref="V9:V15">
    <cfRule type="colorScale" priority="79">
      <colorScale>
        <cfvo type="min"/>
        <cfvo type="max"/>
        <color rgb="FFFFEF9C"/>
        <color rgb="FF63BE7B"/>
      </colorScale>
    </cfRule>
  </conditionalFormatting>
  <conditionalFormatting sqref="V9:V16">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10">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1">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onditionalFormatting>
  <conditionalFormatting sqref="V12">
    <cfRule type="colorScale" priority="87">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V13">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onditionalFormatting>
  <conditionalFormatting sqref="V14">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15">
    <cfRule type="colorScale" priority="96">
      <colorScale>
        <cfvo type="min"/>
        <cfvo type="max"/>
        <color rgb="FFFFEF9C"/>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V16">
    <cfRule type="colorScale" priority="59">
      <colorScale>
        <cfvo type="min"/>
        <cfvo type="max"/>
        <color rgb="FFFFEF9C"/>
        <color rgb="FF63BE7B"/>
      </colorScale>
    </cfRule>
    <cfRule type="colorScale" priority="99">
      <colorScale>
        <cfvo type="min"/>
        <cfvo type="max"/>
        <color rgb="FFFFEF9C"/>
        <color rgb="FF63BE7B"/>
      </colorScale>
    </cfRule>
  </conditionalFormatting>
  <conditionalFormatting sqref="V17">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V17:V19">
    <cfRule type="colorScale" priority="100">
      <colorScale>
        <cfvo type="min"/>
        <cfvo type="max"/>
        <color rgb="FFFFEF9C"/>
        <color rgb="FF63BE7B"/>
      </colorScale>
    </cfRule>
  </conditionalFormatting>
  <conditionalFormatting sqref="V18">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9">
    <cfRule type="colorScale" priority="66">
      <colorScale>
        <cfvo type="min"/>
        <cfvo type="max"/>
        <color rgb="FFFFEF9C"/>
        <color rgb="FF63BE7B"/>
      </colorScale>
    </cfRule>
  </conditionalFormatting>
  <conditionalFormatting sqref="V20">
    <cfRule type="colorScale" priority="67">
      <colorScale>
        <cfvo type="min"/>
        <cfvo type="max"/>
        <color rgb="FFFFEF9C"/>
        <color rgb="FF63BE7B"/>
      </colorScale>
    </cfRule>
    <cfRule type="colorScale" priority="101">
      <colorScale>
        <cfvo type="min"/>
        <cfvo type="max"/>
        <color rgb="FFFFEF9C"/>
        <color rgb="FF63BE7B"/>
      </colorScale>
    </cfRule>
    <cfRule type="colorScale" priority="102">
      <colorScale>
        <cfvo type="min"/>
        <cfvo type="max"/>
        <color rgb="FFFFEF9C"/>
        <color rgb="FF63BE7B"/>
      </colorScale>
    </cfRule>
  </conditionalFormatting>
  <conditionalFormatting sqref="V21">
    <cfRule type="colorScale" priority="68">
      <colorScale>
        <cfvo type="min"/>
        <cfvo type="max"/>
        <color rgb="FFFFEF9C"/>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percentile" val="50"/>
        <cfvo type="max"/>
        <color rgb="FF63BE7B"/>
        <color rgb="FFFCFCFF"/>
        <color rgb="FFF8696B"/>
      </colorScale>
    </cfRule>
    <cfRule type="colorScale" priority="106">
      <colorScale>
        <cfvo type="min"/>
        <cfvo type="max"/>
        <color rgb="FF63BE7B"/>
        <color rgb="FFFCFCFF"/>
      </colorScale>
    </cfRule>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2:W6">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W34">
    <cfRule type="colorScale" priority="466">
      <colorScale>
        <cfvo type="min"/>
        <cfvo type="percentile" val="50"/>
        <cfvo type="max"/>
        <color rgb="FF63BE7B"/>
        <color rgb="FFFCFCFF"/>
        <color rgb="FFF8696B"/>
      </colorScale>
    </cfRule>
  </conditionalFormatting>
  <conditionalFormatting sqref="W7:W34">
    <cfRule type="colorScale" priority="324">
      <colorScale>
        <cfvo type="min"/>
        <cfvo type="percentile" val="50"/>
        <cfvo type="max"/>
        <color rgb="FF63BE7B"/>
        <color rgb="FFFCFCFF"/>
        <color rgb="FFF8696B"/>
      </colorScale>
    </cfRule>
    <cfRule type="colorScale" priority="325">
      <colorScale>
        <cfvo type="min"/>
        <cfvo type="max"/>
        <color rgb="FF63BE7B"/>
        <color rgb="FFFCFCFF"/>
      </colorScale>
    </cfRule>
    <cfRule type="colorScale" priority="326">
      <colorScale>
        <cfvo type="min"/>
        <cfvo type="percentile" val="50"/>
        <cfvo type="max"/>
        <color rgb="FF63BE7B"/>
        <color rgb="FFFCFCFF"/>
        <color rgb="FFF8696B"/>
      </colorScale>
    </cfRule>
  </conditionalFormatting>
  <conditionalFormatting sqref="N2:N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fRule type="colorScale" priority="5">
      <colorScale>
        <cfvo type="min"/>
        <cfvo type="max"/>
        <color rgb="FFFFEF9C"/>
        <color rgb="FF63BE7B"/>
      </colorScale>
    </cfRule>
    <cfRule type="colorScale" priority="6">
      <colorScale>
        <cfvo type="min"/>
        <cfvo type="max"/>
        <color rgb="FFFCFCFF"/>
        <color rgb="FF63BE7B"/>
      </colorScale>
    </cfRule>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fRule type="colorScale" priority="9">
      <colorScale>
        <cfvo type="min"/>
        <cfvo type="max"/>
        <color rgb="FFFFEF9C"/>
        <color rgb="FF63BE7B"/>
      </colorScale>
    </cfRule>
    <cfRule type="colorScale" priority="10">
      <colorScale>
        <cfvo type="min"/>
        <cfvo type="percentile" val="50"/>
        <cfvo type="max"/>
        <color rgb="FFF8696B"/>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5A8AC6"/>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fRule type="colorScale" priority="28">
      <colorScale>
        <cfvo type="min"/>
        <cfvo type="max"/>
        <color rgb="FFFFEF9C"/>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fRule type="colorScale" priority="44">
      <colorScale>
        <cfvo type="min"/>
        <cfvo type="max"/>
        <color rgb="FFFFEF9C"/>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L13" sqref="L13"/>
    </sheetView>
  </sheetViews>
  <sheetFormatPr baseColWidth="10" defaultRowHeight="16"/>
  <cols>
    <col min="1" max="1" width="16.85546875" hidden="1" customWidth="1"/>
    <col min="2" max="8" width="20.7109375" customWidth="1"/>
  </cols>
  <sheetData>
    <row r="1" spans="1:19" s="9" customFormat="1" ht="50" customHeight="1">
      <c r="B1" s="28" t="s">
        <v>586</v>
      </c>
      <c r="C1" s="28" t="s">
        <v>12</v>
      </c>
      <c r="D1" s="36" t="s">
        <v>13</v>
      </c>
      <c r="E1" s="36"/>
      <c r="F1" s="36"/>
      <c r="G1" s="36"/>
      <c r="H1" s="36"/>
      <c r="I1" s="36"/>
      <c r="J1" s="36"/>
      <c r="K1" s="3"/>
      <c r="L1" s="3"/>
      <c r="M1" s="3"/>
      <c r="N1" s="3"/>
      <c r="O1" s="14"/>
      <c r="P1" s="3"/>
      <c r="Q1" s="3"/>
      <c r="R1" s="3"/>
      <c r="S1" s="3"/>
    </row>
    <row r="2" spans="1:19" ht="50" customHeight="1">
      <c r="A2" s="33" t="e" vm="100">
        <v>#VALUE!</v>
      </c>
      <c r="B2" s="34" t="s">
        <v>14</v>
      </c>
      <c r="C2" s="35" cm="1">
        <f t="array" ref="C2">_FV(A2,"Yield yesterday",TRUE)</f>
        <v>5.3920000000000003E-2</v>
      </c>
      <c r="D2" s="17"/>
      <c r="E2" s="17"/>
      <c r="F2" s="17"/>
      <c r="G2" s="17"/>
      <c r="H2" s="17"/>
      <c r="I2" s="17"/>
      <c r="J2" s="17"/>
      <c r="K2" s="17"/>
      <c r="L2" s="17"/>
      <c r="M2" s="17"/>
      <c r="N2" s="17"/>
      <c r="O2" s="17"/>
      <c r="P2" s="17"/>
      <c r="Q2" s="17"/>
      <c r="R2" s="17"/>
      <c r="S2" s="17"/>
    </row>
    <row r="3" spans="1:19" ht="50" customHeight="1">
      <c r="A3" s="33" t="e" vm="101">
        <v>#VALUE!</v>
      </c>
      <c r="B3" s="34" t="s">
        <v>15</v>
      </c>
      <c r="C3" s="35" cm="1">
        <f t="array" ref="C3">_FV(A3,"Yield yesterday",TRUE)</f>
        <v>5.4329999999999996E-2</v>
      </c>
      <c r="D3" s="17"/>
      <c r="E3" s="17"/>
      <c r="F3" s="17"/>
      <c r="G3" s="17"/>
      <c r="H3" s="17"/>
      <c r="I3" s="17"/>
      <c r="J3" s="17"/>
      <c r="K3" s="17"/>
      <c r="L3" s="17"/>
      <c r="M3" s="17"/>
      <c r="N3" s="17"/>
      <c r="O3" s="17"/>
      <c r="P3" s="17"/>
      <c r="Q3" s="17"/>
      <c r="R3" s="17"/>
      <c r="S3" s="17"/>
    </row>
    <row r="4" spans="1:19" ht="50" customHeight="1">
      <c r="A4" s="33" t="e" vm="102">
        <v>#VALUE!</v>
      </c>
      <c r="B4" s="34" t="s">
        <v>16</v>
      </c>
      <c r="C4" s="35" cm="1">
        <f t="array" ref="C4">_FV(A4,"Yield yesterday",TRUE)</f>
        <v>5.4939999999999996E-2</v>
      </c>
      <c r="D4" s="17"/>
      <c r="E4" s="17"/>
      <c r="F4" s="17"/>
      <c r="G4" s="17"/>
      <c r="H4" s="17"/>
      <c r="I4" s="17"/>
      <c r="J4" s="17"/>
      <c r="K4" s="17"/>
      <c r="L4" s="17"/>
      <c r="M4" s="17"/>
      <c r="N4" s="17"/>
      <c r="O4" s="17"/>
      <c r="P4" s="17"/>
      <c r="Q4" s="17"/>
      <c r="R4" s="17"/>
      <c r="S4" s="17"/>
    </row>
    <row r="5" spans="1:19" ht="50" customHeight="1">
      <c r="A5" s="33" t="e" vm="103">
        <v>#VALUE!</v>
      </c>
      <c r="B5" s="34" t="s">
        <v>17</v>
      </c>
      <c r="C5" s="35" cm="1">
        <f t="array" ref="C5">_FV(A5,"Yield yesterday",TRUE)</f>
        <v>5.3440000000000001E-2</v>
      </c>
      <c r="D5" s="17"/>
      <c r="E5" s="17"/>
      <c r="F5" s="17"/>
      <c r="G5" s="17"/>
      <c r="H5" s="17"/>
      <c r="I5" s="17"/>
      <c r="J5" s="17"/>
      <c r="K5" s="17"/>
      <c r="L5" s="17"/>
      <c r="M5" s="17"/>
      <c r="N5" s="17"/>
      <c r="O5" s="17"/>
      <c r="P5" s="17"/>
      <c r="Q5" s="17"/>
      <c r="R5" s="17"/>
      <c r="S5" s="17"/>
    </row>
    <row r="6" spans="1:19" ht="50" customHeight="1">
      <c r="A6" s="33" t="e" vm="104">
        <v>#VALUE!</v>
      </c>
      <c r="B6" s="34" t="s">
        <v>18</v>
      </c>
      <c r="C6" s="35" cm="1">
        <f t="array" ref="C6">_FV(A6,"Yield yesterday",TRUE)</f>
        <v>4.9360000000000001E-2</v>
      </c>
      <c r="D6" s="17"/>
      <c r="E6" s="17"/>
      <c r="F6" s="17"/>
      <c r="G6" s="17"/>
      <c r="H6" s="17"/>
      <c r="I6" s="17"/>
      <c r="J6" s="17"/>
      <c r="K6" s="17"/>
      <c r="L6" s="17"/>
      <c r="M6" s="17"/>
      <c r="N6" s="17"/>
      <c r="O6" s="17"/>
      <c r="P6" s="17"/>
      <c r="Q6" s="17"/>
      <c r="R6" s="17"/>
      <c r="S6" s="17"/>
    </row>
    <row r="7" spans="1:19" ht="50" customHeight="1">
      <c r="A7" s="33" t="e" vm="105">
        <v>#VALUE!</v>
      </c>
      <c r="B7" s="34" t="s">
        <v>21</v>
      </c>
      <c r="C7" s="35" cm="1">
        <f t="array" ref="C7">_FV(A7,"Yield yesterday",TRUE)</f>
        <v>4.5220000000000003E-2</v>
      </c>
      <c r="D7" s="17"/>
      <c r="E7" s="17"/>
      <c r="F7" s="17"/>
      <c r="G7" s="17"/>
      <c r="H7" s="17"/>
      <c r="I7" s="17"/>
      <c r="J7" s="17"/>
      <c r="K7" s="17"/>
      <c r="L7" s="17"/>
      <c r="M7" s="17"/>
      <c r="N7" s="17"/>
      <c r="O7" s="17"/>
      <c r="P7" s="17"/>
      <c r="Q7" s="17"/>
      <c r="R7" s="17"/>
      <c r="S7" s="17"/>
    </row>
    <row r="8" spans="1:19" ht="50" customHeight="1">
      <c r="A8" s="33" t="e" vm="106">
        <v>#VALUE!</v>
      </c>
      <c r="B8" s="34" t="s">
        <v>20</v>
      </c>
      <c r="C8" s="35" cm="1">
        <f t="array" ref="C8">_FV(A8,"Yield yesterday",TRUE)</f>
        <v>4.5080000000000002E-2</v>
      </c>
      <c r="D8" s="17"/>
      <c r="E8" s="17"/>
      <c r="F8" s="17"/>
      <c r="G8" s="17"/>
      <c r="H8" s="17"/>
      <c r="I8" s="17"/>
      <c r="J8" s="17"/>
      <c r="K8" s="17"/>
      <c r="L8" s="17"/>
      <c r="M8" s="17"/>
      <c r="N8" s="17"/>
      <c r="O8" s="17"/>
      <c r="P8" s="17"/>
      <c r="Q8" s="17"/>
      <c r="R8" s="17"/>
      <c r="S8" s="17"/>
    </row>
    <row r="9" spans="1:19" ht="50" customHeight="1">
      <c r="A9" s="33" t="e" vm="107">
        <v>#VALUE!</v>
      </c>
      <c r="B9" s="34" t="s">
        <v>19</v>
      </c>
      <c r="C9" s="35" cm="1">
        <f t="array" ref="C9">_FV(A9,"Yield yesterday",TRUE)</f>
        <v>4.8499999999999995E-2</v>
      </c>
      <c r="D9" s="17"/>
      <c r="E9" s="17"/>
      <c r="F9" s="17"/>
      <c r="G9" s="17"/>
      <c r="H9" s="17"/>
      <c r="I9" s="17"/>
      <c r="J9" s="17"/>
      <c r="K9" s="17"/>
      <c r="L9" s="17"/>
      <c r="M9" s="17"/>
      <c r="N9" s="17"/>
      <c r="O9" s="17"/>
      <c r="P9" s="17"/>
      <c r="Q9" s="17"/>
      <c r="R9" s="17"/>
      <c r="S9" s="17"/>
    </row>
    <row r="10" spans="1:19" ht="50" customHeight="1">
      <c r="A10" s="33" t="e" vm="108">
        <v>#VALUE!</v>
      </c>
      <c r="B10" s="34" t="s">
        <v>22</v>
      </c>
      <c r="C10" s="35" cm="1">
        <f t="array" ref="C10">_FV(A10,"Yield yesterday",TRUE)</f>
        <v>4.6559999999999997E-2</v>
      </c>
      <c r="D10" s="17"/>
      <c r="E10" s="17"/>
      <c r="F10" s="17"/>
      <c r="G10" s="17"/>
      <c r="H10" s="17"/>
      <c r="I10" s="17"/>
      <c r="J10" s="17"/>
      <c r="K10" s="17"/>
      <c r="L10" s="17"/>
      <c r="M10" s="17"/>
      <c r="N10" s="17"/>
      <c r="O10" s="17"/>
      <c r="P10" s="17"/>
      <c r="Q10" s="17"/>
      <c r="R10" s="17"/>
      <c r="S10" s="17"/>
    </row>
    <row r="11" spans="1:19" ht="50" customHeight="1">
      <c r="A11" s="17"/>
      <c r="B11" s="34" t="s">
        <v>23</v>
      </c>
      <c r="C11" s="35">
        <f>C8-C6</f>
        <v>-4.2799999999999991E-3</v>
      </c>
      <c r="D11" s="17"/>
      <c r="E11" s="17"/>
      <c r="F11" s="17"/>
      <c r="G11" s="17"/>
      <c r="H11" s="17"/>
      <c r="I11" s="17"/>
      <c r="J11" s="17"/>
      <c r="K11" s="17"/>
      <c r="L11" s="17"/>
      <c r="M11" s="17"/>
      <c r="N11" s="17"/>
      <c r="O11" s="17"/>
      <c r="P11" s="17"/>
      <c r="Q11" s="17"/>
      <c r="R11" s="17"/>
      <c r="S11" s="17"/>
    </row>
    <row r="12" spans="1:19">
      <c r="A12" s="17"/>
      <c r="B12" s="17"/>
      <c r="C12" s="17"/>
      <c r="D12" s="17"/>
      <c r="E12" s="17"/>
      <c r="F12" s="17"/>
      <c r="G12" s="17"/>
      <c r="H12" s="17"/>
      <c r="I12" s="17"/>
      <c r="J12" s="17"/>
      <c r="K12" s="17"/>
      <c r="L12" s="17"/>
      <c r="M12" s="17"/>
      <c r="N12" s="17"/>
      <c r="O12" s="17"/>
      <c r="P12" s="17"/>
      <c r="Q12" s="17"/>
      <c r="R12" s="17"/>
      <c r="S12" s="17"/>
    </row>
    <row r="13" spans="1:19">
      <c r="A13" s="17"/>
      <c r="B13" s="17"/>
      <c r="C13" s="17"/>
      <c r="D13" s="17"/>
      <c r="E13" s="17"/>
      <c r="F13" s="17"/>
      <c r="G13" s="17"/>
      <c r="H13" s="17"/>
      <c r="I13" s="17"/>
      <c r="J13" s="17"/>
      <c r="K13" s="17"/>
      <c r="L13" s="17"/>
      <c r="M13" s="17"/>
      <c r="N13" s="17"/>
      <c r="O13" s="17"/>
      <c r="P13" s="17"/>
      <c r="Q13" s="17"/>
      <c r="R13" s="17"/>
      <c r="S13" s="17"/>
    </row>
    <row r="14" spans="1:19">
      <c r="A14" s="17"/>
      <c r="B14" s="17"/>
      <c r="C14" s="17"/>
      <c r="D14" s="17"/>
      <c r="E14" s="17"/>
      <c r="F14" s="17"/>
      <c r="G14" s="17"/>
      <c r="H14" s="17"/>
      <c r="I14" s="17"/>
      <c r="J14" s="17"/>
      <c r="K14" s="17"/>
      <c r="L14" s="17"/>
      <c r="M14" s="17"/>
      <c r="N14" s="17"/>
      <c r="O14" s="17"/>
      <c r="P14" s="17"/>
      <c r="Q14" s="17"/>
      <c r="R14" s="17"/>
      <c r="S14" s="17"/>
    </row>
    <row r="15" spans="1:19">
      <c r="A15" s="17"/>
      <c r="B15" s="17"/>
      <c r="C15" s="17"/>
      <c r="D15" s="17"/>
      <c r="E15" s="17"/>
      <c r="F15" s="17"/>
      <c r="G15" s="17"/>
      <c r="H15" s="17"/>
      <c r="I15" s="17"/>
      <c r="J15" s="17"/>
      <c r="K15" s="17"/>
      <c r="L15" s="17"/>
      <c r="M15" s="17"/>
      <c r="N15" s="17"/>
      <c r="O15" s="17"/>
      <c r="P15" s="17"/>
      <c r="Q15" s="17"/>
      <c r="R15" s="17"/>
      <c r="S15" s="17"/>
    </row>
    <row r="16" spans="1:19">
      <c r="A16" s="17"/>
      <c r="B16" s="17"/>
      <c r="C16" s="17"/>
      <c r="D16" s="17"/>
      <c r="E16" s="17"/>
      <c r="F16" s="17"/>
      <c r="G16" s="17"/>
      <c r="H16" s="17"/>
      <c r="I16" s="17"/>
      <c r="J16" s="17"/>
      <c r="K16" s="17"/>
      <c r="L16" s="17"/>
      <c r="M16" s="17"/>
      <c r="N16" s="17"/>
      <c r="O16" s="17"/>
      <c r="P16" s="17"/>
      <c r="Q16" s="17"/>
      <c r="R16" s="17"/>
      <c r="S16" s="17"/>
    </row>
    <row r="17" spans="1:19">
      <c r="A17" s="17"/>
      <c r="B17" s="17"/>
      <c r="C17" s="17"/>
      <c r="D17" s="17"/>
      <c r="E17" s="17"/>
      <c r="F17" s="17"/>
      <c r="G17" s="17"/>
      <c r="H17" s="17"/>
      <c r="I17" s="17"/>
      <c r="J17" s="17"/>
      <c r="K17" s="17"/>
      <c r="L17" s="17"/>
      <c r="M17" s="17"/>
      <c r="N17" s="17"/>
      <c r="O17" s="17"/>
      <c r="P17" s="17"/>
      <c r="Q17" s="17"/>
      <c r="R17" s="17"/>
      <c r="S17" s="17"/>
    </row>
    <row r="18" spans="1:19">
      <c r="A18" s="17"/>
      <c r="B18" s="17"/>
      <c r="C18" s="17"/>
      <c r="D18" s="17"/>
      <c r="E18" s="17"/>
      <c r="F18" s="17"/>
      <c r="G18" s="17"/>
      <c r="H18" s="17"/>
      <c r="I18" s="17"/>
      <c r="J18" s="17"/>
      <c r="K18" s="17"/>
      <c r="L18" s="17"/>
      <c r="M18" s="17"/>
      <c r="N18" s="17"/>
      <c r="O18" s="17"/>
      <c r="P18" s="17"/>
      <c r="Q18" s="17"/>
      <c r="R18" s="17"/>
      <c r="S18" s="17"/>
    </row>
    <row r="19" spans="1:19">
      <c r="A19" s="17"/>
      <c r="B19" s="17"/>
      <c r="C19" s="17"/>
      <c r="D19" s="17"/>
      <c r="E19" s="17"/>
      <c r="F19" s="17"/>
      <c r="G19" s="17"/>
      <c r="H19" s="17"/>
      <c r="I19" s="17"/>
      <c r="J19" s="17"/>
      <c r="K19" s="17"/>
      <c r="L19" s="17"/>
      <c r="M19" s="17"/>
      <c r="N19" s="17"/>
      <c r="O19" s="17"/>
      <c r="P19" s="17"/>
      <c r="Q19" s="17"/>
      <c r="R19" s="17"/>
      <c r="S19" s="17"/>
    </row>
    <row r="20" spans="1:19">
      <c r="A20" s="17"/>
      <c r="B20" s="17"/>
      <c r="C20" s="17"/>
      <c r="D20" s="17"/>
      <c r="E20" s="17"/>
      <c r="F20" s="17"/>
      <c r="G20" s="17"/>
      <c r="H20" s="17"/>
      <c r="I20" s="17"/>
      <c r="J20" s="17"/>
      <c r="K20" s="17"/>
      <c r="L20" s="17"/>
      <c r="M20" s="17"/>
      <c r="N20" s="17"/>
      <c r="O20" s="17"/>
      <c r="P20" s="17"/>
      <c r="Q20" s="17"/>
      <c r="R20" s="17"/>
      <c r="S20" s="17"/>
    </row>
    <row r="21" spans="1:19">
      <c r="A21" s="17"/>
      <c r="B21" s="17"/>
      <c r="C21" s="17"/>
      <c r="D21" s="17"/>
      <c r="E21" s="17"/>
      <c r="F21" s="17"/>
      <c r="G21" s="17"/>
      <c r="H21" s="17"/>
      <c r="I21" s="17"/>
      <c r="J21" s="17"/>
      <c r="K21" s="17"/>
      <c r="L21" s="17"/>
      <c r="M21" s="17"/>
      <c r="N21" s="17"/>
      <c r="O21" s="17"/>
      <c r="P21" s="17"/>
      <c r="Q21" s="17"/>
      <c r="R21" s="17"/>
      <c r="S21" s="17"/>
    </row>
    <row r="22" spans="1:19">
      <c r="A22" s="17"/>
      <c r="B22" s="17"/>
      <c r="C22" s="17"/>
      <c r="D22" s="17"/>
      <c r="E22" s="17"/>
      <c r="F22" s="17"/>
      <c r="G22" s="17"/>
      <c r="H22" s="17"/>
      <c r="I22" s="17"/>
      <c r="J22" s="17"/>
      <c r="K22" s="17"/>
      <c r="L22" s="17"/>
      <c r="M22" s="17"/>
      <c r="N22" s="17"/>
      <c r="O22" s="17"/>
      <c r="P22" s="17"/>
      <c r="Q22" s="17"/>
      <c r="R22" s="17"/>
      <c r="S22" s="17"/>
    </row>
    <row r="23" spans="1:19">
      <c r="A23" s="17"/>
      <c r="B23" s="17"/>
      <c r="C23" s="17"/>
      <c r="D23" s="17"/>
      <c r="E23" s="17"/>
      <c r="F23" s="17"/>
      <c r="G23" s="17"/>
      <c r="H23" s="17"/>
      <c r="I23" s="17"/>
      <c r="J23" s="17"/>
      <c r="K23" s="17"/>
      <c r="L23" s="17"/>
      <c r="M23" s="17"/>
      <c r="N23" s="17"/>
      <c r="O23" s="17"/>
      <c r="P23" s="17"/>
      <c r="Q23" s="17"/>
      <c r="R23" s="17"/>
      <c r="S23" s="17"/>
    </row>
    <row r="24" spans="1:19">
      <c r="A24" s="17"/>
      <c r="B24" s="17"/>
      <c r="C24" s="17"/>
      <c r="D24" s="17"/>
      <c r="E24" s="17"/>
      <c r="F24" s="17"/>
      <c r="G24" s="17"/>
      <c r="H24" s="17"/>
      <c r="I24" s="17"/>
      <c r="J24" s="17"/>
      <c r="K24" s="17"/>
      <c r="L24" s="17"/>
      <c r="M24" s="17"/>
      <c r="N24" s="17"/>
      <c r="O24" s="17"/>
      <c r="P24" s="17"/>
      <c r="Q24" s="17"/>
      <c r="R24" s="17"/>
      <c r="S24" s="17"/>
    </row>
  </sheetData>
  <mergeCells count="1">
    <mergeCell ref="D1:J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42"/>
  <sheetViews>
    <sheetView zoomScale="80" zoomScaleNormal="80" workbookViewId="0">
      <pane ySplit="1" topLeftCell="A2" activePane="bottomLeft" state="frozen"/>
      <selection pane="bottomLeft" activeCell="R18" sqref="R1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584</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50" customHeight="1">
      <c r="A2" s="32" t="e" vm="41">
        <v>#VALUE!</v>
      </c>
      <c r="B2" s="13" cm="1">
        <f t="array" ref="B2">_FV(A2,"Price")</f>
        <v>264.88</v>
      </c>
      <c r="C2" s="13">
        <f>[40]Model!$K$6</f>
        <v>526.21673878770548</v>
      </c>
      <c r="D2" s="4">
        <f>[40]Model!$K$7</f>
        <v>0.98662314552893937</v>
      </c>
      <c r="E2" s="4">
        <f>[40]Model!$E$11</f>
        <v>0.37092884488921407</v>
      </c>
      <c r="F2" s="4">
        <f>[40]Model!$F$11</f>
        <v>0.47540205758925191</v>
      </c>
      <c r="G2" s="4">
        <f>[40]Model!$K$11</f>
        <v>0.25750687921343629</v>
      </c>
      <c r="H2" s="4">
        <f>[100]Model!$E$13</f>
        <v>1.2443234220428319</v>
      </c>
      <c r="I2" s="4">
        <f>[100]Model!$F$13</f>
        <v>0.58437995118734753</v>
      </c>
      <c r="J2" s="4">
        <f>[40]Model!$K$13</f>
        <v>0.28188069657938031</v>
      </c>
      <c r="K2" s="4">
        <f>[100]Model!$E$15</f>
        <v>-2.3994265747941608</v>
      </c>
      <c r="L2" s="4">
        <f>[100]Model!$F$15</f>
        <v>-0.5866366602947154</v>
      </c>
      <c r="M2" s="4">
        <f>[40]Model!$K$15</f>
        <v>0.55795440402595209</v>
      </c>
      <c r="N2" s="4">
        <f>SUM(D2,G2,M2,J2,Q2,R2,S2,T2,U2)/9</f>
        <v>0.30184537210834056</v>
      </c>
      <c r="O2" s="26">
        <f>[40]Model!$A$6</f>
        <v>1.3202588011417697</v>
      </c>
      <c r="P2" s="26">
        <f>[40]Model!$A$7</f>
        <v>13.684339250493096</v>
      </c>
      <c r="Q2" s="23">
        <f>[40]Model!$C$7</f>
        <v>2.0034707608576584E-2</v>
      </c>
      <c r="R2" s="4">
        <f>[40]Model!$C$3</f>
        <v>0.18010000000000001</v>
      </c>
      <c r="S2" s="4">
        <f>[40]Model!$C$5</f>
        <v>8.9800000000000005E-2</v>
      </c>
      <c r="T2" s="4">
        <f>[40]Model!$C$6</f>
        <v>9.0393128248235907E-2</v>
      </c>
      <c r="U2" s="4">
        <f>[40]Model!$E$7</f>
        <v>0.2523153877705448</v>
      </c>
      <c r="V2" s="27">
        <f>[40]Model!$G$7</f>
        <v>0.14719927795271198</v>
      </c>
      <c r="W2" s="4">
        <f>[40]Model!$G$3</f>
        <v>1.0362265793095937E-2</v>
      </c>
      <c r="X2" s="18">
        <f>[100]Model!$A$3</f>
        <v>13491020000</v>
      </c>
      <c r="Y2" s="10" t="str" cm="1">
        <f t="array" ref="Y2">_FV(A2,"Industry")</f>
        <v>Computers, Phones &amp; Household Electronics</v>
      </c>
      <c r="Z2" s="16"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5" t="str" cm="1">
        <f t="array" ref="AB2">_FV(A2,"Currency")</f>
        <v>USD</v>
      </c>
    </row>
    <row r="3" spans="1:35" ht="49" customHeight="1">
      <c r="A3" s="32" t="e" vm="14">
        <v>#VALUE!</v>
      </c>
      <c r="B3" s="13" cm="1">
        <f t="array" ref="B3">_FV(A3,"Price")</f>
        <v>56.01</v>
      </c>
      <c r="C3" s="13">
        <f>[16]Model!$K$6</f>
        <v>79.491769806040793</v>
      </c>
      <c r="D3" s="4">
        <f>[16]Model!$K$7</f>
        <v>0.41924245324122111</v>
      </c>
      <c r="E3" s="4">
        <f>[16]Model!$E$11</f>
        <v>0.34642426963666839</v>
      </c>
      <c r="F3" s="4">
        <f>[16]Model!$F$11</f>
        <v>6.1594152712226791E-2</v>
      </c>
      <c r="G3" s="4">
        <f>[16]Model!$K$11</f>
        <v>0.10090216642100902</v>
      </c>
      <c r="H3" s="4">
        <f>[16]Model!$E$13</f>
        <v>0.32239709443099263</v>
      </c>
      <c r="I3" s="4">
        <f>[16]Model!$F$13</f>
        <v>-1.2555437469400428</v>
      </c>
      <c r="J3" s="4">
        <f>[16]Model!$K$13</f>
        <v>0.34971832669035119</v>
      </c>
      <c r="K3" s="4">
        <f>[16]Model!$E$16</f>
        <v>1.7704240214888718</v>
      </c>
      <c r="L3" s="4">
        <f>[16]Model!$F$16</f>
        <v>-3.0568650467988738</v>
      </c>
      <c r="M3" s="4">
        <f>[16]Model!$K$16</f>
        <v>0.26246259468056382</v>
      </c>
      <c r="N3" s="4">
        <f>SUM(D3,G3,M3,J3,Q3,R3,S3,T3,U3)/9</f>
        <v>0.20502743422053571</v>
      </c>
      <c r="O3" s="26">
        <f>[16]Model!$A$6</f>
        <v>2.4973744867060561</v>
      </c>
      <c r="P3" s="26">
        <f>[16]Model!$A$7</f>
        <v>31.602290233644858</v>
      </c>
      <c r="Q3" s="23">
        <f>[16]Model!$C$7</f>
        <v>5.8554847640426913E-2</v>
      </c>
      <c r="R3" s="4">
        <f>[16]Model!$C$3</f>
        <v>0.47869999999999996</v>
      </c>
      <c r="S3" s="4">
        <f>[16]Model!$C$5</f>
        <v>7.9025110782865587E-2</v>
      </c>
      <c r="T3" s="4">
        <f>[16]Model!$C$6</f>
        <v>0.14623338257016247</v>
      </c>
      <c r="U3" s="4">
        <f>[16]Model!$E$7</f>
        <v>-4.9591974041778841E-2</v>
      </c>
      <c r="V3" s="27">
        <f>[16]Model!$G$7</f>
        <v>0.12048432731165123</v>
      </c>
      <c r="W3" s="4">
        <f>[16]Model!$G$3</f>
        <v>0.10956148926666953</v>
      </c>
      <c r="X3" s="5">
        <f>[16]Model!$A$3</f>
        <v>10144335165</v>
      </c>
      <c r="Y3" s="10" t="str" cm="1">
        <f t="array" ref="Y3">_FV(A3,"Industry")</f>
        <v>Software &amp; IT Services</v>
      </c>
      <c r="Z3" s="16" cm="1">
        <f t="array" ref="Z3">_FV(A3,"Year incorporated",TRUE)</f>
        <v>2008</v>
      </c>
      <c r="AA3" s="8" t="str" cm="1">
        <f t="array" ref="AA3">_FV(A3,"Description")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3" s="5" t="str" cm="1">
        <f t="array" ref="AB3">_FV(A3,"Currency")</f>
        <v>USD</v>
      </c>
    </row>
    <row r="4" spans="1:35" ht="49" customHeight="1">
      <c r="A4" s="32" t="e" vm="2">
        <v>#VALUE!</v>
      </c>
      <c r="B4" s="13" cm="1">
        <f t="array" ref="B4">_FV(A4,"Price")</f>
        <v>17.72</v>
      </c>
      <c r="C4" s="13">
        <f>'[2]Sheet 1'!$G$116</f>
        <v>19.880213140490586</v>
      </c>
      <c r="D4" s="4">
        <f>'[2]Sheet 1'!$G$118</f>
        <v>0.12190819077260651</v>
      </c>
      <c r="E4" s="4">
        <f>'[2]Sheet 1'!$E$4</f>
        <v>0.71606177289857453</v>
      </c>
      <c r="F4" s="4">
        <f>'[2]Sheet 1'!$F$4</f>
        <v>0.51101032404368318</v>
      </c>
      <c r="G4" s="4">
        <f>'[2]Sheet 1'!$M$107</f>
        <v>0.34641142036907441</v>
      </c>
      <c r="H4" s="4">
        <f>'[2]Sheet 1'!$E$29</f>
        <v>0.39559042580512616</v>
      </c>
      <c r="I4" s="4">
        <f>'[2]Sheet 1'!$F$29</f>
        <v>0.6377906388303598</v>
      </c>
      <c r="J4" s="4">
        <f>'[2]Sheet 1'!$L$22</f>
        <v>0.4096645530620121</v>
      </c>
      <c r="K4" s="4">
        <f>'[2]Sheet 1'!$E$106</f>
        <v>1.349947907192115</v>
      </c>
      <c r="L4" s="4">
        <f>'[2]Sheet 1'!$F$106</f>
        <v>1.0353600959139038</v>
      </c>
      <c r="M4" s="4">
        <f>'[2]Sheet 1'!$K$106</f>
        <v>0.45397541942560338</v>
      </c>
      <c r="N4" s="4">
        <f>SUM(D4,G4,M4,J4,Q4,R4,S4,T4,U4)/9</f>
        <v>0.32110948986005194</v>
      </c>
      <c r="O4" s="26">
        <f>'[2]Sheet 1'!$L$19</f>
        <v>8.1057914502369677</v>
      </c>
      <c r="P4" s="26">
        <f>'[2]Sheet 1'!$M$19</f>
        <v>28.825651617977528</v>
      </c>
      <c r="Q4" s="23">
        <f>'[2]Sheet 1'!$N$22</f>
        <v>5.2426775119757428E-2</v>
      </c>
      <c r="R4" s="4">
        <f>'[2]Sheet 1'!$K$7</f>
        <v>0.48259999999999997</v>
      </c>
      <c r="S4" s="4">
        <f>'[2]Sheet 1'!$M$7</f>
        <v>0.28120063191153238</v>
      </c>
      <c r="T4" s="4">
        <f>'[2]Sheet 1'!$N$7</f>
        <v>0.42496050552922593</v>
      </c>
      <c r="U4" s="4">
        <f>'[2]Sheet 1'!$M$13</f>
        <v>0.31683791255065541</v>
      </c>
      <c r="V4" s="27">
        <f>'[2]Sheet 1'!$N$13</f>
        <v>1.0676927850581415</v>
      </c>
      <c r="W4" s="4">
        <f>'[2]Sheet 1'!$K$16</f>
        <v>-1.7523098379805327E-3</v>
      </c>
      <c r="X4" s="5">
        <f>'[2]Sheet 1'!$M$102</f>
        <v>5130965988</v>
      </c>
      <c r="Y4" s="10" t="str" cm="1">
        <f t="array" ref="Y4">_FV(A4,"Industry")</f>
        <v>Professional &amp; Commercial Services</v>
      </c>
      <c r="Z4" s="16" cm="1">
        <f t="array" ref="Z4">_FV(A4,"Year incorporated",TRUE)</f>
        <v>2021</v>
      </c>
      <c r="AA4" s="8" t="str" cm="1">
        <f t="array" ref="AA4">_FV(A4,"Description")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4" s="5" t="str" cm="1">
        <f t="array" ref="AB4">_FV(A4,"Currency")</f>
        <v>USD</v>
      </c>
    </row>
    <row r="5" spans="1:35" ht="50" customHeight="1">
      <c r="A5" s="32" t="e" vm="82">
        <v>#VALUE!</v>
      </c>
      <c r="B5" s="13" cm="1">
        <f t="array" ref="B5">_FV(A5,"Price")</f>
        <v>958.8</v>
      </c>
      <c r="C5" s="13">
        <f>[82]Model!$K$6</f>
        <v>1032.5289351972629</v>
      </c>
      <c r="D5" s="4">
        <f>[82]Model!$K$7</f>
        <v>7.6897095533231985E-2</v>
      </c>
      <c r="E5" s="4">
        <f>[82]Model!$E$11</f>
        <v>0.39872238436112273</v>
      </c>
      <c r="F5" s="4">
        <f>[82]Model!$F$11</f>
        <v>0.22999999999999998</v>
      </c>
      <c r="G5" s="4">
        <f>[82]Model!$K$11</f>
        <v>0.158</v>
      </c>
      <c r="H5" s="4">
        <f>[82]Model!$E$13</f>
        <v>0.12713687022409315</v>
      </c>
      <c r="I5" s="4">
        <f>[82]Model!$F$13</f>
        <v>8.7902892545442812E-2</v>
      </c>
      <c r="J5" s="4">
        <f>[82]Model!$K$13</f>
        <v>0.1993118014410995</v>
      </c>
      <c r="K5" s="4">
        <f>[82]Model!$E$16</f>
        <v>2.0699052160038311E-2</v>
      </c>
      <c r="L5" s="4">
        <f>[82]Model!$F$16</f>
        <v>-0.5616629750339196</v>
      </c>
      <c r="M5" s="4">
        <f>[82]Model!$K$16</f>
        <v>0.12096954047803614</v>
      </c>
      <c r="N5" s="4">
        <f>SUM(D5,G5,M5,J5,Q5,R5,S5,T5,U5)/9</f>
        <v>0.13857828112215959</v>
      </c>
      <c r="O5" s="26">
        <f>[82]Model!$A$6</f>
        <v>1.8397953108790341</v>
      </c>
      <c r="P5" s="26">
        <f>[82]Model!$A$7</f>
        <v>32.947511450381683</v>
      </c>
      <c r="Q5" s="23">
        <f>[82]Model!$C$7</f>
        <v>4.1945041430691055E-2</v>
      </c>
      <c r="R5" s="4">
        <f>[82]Model!$C$3</f>
        <v>0.25010000000000004</v>
      </c>
      <c r="S5" s="4">
        <f>[82]Model!$C$5</f>
        <v>9.6600000000000005E-2</v>
      </c>
      <c r="T5" s="4">
        <f>[82]Model!$C$6</f>
        <v>0.14527173697454021</v>
      </c>
      <c r="U5" s="4">
        <f>[82]Model!$E$7</f>
        <v>0.15810931424183738</v>
      </c>
      <c r="V5" s="27">
        <f>[82]Model!$G$7</f>
        <v>7.5756555911242293E-2</v>
      </c>
      <c r="W5" s="4">
        <f>[82]Model!$G$3</f>
        <v>1.011263015278363E-2</v>
      </c>
      <c r="X5" s="5">
        <f>[82]Model!$A$3</f>
        <v>21580620000</v>
      </c>
      <c r="Y5" s="10" t="str" cm="1">
        <f t="array" ref="Y5">_FV(A5,"Industry")</f>
        <v>Financial Technology (Fintech) &amp; Infrastructure</v>
      </c>
      <c r="Z5" s="16" cm="1">
        <f t="array" ref="Z5">_FV(A5,"Year incorporated",TRUE)</f>
        <v>2006</v>
      </c>
      <c r="AA5" s="8" t="str" cm="1">
        <f t="array" ref="AA5">_FV(A5,"Description")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6" spans="1:35" ht="50" customHeight="1">
      <c r="A6" s="32" t="e" vm="8">
        <v>#VALUE!</v>
      </c>
      <c r="B6" s="13" cm="1">
        <f t="array" ref="B6">_FV(A6,"Price")</f>
        <v>115.52</v>
      </c>
      <c r="C6" s="13">
        <f>[9]Model!$K$6</f>
        <v>114.81740055014079</v>
      </c>
      <c r="D6" s="4">
        <f>[9]Model!$K$7</f>
        <v>-6.0820589496122235E-3</v>
      </c>
      <c r="E6" s="4">
        <f>[9]Model!$E$11</f>
        <v>0.40175841488978192</v>
      </c>
      <c r="F6" s="4">
        <f>[9]Model!$F$11</f>
        <v>0.17132992022859872</v>
      </c>
      <c r="G6" s="4">
        <f>[9]Model!$K$11</f>
        <v>0.14058681069036041</v>
      </c>
      <c r="H6" s="4">
        <f>[9]Model!$E$13</f>
        <v>-6.377321508717908</v>
      </c>
      <c r="I6" s="4">
        <f>[9]Model!$F$13</f>
        <v>0.40464870575805589</v>
      </c>
      <c r="J6" s="4">
        <f>[9]Model!$K$13</f>
        <v>0.20717982534687573</v>
      </c>
      <c r="K6" s="4">
        <f>[9]Model!$E$15</f>
        <v>0.58375807347350639</v>
      </c>
      <c r="L6" s="4">
        <f>[9]Model!$F$15</f>
        <v>6.7143816987584648E-2</v>
      </c>
      <c r="M6" s="4">
        <f>[9]Model!$K$15</f>
        <v>0.1350966472815272</v>
      </c>
      <c r="N6" s="4">
        <f>SUM(D6,G6,M6,J6,Q6,R6,S6,T6,U6)/9</f>
        <v>0.24791086668699489</v>
      </c>
      <c r="O6" s="26">
        <f>[9]Model!$A$6</f>
        <v>7.6005490416751371</v>
      </c>
      <c r="P6" s="26">
        <f>[9]Model!$A$7</f>
        <v>28.121173927040239</v>
      </c>
      <c r="Q6" s="23">
        <f>[9]Model!$C$7</f>
        <v>4.892061604121279E-2</v>
      </c>
      <c r="R6" s="4">
        <f>[9]Model!$C$3</f>
        <v>0.82330000000000003</v>
      </c>
      <c r="S6" s="4">
        <f>[9]Model!$C$5</f>
        <v>0.25309999999999999</v>
      </c>
      <c r="T6" s="4">
        <f>[9]Model!$C$6</f>
        <v>0.43034209955316716</v>
      </c>
      <c r="U6" s="4">
        <f>[9]Model!$E$7</f>
        <v>0.19875386021942301</v>
      </c>
      <c r="V6" s="27">
        <f>[9]Model!$G$7</f>
        <v>0.45937932397707054</v>
      </c>
      <c r="W6" s="4">
        <f>[9]Model!$G$3</f>
        <v>1.9622803978759984E-2</v>
      </c>
      <c r="X6" s="5">
        <f>[9]Model!$A$3</f>
        <v>74774201472</v>
      </c>
      <c r="Y6" s="10" t="str" cm="1">
        <f t="array" ref="Y6">_FV(A6,"Industry")</f>
        <v>Software &amp; IT Services</v>
      </c>
      <c r="Z6" s="16" cm="1">
        <f t="array" ref="Z6">_FV(A6,"Year incorporated",TRUE)</f>
        <v>2008</v>
      </c>
      <c r="AA6" s="8" t="str" cm="1">
        <f t="array" ref="AA6">_FV(A6,"Description")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6" s="5" t="str" cm="1">
        <f t="array" ref="AB6">_FV(A6,"Currency")</f>
        <v>USD</v>
      </c>
      <c r="AC6" s="24"/>
      <c r="AD6" s="6"/>
    </row>
    <row r="7" spans="1:35" ht="50" customHeight="1">
      <c r="A7" s="32" t="e" vm="37">
        <v>#VALUE!</v>
      </c>
      <c r="B7" s="13" cm="1">
        <f t="array" ref="B7">_FV(A7,"Price")</f>
        <v>15.285</v>
      </c>
      <c r="C7" s="13">
        <f>[37]Model!$K$6</f>
        <v>14.848788287076543</v>
      </c>
      <c r="D7" s="4">
        <f>[37]Model!$K$7</f>
        <v>-2.8538548441181422E-2</v>
      </c>
      <c r="E7" s="4">
        <f>[37]Model!$E$11</f>
        <v>1.061430964018379</v>
      </c>
      <c r="F7" s="4">
        <f>[37]Model!$F$11</f>
        <v>0.43304143503111248</v>
      </c>
      <c r="G7" s="4">
        <f>[37]Model!$K$11</f>
        <v>0.34823071636643138</v>
      </c>
      <c r="H7" s="4">
        <f>[37]Model!$E$13</f>
        <v>0.39681520909181445</v>
      </c>
      <c r="I7" s="4">
        <f>[37]Model!$F$13</f>
        <v>-0.6989526721911492</v>
      </c>
      <c r="J7" s="4">
        <f>[37]Model!$K$13</f>
        <v>0.69972374450682717</v>
      </c>
      <c r="K7" s="4">
        <f>[37]Model!$E$15</f>
        <v>0.98561618504043258</v>
      </c>
      <c r="L7" s="4">
        <f>[37]Model!$F$15</f>
        <v>-0.64761612307258609</v>
      </c>
      <c r="M7" s="4">
        <f>[37]Model!$K$15</f>
        <v>0.17894841480040918</v>
      </c>
      <c r="N7" s="4">
        <f>SUM(D7,G7,M7,J7,Q7,R7,S7,T7,U7)/9</f>
        <v>7.6807367475934682E-2</v>
      </c>
      <c r="O7" s="26">
        <f>[37]Model!$A$6</f>
        <v>7.4700397239669423</v>
      </c>
      <c r="P7" s="26" t="s">
        <v>595</v>
      </c>
      <c r="Q7" s="23">
        <f>[37]Model!$C$7</f>
        <v>-1.5488870690690186E-2</v>
      </c>
      <c r="R7" s="4">
        <f>[37]Model!$C$3</f>
        <v>0.67949999999999999</v>
      </c>
      <c r="S7" s="4">
        <f>[37]Model!$C$5</f>
        <v>-0.7419</v>
      </c>
      <c r="T7" s="4">
        <f>[37]Model!$C$6</f>
        <v>-0.23566620186062304</v>
      </c>
      <c r="U7" s="4">
        <f>[37]Model!$E$7</f>
        <v>-0.19354294739776087</v>
      </c>
      <c r="V7" s="27">
        <f>[37]Model!$G$7</f>
        <v>1.582816287982463E-2</v>
      </c>
      <c r="W7" s="4">
        <f>[37]Model!$G$3</f>
        <v>3.8856562110105408E-2</v>
      </c>
      <c r="X7" s="5">
        <f>[37]Model!$A$3</f>
        <v>4519374033</v>
      </c>
      <c r="Y7" s="10" t="str" cm="1">
        <f t="array" ref="Y7">_FV(A7,"Industry")</f>
        <v>Software &amp; IT Services</v>
      </c>
      <c r="Z7" s="16" cm="1">
        <f t="array" ref="Z7">_FV(A7,"Year incorporated",TRUE)</f>
        <v>2013</v>
      </c>
      <c r="AA7" s="8" t="str" cm="1">
        <f t="array" ref="AA7">_FV(A7,"Description")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7" s="5" t="str" cm="1">
        <f t="array" ref="AB7">_FV(A7,"Currency")</f>
        <v>USD</v>
      </c>
      <c r="AC7" s="24"/>
      <c r="AD7" s="25"/>
    </row>
    <row r="8" spans="1:35" ht="50" customHeight="1">
      <c r="A8" s="32" t="e" vm="44">
        <v>#VALUE!</v>
      </c>
      <c r="B8" s="13" cm="1">
        <f t="array" ref="B8">_FV(A8,"Price")</f>
        <v>36.14</v>
      </c>
      <c r="C8" s="13">
        <f>'[43]Sheet 1'!$G$116</f>
        <v>34.282884773810785</v>
      </c>
      <c r="D8" s="4">
        <f>'[43]Sheet 1'!$G$118</f>
        <v>-5.1386696906176366E-2</v>
      </c>
      <c r="E8" s="4">
        <f>'[43]Sheet 1'!$E$4</f>
        <v>0.3484848484848484</v>
      </c>
      <c r="F8" s="4">
        <f>'[43]Sheet 1'!$F$4</f>
        <v>0.12359550561797761</v>
      </c>
      <c r="G8" s="4">
        <f>'[43]Sheet 1'!$M$107</f>
        <v>0.31378052389580879</v>
      </c>
      <c r="H8" s="4">
        <f>'[43]Sheet 1'!$E$29</f>
        <v>9.3333333333333268E-2</v>
      </c>
      <c r="I8" s="4">
        <f>'[43]Sheet 1'!$F$29</f>
        <v>-7.975609756097561</v>
      </c>
      <c r="J8" s="4">
        <f>'[43]Sheet 1'!$L$22</f>
        <v>0.41970912177976993</v>
      </c>
      <c r="K8" s="4">
        <f>'[43]Sheet 1'!$E$106</f>
        <v>-4.6052631578947345E-2</v>
      </c>
      <c r="L8" s="4">
        <f>'[43]Sheet 1'!$F$106</f>
        <v>0.29655172413793096</v>
      </c>
      <c r="M8" s="4">
        <f>'[43]Sheet 1'!$K$106</f>
        <v>0.45587833439018671</v>
      </c>
      <c r="N8" s="4">
        <f>SUM(D8,G8,M8,J8,Q8,R8,S8,T8,U8)/9</f>
        <v>0.24324478054283372</v>
      </c>
      <c r="O8" s="26">
        <f>'[43]Sheet 1'!$L$19</f>
        <v>13.865061092380952</v>
      </c>
      <c r="P8" s="26">
        <f>'[43]Sheet 1'!$M$19</f>
        <v>50.90319631818182</v>
      </c>
      <c r="Q8" s="23">
        <f>'[43]Sheet 1'!$N$22</f>
        <v>1.9370374698097246E-2</v>
      </c>
      <c r="R8" s="4">
        <f>'[43]Sheet 1'!$K$7</f>
        <v>0.49340000000000001</v>
      </c>
      <c r="S8" s="4">
        <f>'[43]Sheet 1'!$M$7</f>
        <v>0.27238095238095239</v>
      </c>
      <c r="T8" s="4">
        <f>'[43]Sheet 1'!$N$7</f>
        <v>0.26857142857142857</v>
      </c>
      <c r="U8" s="4">
        <f>'[43]Sheet 1'!$M$13</f>
        <v>-2.5010139245640124E-3</v>
      </c>
      <c r="V8" s="27">
        <f>'[43]Sheet 1'!$N$13</f>
        <v>4.3733946194403135E-2</v>
      </c>
      <c r="W8" s="4">
        <f>'[43]Sheet 1'!$K$16</f>
        <v>0</v>
      </c>
      <c r="X8" s="5">
        <f>'[43]Sheet 1'!$M$102</f>
        <v>29116628294</v>
      </c>
      <c r="Y8" s="10" t="str" cm="1">
        <f t="array" ref="Y8">_FV(A8,"Industry")</f>
        <v>Integrated Hardware &amp; Software</v>
      </c>
      <c r="Z8" s="16" cm="1">
        <f t="array" ref="Z8">_FV(A8,"Year incorporated",TRUE)</f>
        <v>2022</v>
      </c>
      <c r="AA8" s="8" t="str" cm="1">
        <f t="array" ref="AA8">_FV(A8,"Description")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8" s="5" t="str" cm="1">
        <f t="array" ref="AB8">_FV(A8,"Currency")</f>
        <v>USD</v>
      </c>
      <c r="AC8" s="24"/>
      <c r="AD8" s="6"/>
    </row>
    <row r="9" spans="1:35" ht="50" customHeight="1">
      <c r="A9" s="32" t="e" vm="4">
        <v>#VALUE!</v>
      </c>
      <c r="B9" s="13" cm="1">
        <f t="array" ref="B9">_FV(A9,"Price")</f>
        <v>135.55000000000001</v>
      </c>
      <c r="C9" s="13">
        <f>[4]Model!$K$6</f>
        <v>108.57848376828778</v>
      </c>
      <c r="D9" s="4">
        <f>[4]Model!$K$7</f>
        <v>-0.19897835656003116</v>
      </c>
      <c r="E9" s="4">
        <f>[4]Model!$E$11</f>
        <v>0.6843387960408891</v>
      </c>
      <c r="F9" s="4">
        <f>[4]Model!$F$11</f>
        <v>0.37949902606598096</v>
      </c>
      <c r="G9" s="4">
        <f>[4]Model!$K$11</f>
        <v>0.33046877502397953</v>
      </c>
      <c r="H9" s="4">
        <f>[4]Model!$E$13</f>
        <v>5.8571936826148141E-2</v>
      </c>
      <c r="I9" s="4">
        <f>[4]Model!$F$13</f>
        <v>-1.3507054293584282</v>
      </c>
      <c r="J9" s="4">
        <f>[4]Model!$K$13</f>
        <v>0.94089905192846379</v>
      </c>
      <c r="K9" s="4">
        <f>[4]Model!$E$16</f>
        <v>1.3309608540925266</v>
      </c>
      <c r="L9" s="4">
        <f>[4]Model!$F$16</f>
        <v>8.8787606645711712</v>
      </c>
      <c r="M9" s="4">
        <f>[4]Model!$K$16</f>
        <v>0.51337635799317205</v>
      </c>
      <c r="N9" s="4">
        <f>SUM(D9,G9,M9,J9,Q9,R9,S9,T9,U9)/9</f>
        <v>0.29321665230199634</v>
      </c>
      <c r="O9" s="26">
        <f>[4]Model!$A$6</f>
        <v>9.13968592877095</v>
      </c>
      <c r="P9" s="26">
        <f>[4]Model!$A$7</f>
        <v>136.33364843749999</v>
      </c>
      <c r="Q9" s="23">
        <f>[4]Model!$C$7</f>
        <v>1.6809252102698954E-2</v>
      </c>
      <c r="R9" s="4">
        <f>[4]Model!$C$3</f>
        <v>0.88519999999999999</v>
      </c>
      <c r="S9" s="4">
        <f>[4]Model!$C$5</f>
        <v>6.7039106145251395E-2</v>
      </c>
      <c r="T9" s="4">
        <f>[4]Model!$C$6</f>
        <v>0.15363128491620112</v>
      </c>
      <c r="U9" s="4">
        <f>[4]Model!$E$7</f>
        <v>-6.949560083176913E-2</v>
      </c>
      <c r="V9" s="27">
        <f>[4]Model!$G$7</f>
        <v>9.6148940182126733E-2</v>
      </c>
      <c r="W9" s="4">
        <f>[4]Model!$G$3</f>
        <v>5.6836331903720061E-2</v>
      </c>
      <c r="X9" s="5">
        <f>[4]Model!$A$3</f>
        <v>6544015125</v>
      </c>
      <c r="Y9" s="10" t="str" cm="1">
        <f t="array" ref="Y9">_FV(A9,"Industry")</f>
        <v>Software &amp; IT Services</v>
      </c>
      <c r="Z9" s="16" cm="1">
        <f t="array" ref="Z9">_FV(A9,"Year incorporated",TRUE)</f>
        <v>2012</v>
      </c>
      <c r="AA9" s="8" t="str" cm="1">
        <f t="array" ref="AA9">_FV(A9,"Description")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9" s="5" t="str" cm="1">
        <f t="array" ref="AB9">_FV(A9,"Currency")</f>
        <v>USD</v>
      </c>
      <c r="AC9" s="24"/>
      <c r="AD9" s="6"/>
      <c r="AI9" s="6"/>
    </row>
    <row r="10" spans="1:35" ht="50" customHeight="1">
      <c r="A10" s="32" t="e" vm="23">
        <v>#VALUE!</v>
      </c>
      <c r="B10" s="13" cm="1">
        <f t="array" ref="B10">_FV(A10,"Price")</f>
        <v>36.090000000000003</v>
      </c>
      <c r="C10" s="13">
        <f>[24]Model!$K$6</f>
        <v>24.713930716735369</v>
      </c>
      <c r="D10" s="4">
        <f>[24]Model!$K$7</f>
        <v>-0.31521388981060217</v>
      </c>
      <c r="E10" s="4">
        <f>[24]Model!$E$11</f>
        <v>0.66772262857049669</v>
      </c>
      <c r="F10" s="4">
        <f>[24]Model!$F$11</f>
        <v>0.43259120545460328</v>
      </c>
      <c r="G10" s="4">
        <f>[24]Model!$K$11</f>
        <v>0.33382645266193645</v>
      </c>
      <c r="H10" s="4">
        <f>[24]Model!$E$13</f>
        <v>1.607729571750764</v>
      </c>
      <c r="I10" s="4">
        <f>[24]Model!$F$13</f>
        <v>-1.4349939868478288</v>
      </c>
      <c r="J10" s="4">
        <f>[24]Model!$K$13</f>
        <v>0.40406747983474323</v>
      </c>
      <c r="K10" s="4">
        <f>[24]Model!$E$16</f>
        <v>4.6846482705013601</v>
      </c>
      <c r="L10" s="4">
        <f>[24]Model!$F$16</f>
        <v>0.4220666457002995</v>
      </c>
      <c r="M10" s="4">
        <f>[24]Model!$K$16</f>
        <v>0.45518878655935291</v>
      </c>
      <c r="N10" s="4">
        <f>SUM(D10,G10,M10,J10,Q10,R10,S10,T10,U10)/9</f>
        <v>0.16481395369341686</v>
      </c>
      <c r="O10" s="26">
        <f>[24]Model!$A$6</f>
        <v>10.393380546075086</v>
      </c>
      <c r="P10" s="26">
        <f>[24]Model!$A$7</f>
        <v>71.653188235294124</v>
      </c>
      <c r="Q10" s="23">
        <f>[24]Model!$C$7</f>
        <v>1.7075714869056357E-2</v>
      </c>
      <c r="R10" s="4">
        <f>[24]Model!$C$3</f>
        <v>0.39770000000000005</v>
      </c>
      <c r="S10" s="4">
        <f>[24]Model!$C$5</f>
        <v>0.14505119453924914</v>
      </c>
      <c r="T10" s="4">
        <f>[24]Model!$C$6</f>
        <v>0.17747440273037543</v>
      </c>
      <c r="U10" s="4">
        <f>[24]Model!$E$7</f>
        <v>-0.13184455814335974</v>
      </c>
      <c r="V10" s="27">
        <f>[24]Model!$G$7</f>
        <v>2.4392957081744378E-2</v>
      </c>
      <c r="W10" s="4">
        <f>[24]Model!$G$3</f>
        <v>6.2677167417242205E-2</v>
      </c>
      <c r="X10" s="5">
        <f>[24]Model!$A$3</f>
        <v>6090521000</v>
      </c>
      <c r="Y10" s="10" t="str" cm="1">
        <f t="array" ref="Y10">_FV(A10,"Industry")</f>
        <v>Software &amp; IT Services</v>
      </c>
      <c r="Z10" s="16" cm="1">
        <f t="array" ref="Z10">_FV(A10,"Year incorporated",TRUE)</f>
        <v>2013</v>
      </c>
      <c r="AA10" s="8" t="str" cm="1">
        <f t="array" ref="AA10">_FV(A10,"Description")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10" s="5" t="str" cm="1">
        <f t="array" ref="AB10">_FV(A10,"Currency")</f>
        <v>USD</v>
      </c>
      <c r="AC10" s="24"/>
      <c r="AD10" s="6"/>
      <c r="AE10" s="6"/>
    </row>
    <row r="11" spans="1:35" ht="50" customHeight="1">
      <c r="A11" s="32" t="e" vm="21">
        <v>#VALUE!</v>
      </c>
      <c r="B11" s="13" cm="1">
        <f t="array" ref="B11">_FV(A11,"Price")</f>
        <v>190.76</v>
      </c>
      <c r="C11" s="13">
        <f>'[23]Sheet 1'!$J$116</f>
        <v>124.32733118139856</v>
      </c>
      <c r="D11" s="4">
        <f>'[23]Sheet 1'!$J$118</f>
        <v>-0.34825261490145432</v>
      </c>
      <c r="E11" s="4">
        <f>'[23]Sheet 1'!$H$4</f>
        <v>0.54398268386339432</v>
      </c>
      <c r="F11" s="4">
        <f>'[23]Sheet 1'!$I$4</f>
        <v>0.35550205333128693</v>
      </c>
      <c r="G11" s="4">
        <f>'[23]Sheet 1'!$P$107</f>
        <v>0.29962049488202525</v>
      </c>
      <c r="H11" s="4">
        <f>'[23]Sheet 1'!$H$29</f>
        <v>-0.21143567807623787</v>
      </c>
      <c r="I11" s="4">
        <f>'[23]Sheet 1'!$I$29</f>
        <v>-4.1547927637861877</v>
      </c>
      <c r="J11" s="4">
        <f>'[23]Sheet 1'!$O$22</f>
        <v>0.33458016981656591</v>
      </c>
      <c r="K11" s="4">
        <f>'[23]Sheet 1'!$H$106</f>
        <v>0.53221209891913301</v>
      </c>
      <c r="L11" s="4">
        <f>'[23]Sheet 1'!$I$106</f>
        <v>1.1385846802965949E-2</v>
      </c>
      <c r="M11" s="4">
        <f>'[23]Sheet 1'!$N$106</f>
        <v>0.28122867544309443</v>
      </c>
      <c r="N11" s="4">
        <f>SUM(D11,G11,M11,J11,Q11,R11,S11,T11,U11)/9</f>
        <v>0.18810137390213033</v>
      </c>
      <c r="O11" s="26">
        <f>'[23]Sheet 1'!$O$19</f>
        <v>14.993823907834102</v>
      </c>
      <c r="P11" s="26">
        <f>'[23]Sheet 1'!$P$19</f>
        <v>78.794736260162608</v>
      </c>
      <c r="Q11" s="23">
        <f>'[23]Sheet 1'!$Q$22</f>
        <v>1.5029229601801256E-2</v>
      </c>
      <c r="R11" s="4">
        <f>'[23]Sheet 1'!$N$7</f>
        <v>0.73170000000000002</v>
      </c>
      <c r="S11" s="4">
        <f>'[23]Sheet 1'!$P$7</f>
        <v>0.19028966425279789</v>
      </c>
      <c r="T11" s="4">
        <f>'[23]Sheet 1'!$Q$7</f>
        <v>0.22534562211981568</v>
      </c>
      <c r="U11" s="4">
        <f>'[23]Sheet 1'!$P$13</f>
        <v>-3.6628876095473148E-2</v>
      </c>
      <c r="V11" s="27">
        <f>'[23]Sheet 1'!$Q$13</f>
        <v>0.74661131044106688</v>
      </c>
      <c r="W11" s="4">
        <f>'[23]Sheet 1'!$N$16</f>
        <v>8.5856511780137562E-2</v>
      </c>
      <c r="X11" s="5">
        <f>'[23]Sheet 1'!$P$102</f>
        <v>45551237032</v>
      </c>
      <c r="Y11" s="10" t="str" cm="1">
        <f t="array" ref="Y11">_FV(A11,"Industry")</f>
        <v>Software &amp; IT Services</v>
      </c>
      <c r="Z11" s="16" cm="1">
        <f t="array" ref="Z11">_FV(A11,"Year incorporated",TRUE)</f>
        <v>2011</v>
      </c>
      <c r="AA11" s="8" t="str" cm="1">
        <f t="array" ref="AA11">_FV(A11,"Description")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1" s="5" t="str" cm="1">
        <f t="array" ref="AB11">_FV(A11,"Currency")</f>
        <v>USD</v>
      </c>
      <c r="AC11" s="24"/>
      <c r="AD11" s="8"/>
      <c r="AE11" s="8"/>
    </row>
    <row r="12" spans="1:35" ht="49" customHeight="1">
      <c r="A12" s="32" t="e" vm="24">
        <v>#VALUE!</v>
      </c>
      <c r="B12" s="13" cm="1">
        <f t="array" ref="B12">_FV(A12,"Price")</f>
        <v>170.7</v>
      </c>
      <c r="C12" s="13">
        <f>'[25]Sheet 1'!$K$116</f>
        <v>102.45888434996202</v>
      </c>
      <c r="D12" s="4">
        <f>'[25]Sheet 1'!$K$118</f>
        <v>-0.39977220650285861</v>
      </c>
      <c r="E12" s="4">
        <f>'[25]Sheet 1'!$I$4</f>
        <v>0.6207784875947111</v>
      </c>
      <c r="F12" s="4">
        <f>'[25]Sheet 1'!$J$4</f>
        <v>0.45928396089265644</v>
      </c>
      <c r="G12" s="4">
        <f>'[25]Sheet 1'!$Q$107</f>
        <v>0.30250999354806429</v>
      </c>
      <c r="H12" s="4">
        <f>'[25]Sheet 1'!$I$29</f>
        <v>0.48944582469879294</v>
      </c>
      <c r="I12" s="4">
        <f>'[25]Sheet 1'!$J$29</f>
        <v>-1.6492807690928006</v>
      </c>
      <c r="J12" s="4">
        <f>'[25]Sheet 1'!$P$22</f>
        <v>0.28244735258569531</v>
      </c>
      <c r="K12" s="4">
        <f>'[25]Sheet 1'!$I$106</f>
        <v>0.6093444550343321</v>
      </c>
      <c r="L12" s="4">
        <f>'[25]Sheet 1'!$J$106</f>
        <v>-2.8988488635660818</v>
      </c>
      <c r="M12" s="4">
        <f>AVERAGE('[25]Sheet 1'!$K$106:$N$106)</f>
        <v>0.3259794968288251</v>
      </c>
      <c r="N12" s="4">
        <f>SUM(D12,G12,M12,J12,Q12,R12,S12,T12,U12)/9</f>
        <v>0.16441979425683764</v>
      </c>
      <c r="O12" s="26">
        <f>'[25]Sheet 1'!$P$19</f>
        <v>15.779971206030151</v>
      </c>
      <c r="P12" s="26">
        <f>'[25]Sheet 1'!$Q$19</f>
        <v>99.138572059984213</v>
      </c>
      <c r="Q12" s="23">
        <f>'[25]Sheet 1'!$R$22</f>
        <v>1.3932170303779939E-2</v>
      </c>
      <c r="R12" s="4">
        <f>'[25]Sheet 1'!$O$7</f>
        <v>0.77790000000000004</v>
      </c>
      <c r="S12" s="4">
        <f>'[25]Sheet 1'!$Q$7</f>
        <v>0.15917085427135677</v>
      </c>
      <c r="T12" s="4">
        <f>'[25]Sheet 1'!$R$7</f>
        <v>0.21984924623115579</v>
      </c>
      <c r="U12" s="4">
        <f>'[25]Sheet 1'!$Q$13</f>
        <v>-0.20223875895447993</v>
      </c>
      <c r="V12" s="27">
        <f>'[25]Sheet 1'!$R$13</f>
        <v>3.9409820338391768</v>
      </c>
      <c r="W12" s="4">
        <f>'[25]Sheet 1'!$O$16</f>
        <v>4.4677169980770863E-2</v>
      </c>
      <c r="X12" s="5">
        <f>'[25]Sheet 1'!$Q$102</f>
        <v>25121714160</v>
      </c>
      <c r="Y12" s="10" t="str" cm="1">
        <f t="array" ref="Y12">_FV(A12,"Industry")</f>
        <v>Software &amp; IT Services</v>
      </c>
      <c r="Z12" s="16" cm="1">
        <f t="array" ref="Z12">_FV(A12,"Year incorporated",TRUE)</f>
        <v>2007</v>
      </c>
      <c r="AA12" s="8" t="str" cm="1">
        <f t="array" ref="AA12">_FV(A12,"Description")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2" s="5" t="str" cm="1">
        <f t="array" ref="AB12">_FV(A12,"Currency")</f>
        <v>USD</v>
      </c>
    </row>
    <row r="13" spans="1:35" ht="49" customHeight="1">
      <c r="A13" s="32" t="e" vm="40">
        <v>#VALUE!</v>
      </c>
      <c r="B13" s="13" cm="1">
        <f t="array" ref="B13">_FV(A13,"Price")</f>
        <v>469.59440000000001</v>
      </c>
      <c r="C13" s="13">
        <f>'[39]Sheet 1'!$AB$116</f>
        <v>260.34493156560052</v>
      </c>
      <c r="D13" s="4">
        <f>'[39]Sheet 1'!$AB$118</f>
        <v>-0.44559617498504989</v>
      </c>
      <c r="E13" s="4"/>
      <c r="F13" s="4"/>
      <c r="G13" s="4">
        <f>'[39]Sheet 1'!$AH$107</f>
        <v>0.38530942311311728</v>
      </c>
      <c r="H13" s="4"/>
      <c r="I13" s="4"/>
      <c r="J13" s="4">
        <f>'[39]Sheet 1'!$AG$22</f>
        <v>1.2415091467258181</v>
      </c>
      <c r="K13" s="4"/>
      <c r="L13" s="4"/>
      <c r="M13" s="4">
        <f>'[39]Sheet 1'!$AF$106</f>
        <v>1.3263766083805322</v>
      </c>
      <c r="N13" s="4">
        <f>SUM(D13,G13,M13,J13,Q13,R13,S13,T13,U13)/9</f>
        <v>0.47850438549390312</v>
      </c>
      <c r="O13" s="26">
        <f>'[39]Sheet 1'!$AG$19</f>
        <v>21.400730050369933</v>
      </c>
      <c r="P13" s="26">
        <f>'[39]Sheet 1'!$AH$19</f>
        <v>43.059663956639568</v>
      </c>
      <c r="Q13" s="23">
        <f>'[39]Sheet 1'!$AI$22</f>
        <v>2.1094955294385809E-2</v>
      </c>
      <c r="R13" s="4">
        <f>'[39]Sheet 1'!$AF$7</f>
        <v>0.70499999999999996</v>
      </c>
      <c r="S13" s="4">
        <f>'[39]Sheet 1'!$AH$7</f>
        <v>0.49700178970091702</v>
      </c>
      <c r="T13" s="4">
        <f>'[39]Sheet 1'!$AI$7</f>
        <v>0.45144744367977269</v>
      </c>
      <c r="U13" s="4">
        <f>'[39]Sheet 1'!$AH$13</f>
        <v>0.12439627753563436</v>
      </c>
      <c r="V13" s="27">
        <f>'[39]Sheet 1'!$AI$13</f>
        <v>0.8633545993393964</v>
      </c>
      <c r="W13" s="4">
        <f>'[39]Sheet 1'!$AF$16</f>
        <v>-2.3333519741318988E-3</v>
      </c>
      <c r="X13" s="5">
        <f>'[39]Sheet 1'!$AH$102</f>
        <v>1159898168000</v>
      </c>
      <c r="Y13" s="10" t="str" cm="1">
        <f t="array" ref="Y13">_FV(A13,"Industry")</f>
        <v>Semiconductors &amp; Semiconductor Equipment</v>
      </c>
      <c r="Z13" s="16" cm="1">
        <f t="array" ref="Z13">_FV(A13,"Year incorporated",TRUE)</f>
        <v>1998</v>
      </c>
      <c r="AA13" s="8" t="str" cm="1">
        <f t="array" ref="AA13">_FV(A13,"Description")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13" s="5" t="str" cm="1">
        <f t="array" ref="AB13">_FV(A13,"Currency")</f>
        <v>USD</v>
      </c>
    </row>
    <row r="14" spans="1:35" ht="49" customHeight="1">
      <c r="A14" s="32" t="e" vm="28">
        <v>#VALUE!</v>
      </c>
      <c r="B14" s="13" cm="1">
        <f t="array" ref="B14">_FV(A14,"Price")</f>
        <v>43.27</v>
      </c>
      <c r="C14" s="13">
        <f>[30]Model!$K$6</f>
        <v>22.475425018780943</v>
      </c>
      <c r="D14" s="4">
        <f>[30]Model!$K$7</f>
        <v>-0.48057718930480842</v>
      </c>
      <c r="E14" s="4">
        <f>[30]Model!$E$11</f>
        <v>0.67952092395498975</v>
      </c>
      <c r="F14" s="4">
        <f>[30]Model!$F$11</f>
        <v>0.31028241770672293</v>
      </c>
      <c r="G14" s="4">
        <f>[30]Model!$K$11</f>
        <v>0.31719743601869332</v>
      </c>
      <c r="H14" s="4">
        <f>[30]Model!$E$13</f>
        <v>0.11069499413425476</v>
      </c>
      <c r="I14" s="4">
        <f>[30]Model!$F$13</f>
        <v>-0.94196539977134364</v>
      </c>
      <c r="J14" s="4">
        <f>[30]Model!$K$13</f>
        <v>4.2675127200894988E-2</v>
      </c>
      <c r="K14" s="4">
        <f>[30]Model!$E$15</f>
        <v>0.56457689063817829</v>
      </c>
      <c r="L14" s="4">
        <f>[30]Model!$F$15</f>
        <v>-1.1677088574235128</v>
      </c>
      <c r="M14" s="4">
        <f>[30]Model!$K$15</f>
        <v>1.0966392391529756</v>
      </c>
      <c r="N14" s="4">
        <f>SUM(D14,G14,M14,J14,Q14,R14,S14,T14,U14)/9</f>
        <v>0.14349621625076475</v>
      </c>
      <c r="O14" s="26">
        <f>[30]Model!$A$6</f>
        <v>12.03933273381295</v>
      </c>
      <c r="P14" s="26" t="s">
        <v>595</v>
      </c>
      <c r="Q14" s="23">
        <f>[30]Model!$C$7</f>
        <v>2.091466086354543E-3</v>
      </c>
      <c r="R14" s="4">
        <f>[30]Model!$C$3</f>
        <v>0.88569999999999993</v>
      </c>
      <c r="S14" s="4">
        <f>[30]Model!$C$5</f>
        <v>-0.37770000000000004</v>
      </c>
      <c r="T14" s="4">
        <f>[30]Model!$C$6</f>
        <v>-2.7471050887135787E-4</v>
      </c>
      <c r="U14" s="4">
        <f>[30]Model!$E$7</f>
        <v>-0.19428542238835569</v>
      </c>
      <c r="V14" s="27">
        <f>[30]Model!$G$7</f>
        <v>9.0828160338770995E-4</v>
      </c>
      <c r="W14" s="4">
        <f>[30]Model!$G$3</f>
        <v>1.9703780196814624E-2</v>
      </c>
      <c r="X14" s="5">
        <f>[30]Model!$A$3</f>
        <v>6693869000</v>
      </c>
      <c r="Y14" s="10" t="str" cm="1">
        <f t="array" ref="Y14">_FV(A14,"Industry")</f>
        <v>Software &amp; IT Services</v>
      </c>
      <c r="Z14" s="16" cm="1">
        <f t="array" ref="Z14">_FV(A14,"Year incorporated",TRUE)</f>
        <v>2014</v>
      </c>
      <c r="AA14" s="8" t="str" cm="1">
        <f t="array" ref="AA14">_FV(A14,"Description")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4" s="5" t="str" cm="1">
        <f t="array" ref="AB14">_FV(A14,"Currency")</f>
        <v>USD</v>
      </c>
    </row>
    <row r="15" spans="1:35" ht="50" customHeight="1">
      <c r="A15" s="32" t="e" vm="39">
        <v>#VALUE!</v>
      </c>
      <c r="B15" s="13" cm="1">
        <f t="array" ref="B15">_FV(A15,"Price")</f>
        <v>16.89</v>
      </c>
      <c r="C15" s="13">
        <f>[38]Model!$K$6</f>
        <v>8.7067728699154436</v>
      </c>
      <c r="D15" s="4">
        <f>[38]Model!$K$7</f>
        <v>-0.48450131024775345</v>
      </c>
      <c r="E15" s="4">
        <f>[38]Model!$E$11</f>
        <v>0.51069447022667736</v>
      </c>
      <c r="F15" s="4">
        <f>[38]Model!$F$11</f>
        <v>0.31411875537594036</v>
      </c>
      <c r="G15" s="4">
        <f>[38]Model!$K$11</f>
        <v>0.27613553762856552</v>
      </c>
      <c r="H15" s="4">
        <f>[38]Model!$E$13</f>
        <v>0.32015659230865712</v>
      </c>
      <c r="I15" s="4">
        <f>[38]Model!$F$13</f>
        <v>-1.0441939140560954</v>
      </c>
      <c r="J15" s="4">
        <f>[38]Model!$K$13</f>
        <v>0.74679404492848722</v>
      </c>
      <c r="K15" s="4">
        <f>[38]Model!$E$16</f>
        <v>0.48586416344561023</v>
      </c>
      <c r="L15" s="4">
        <f>[38]Model!$F$16</f>
        <v>-0.8141885614478428</v>
      </c>
      <c r="M15" s="4">
        <f>[38]Model!$K$16</f>
        <v>-9.7323308383744728E-2</v>
      </c>
      <c r="N15" s="4">
        <f>SUM(D15,G15,M15,J15,Q15,R15,S15,T15,U15)/9</f>
        <v>-5.0319476942610403E-3</v>
      </c>
      <c r="O15" s="26">
        <f>[38]Model!$A$6</f>
        <v>6.7532603103896101</v>
      </c>
      <c r="P15" s="26" t="s">
        <v>595</v>
      </c>
      <c r="Q15" s="23">
        <f>[38]Model!$C$7</f>
        <v>-5.7692191875232503E-3</v>
      </c>
      <c r="R15" s="4">
        <f>[38]Model!$C$3</f>
        <v>0.67370000000000008</v>
      </c>
      <c r="S15" s="4">
        <f>[38]Model!$C$5</f>
        <v>-0.6987000000000001</v>
      </c>
      <c r="T15" s="4">
        <f>[38]Model!$C$6</f>
        <v>-0.26179960086844012</v>
      </c>
      <c r="U15" s="4">
        <f>[38]Model!$E$7</f>
        <v>-0.19382367311794038</v>
      </c>
      <c r="V15" s="27">
        <f>[38]Model!$G$7</f>
        <v>1.4649612680033517</v>
      </c>
      <c r="W15" s="4">
        <f>[38]Model!$G$3</f>
        <v>4.6047373947046277E-2</v>
      </c>
      <c r="X15" s="5">
        <f>[38]Model!$A$3</f>
        <v>5200010439</v>
      </c>
      <c r="Y15" s="10" t="str" cm="1">
        <f t="array" ref="Y15">_FV(A15,"Industry")</f>
        <v>Software &amp; IT Services</v>
      </c>
      <c r="Z15" s="16" cm="1">
        <f t="array" ref="Z15">_FV(A15,"Year incorporated",TRUE)</f>
        <v>2014</v>
      </c>
      <c r="AA15" s="8" t="str" cm="1">
        <f t="array" ref="AA15">_FV(A15,"Description")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16" spans="1:35" ht="50" customHeight="1">
      <c r="A16" s="32" t="e" vm="33">
        <v>#VALUE!</v>
      </c>
      <c r="B16" s="13" cm="1">
        <f t="array" ref="B16">_FV(A16,"Price")</f>
        <v>156.35</v>
      </c>
      <c r="C16" s="13">
        <f>[33]Model!$K$6</f>
        <v>76.376392387716621</v>
      </c>
      <c r="D16" s="4">
        <f>[33]Model!$K$7</f>
        <v>-0.51147248056980543</v>
      </c>
      <c r="E16" s="4">
        <f>[33]Model!$E$11</f>
        <v>0.69409764566847132</v>
      </c>
      <c r="F16" s="4">
        <f>[33]Model!$F$11</f>
        <v>0.33129427461163719</v>
      </c>
      <c r="G16" s="4">
        <f>[33]Model!$K$11</f>
        <v>0.32857655995757373</v>
      </c>
      <c r="H16" s="4">
        <f>[33]Model!$E$13</f>
        <v>0.17171460170483632</v>
      </c>
      <c r="I16" s="4">
        <f>[33]Model!$F$13</f>
        <v>-1.3163027720423495</v>
      </c>
      <c r="J16" s="4">
        <f>AVERAGE([33]Model!$G$13:$J$13)</f>
        <v>0.36791799342087339</v>
      </c>
      <c r="K16" s="4">
        <f>[33]Model!$E$15</f>
        <v>6.4659743766517295</v>
      </c>
      <c r="L16" s="4">
        <f>[33]Model!$F$15</f>
        <v>4.4610444950183847E-2</v>
      </c>
      <c r="M16" s="4">
        <f>[33]Model!$K$15</f>
        <v>0.41247726385538258</v>
      </c>
      <c r="N16" s="4">
        <f>SUM(D16,G16,M16,J16,Q16,R16,S16,T16,U16)/9</f>
        <v>0.11550017275582942</v>
      </c>
      <c r="O16" s="26">
        <f>[33]Model!$A$6</f>
        <v>18.743744727272727</v>
      </c>
      <c r="P16" s="26">
        <f>[33]Model!$A$7</f>
        <v>204.54483333333334</v>
      </c>
      <c r="Q16" s="23">
        <f>[33]Model!$C$7</f>
        <v>1.0534423527825952E-2</v>
      </c>
      <c r="R16" s="4">
        <f>[33]Model!$C$3</f>
        <v>0.66269999999999996</v>
      </c>
      <c r="S16" s="4">
        <f>[33]Model!$C$5</f>
        <v>-0.35220000000000001</v>
      </c>
      <c r="T16" s="4">
        <f>[33]Model!$C$6</f>
        <v>0.25560583993580116</v>
      </c>
      <c r="U16" s="4">
        <f>[33]Model!$E$7</f>
        <v>-0.13463804532518664</v>
      </c>
      <c r="V16" s="27">
        <f>[33]Model!$G$7</f>
        <v>5.6028554457934698E-2</v>
      </c>
      <c r="W16" s="4">
        <f>[33]Model!$G$3</f>
        <v>3.2149299619989691E-2</v>
      </c>
      <c r="X16" s="5">
        <f>[33]Model!$A$3</f>
        <v>51545298000</v>
      </c>
      <c r="Y16" s="10" t="str" cm="1">
        <f t="array" ref="Y16">_FV(A16,"Industry")</f>
        <v>Software &amp; IT Services</v>
      </c>
      <c r="Z16" s="16" cm="1">
        <f t="array" ref="Z16">_FV(A16,"Year incorporated",TRUE)</f>
        <v>2012</v>
      </c>
      <c r="AA16" s="8" t="str" cm="1">
        <f t="array" ref="AA16">_FV(A16,"Description")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6" s="5" t="str" cm="1">
        <f t="array" ref="AB16">_FV(A16,"Currency")</f>
        <v>USD</v>
      </c>
      <c r="AC16" s="24"/>
      <c r="AD16" s="6"/>
      <c r="AI16" s="6"/>
    </row>
    <row r="17" spans="1:35" ht="50" customHeight="1">
      <c r="A17" s="32" t="e" vm="29">
        <v>#VALUE!</v>
      </c>
      <c r="B17" s="13" cm="1">
        <f t="array" ref="B17">_FV(A17,"Price")</f>
        <v>100.23</v>
      </c>
      <c r="C17" s="13">
        <f>'[29]Sheet 1'!$I$116</f>
        <v>34.093623281722238</v>
      </c>
      <c r="D17" s="4">
        <f>'[29]Sheet 1'!$I$118</f>
        <v>-0.6598461211042379</v>
      </c>
      <c r="E17" s="4">
        <f>'[29]Sheet 1'!$G$4</f>
        <v>0.62823294296956411</v>
      </c>
      <c r="F17" s="4">
        <f>'[29]Sheet 1'!$H$4</f>
        <v>0.22679243030266849</v>
      </c>
      <c r="G17" s="4">
        <f>'[29]Sheet 1'!$O$107</f>
        <v>0.24822002799299306</v>
      </c>
      <c r="H17" s="4">
        <f>'[29]Sheet 1'!$G$29</f>
        <v>1.4179320318148951</v>
      </c>
      <c r="I17" s="4">
        <f>'[29]Sheet 1'!$H$29</f>
        <v>-10.250398724082935</v>
      </c>
      <c r="J17" s="4">
        <f>'[29]Sheet 1'!$N$22</f>
        <v>0.33872825923952682</v>
      </c>
      <c r="K17" s="4">
        <f>'[29]Sheet 1'!$G$106</f>
        <v>0.41113683538240453</v>
      </c>
      <c r="L17" s="4">
        <f>'[29]Sheet 1'!$H$106</f>
        <v>-0.12423129798199806</v>
      </c>
      <c r="M17" s="4">
        <f>'[29]Sheet 1'!$M$106</f>
        <v>0.20157323468403679</v>
      </c>
      <c r="N17" s="4">
        <f>SUM(D17,G17,M17,J17,Q17,R17,S17,T17,U17)/9</f>
        <v>0.14317975827811605</v>
      </c>
      <c r="O17" s="26">
        <f>'[29]Sheet 1'!$N$19</f>
        <v>15.851435467153285</v>
      </c>
      <c r="P17" s="26">
        <f>'[29]Sheet 1'!$O$19</f>
        <v>70.20409457974138</v>
      </c>
      <c r="Q17" s="23">
        <f>'[29]Sheet 1'!$P$22</f>
        <v>9.5043085920360117E-3</v>
      </c>
      <c r="R17" s="4">
        <f>'[29]Sheet 1'!$M$7</f>
        <v>0.80010000000000003</v>
      </c>
      <c r="S17" s="4">
        <f>'[29]Sheet 1'!$O$7</f>
        <v>0.22579075425790754</v>
      </c>
      <c r="T17" s="4">
        <f>'[29]Sheet 1'!$P$7</f>
        <v>0.15065693430656935</v>
      </c>
      <c r="U17" s="4">
        <f>'[29]Sheet 1'!$O$13</f>
        <v>-2.6109573465787319E-2</v>
      </c>
      <c r="V17" s="27">
        <f>'[29]Sheet 1'!$P$13</f>
        <v>1.1303377159244383</v>
      </c>
      <c r="W17" s="4">
        <f>'[29]Sheet 1'!$M$16</f>
        <v>2.6834126308879342E-2</v>
      </c>
      <c r="X17" s="5">
        <f>'[29]Sheet 1'!$O$102</f>
        <v>32574699885</v>
      </c>
      <c r="Y17" s="10" t="str" cm="1">
        <f t="array" ref="Y17">_FV(A17,"Industry")</f>
        <v>Software &amp; IT Services</v>
      </c>
      <c r="Z17" s="16" cm="1">
        <f t="array" ref="Z17">_FV(A17,"Year incorporated",TRUE)</f>
        <v>2010</v>
      </c>
      <c r="AA17" s="8" t="str" cm="1">
        <f t="array" ref="AA17">_FV(A17,"Description")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17" s="5" t="str" cm="1">
        <f t="array" ref="AB17">_FV(A17,"Currency")</f>
        <v>USD</v>
      </c>
    </row>
    <row r="18" spans="1:35" ht="50" customHeight="1">
      <c r="A18" s="2" t="e" vm="56">
        <v>#VALUE!</v>
      </c>
      <c r="B18" s="13" cm="1">
        <f t="array" ref="B18">_FV(A18,"Price")</f>
        <v>209.98</v>
      </c>
      <c r="C18" s="13">
        <f>[55]Model!$K$6</f>
        <v>70.188016445890881</v>
      </c>
      <c r="D18" s="4">
        <f>[55]Model!$K$7</f>
        <v>-0.6657395159258459</v>
      </c>
      <c r="E18" s="4">
        <f>[55]Model!$E$11</f>
        <v>0.51351652639206291</v>
      </c>
      <c r="F18" s="4">
        <f>[55]Model!$F$11</f>
        <v>0.19231052515283209</v>
      </c>
      <c r="G18" s="4">
        <f>[55]Model!$K$11</f>
        <v>0.18230657158682942</v>
      </c>
      <c r="H18" s="4">
        <f>[55]Model!$E$15</f>
        <v>1.2799420184816088</v>
      </c>
      <c r="I18" s="4">
        <f>[55]Model!$F$15</f>
        <v>-0.12580465707700861</v>
      </c>
      <c r="J18" s="4">
        <f>[55]Model!$K$15</f>
        <v>0.18036066344792764</v>
      </c>
      <c r="K18" s="4">
        <f>[55]Model!$E$18</f>
        <v>1.0264897607285257</v>
      </c>
      <c r="L18" s="4">
        <f>[55]Model!$F$18</f>
        <v>9.4160452355638302E-3</v>
      </c>
      <c r="M18" s="4">
        <f>[55]Model!$K$18</f>
        <v>0.36993066006610098</v>
      </c>
      <c r="N18" s="4">
        <f>SUM(D18,G18,M18,J18,Q18,R18,S18,T18,U18)/9</f>
        <v>7.6293086299219784E-2</v>
      </c>
      <c r="O18" s="26">
        <f>[55]Model!$A$6</f>
        <v>6.8724758213903305</v>
      </c>
      <c r="P18" s="26">
        <f>[55]Model!$A$7</f>
        <v>60.682711961818178</v>
      </c>
      <c r="Q18" s="23">
        <f>[55]Model!$C$7</f>
        <v>1.1685221147286101E-2</v>
      </c>
      <c r="R18" s="4">
        <f>[55]Model!$C$3</f>
        <v>0.21489999999999998</v>
      </c>
      <c r="S18" s="4">
        <f>[55]Model!$C$5</f>
        <v>0.12970000000000001</v>
      </c>
      <c r="T18" s="4">
        <f>[55]Model!$C$6</f>
        <v>8.8957827242948914E-2</v>
      </c>
      <c r="U18" s="4">
        <f>[55]Model!$E$7</f>
        <v>0.174536349127731</v>
      </c>
      <c r="V18" s="27">
        <f>[55]Model!$G$7</f>
        <v>4.4670576060710593E-2</v>
      </c>
      <c r="W18" s="4">
        <f>[55]Model!$G$3</f>
        <v>4.1919530131270123E-2</v>
      </c>
      <c r="X18" s="5">
        <f>[55]Model!$A$3</f>
        <v>667509831580</v>
      </c>
      <c r="Y18" s="10" t="str" cm="1">
        <f t="array" ref="Y18">_FV(A18,"Industry")</f>
        <v>Automobiles &amp; Auto Parts</v>
      </c>
      <c r="Z18" s="16"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35" ht="50" customHeight="1">
      <c r="A19" s="32" t="e" vm="77">
        <v>#VALUE!</v>
      </c>
      <c r="B19" s="13" cm="1">
        <f t="array" ref="B19">_FV(A19,"Price")</f>
        <v>27.17</v>
      </c>
      <c r="C19" s="13">
        <f>[77]Model!$K$6</f>
        <v>5.3710454712690376</v>
      </c>
      <c r="D19" s="4">
        <f>[77]Model!$K$7</f>
        <v>-0.80231706031398464</v>
      </c>
      <c r="E19" s="4">
        <f>[77]Model!$E$11</f>
        <v>0.4843294314246922</v>
      </c>
      <c r="F19" s="4">
        <f>[77]Model!$F$11</f>
        <v>0.29361904813453643</v>
      </c>
      <c r="G19" s="4">
        <f>[77]Model!$K$11</f>
        <v>0.21642698687784159</v>
      </c>
      <c r="H19" s="4">
        <f>[77]Model!$E$13</f>
        <v>-0.66134663341645883</v>
      </c>
      <c r="I19" s="4">
        <f>[77]Model!$F$13</f>
        <v>-8.3637702503681872</v>
      </c>
      <c r="J19" s="4">
        <f>[77]Model!$K$13</f>
        <v>0.33563797313797317</v>
      </c>
      <c r="K19" s="4">
        <f>[77]Model!$E$15</f>
        <v>2.3622369907273635</v>
      </c>
      <c r="L19" s="4">
        <f>[77]Model!$F$15</f>
        <v>-1.2734439088416134</v>
      </c>
      <c r="M19" s="4">
        <f>[77]Model!$K$15</f>
        <v>0.32862184660673871</v>
      </c>
      <c r="N19" s="4">
        <f>SUM(D19,G19,M19,J19,Q19,R19,S19,T19,U19)/9</f>
        <v>2.4846155143075112E-2</v>
      </c>
      <c r="O19" s="26">
        <f>[77]Model!$A$6</f>
        <v>4.9843592364016738</v>
      </c>
      <c r="P19" s="26">
        <f>[77]Model!$A$7</f>
        <v>136.14421228571427</v>
      </c>
      <c r="Q19" s="23">
        <f>[77]Model!$C$7</f>
        <v>7.345152490958521E-3</v>
      </c>
      <c r="R19" s="4">
        <f>[77]Model!$C$3</f>
        <v>0.26179999999999998</v>
      </c>
      <c r="S19" s="4">
        <f>[77]Model!$C$5</f>
        <v>0</v>
      </c>
      <c r="T19" s="4">
        <f>[77]Model!$C$6</f>
        <v>-0.14404705994778327</v>
      </c>
      <c r="U19" s="4">
        <f>[77]Model!$E$7</f>
        <v>2.0147557435932006E-2</v>
      </c>
      <c r="V19" s="27">
        <f>[77]Model!$G$7</f>
        <v>2.8997204480236971</v>
      </c>
      <c r="W19" s="4">
        <f>[77]Model!$G$3</f>
        <v>4.6136783185578123E-2</v>
      </c>
      <c r="X19" s="5">
        <f>[77]Model!$A$3</f>
        <v>4765047430</v>
      </c>
      <c r="Y19" s="10" t="str" cm="1">
        <f t="array" ref="Y19">_FV(A19,"Industry")</f>
        <v>Hotels &amp; Entertainment Services</v>
      </c>
      <c r="Z19" s="16" cm="1">
        <f t="array" ref="Z19">_FV(A19,"Year incorporated",TRUE)</f>
        <v>2021</v>
      </c>
      <c r="AA19" s="8" t="str" cm="1">
        <f t="array" ref="AA19">_FV(A19,"Description")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19" s="4"/>
      <c r="AC19" s="24"/>
      <c r="AD19" s="6"/>
      <c r="AI19" s="6"/>
    </row>
    <row r="20" spans="1:35" ht="18">
      <c r="F20" s="4"/>
      <c r="S20" s="4"/>
    </row>
    <row r="21" spans="1:35" ht="18">
      <c r="F21" s="4"/>
      <c r="S21" s="4"/>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S38" s="4"/>
    </row>
    <row r="39" spans="6:19" ht="18">
      <c r="S39" s="4"/>
    </row>
    <row r="40" spans="6:19" ht="18">
      <c r="S40" s="4"/>
    </row>
    <row r="41" spans="6:19" ht="18">
      <c r="S41" s="4"/>
    </row>
    <row r="42" spans="6:19" ht="18">
      <c r="S42" s="4"/>
    </row>
  </sheetData>
  <autoFilter ref="A1:X1" xr:uid="{FAB1ACF9-D4B9-FB4D-8299-9FC1FBDA430F}">
    <sortState xmlns:xlrd2="http://schemas.microsoft.com/office/spreadsheetml/2017/richdata2" ref="A2:X19">
      <sortCondition descending="1" ref="D1:D19"/>
    </sortState>
  </autoFilter>
  <conditionalFormatting sqref="F20:F24">
    <cfRule type="colorScale" priority="27864">
      <colorScale>
        <cfvo type="min"/>
        <cfvo type="max"/>
        <color rgb="FFFCFCFF"/>
        <color rgb="FF63BE7B"/>
      </colorScale>
    </cfRule>
  </conditionalFormatting>
  <conditionalFormatting sqref="F20:F37">
    <cfRule type="colorScale" priority="27866">
      <colorScale>
        <cfvo type="min"/>
        <cfvo type="max"/>
        <color rgb="FFFCFCFF"/>
        <color rgb="FF63BE7B"/>
      </colorScale>
    </cfRule>
  </conditionalFormatting>
  <conditionalFormatting sqref="F20">
    <cfRule type="colorScale" priority="7306">
      <colorScale>
        <cfvo type="min"/>
        <cfvo type="max"/>
        <color rgb="FFFCFCFF"/>
        <color rgb="FF63BE7B"/>
      </colorScale>
    </cfRule>
    <cfRule type="colorScale" priority="7307">
      <colorScale>
        <cfvo type="min"/>
        <cfvo type="max"/>
        <color rgb="FFFCFCFF"/>
        <color rgb="FF63BE7B"/>
      </colorScale>
    </cfRule>
    <cfRule type="colorScale" priority="7308">
      <colorScale>
        <cfvo type="min"/>
        <cfvo type="max"/>
        <color rgb="FFFCFCFF"/>
        <color rgb="FF63BE7B"/>
      </colorScale>
    </cfRule>
    <cfRule type="colorScale" priority="7309">
      <colorScale>
        <cfvo type="min"/>
        <cfvo type="percentile" val="50"/>
        <cfvo type="max"/>
        <color rgb="FFF8696B"/>
        <color rgb="FFFFEB84"/>
        <color rgb="FF63BE7B"/>
      </colorScale>
    </cfRule>
    <cfRule type="colorScale" priority="7310">
      <colorScale>
        <cfvo type="min"/>
        <cfvo type="max"/>
        <color rgb="FFFCFCFF"/>
        <color rgb="FF63BE7B"/>
      </colorScale>
    </cfRule>
    <cfRule type="colorScale" priority="7311">
      <colorScale>
        <cfvo type="min"/>
        <cfvo type="max"/>
        <color rgb="FFFFEF9C"/>
        <color rgb="FF63BE7B"/>
      </colorScale>
    </cfRule>
  </conditionalFormatting>
  <conditionalFormatting sqref="F20:F24">
    <cfRule type="colorScale" priority="7326">
      <colorScale>
        <cfvo type="min"/>
        <cfvo type="max"/>
        <color rgb="FFFCFCFF"/>
        <color rgb="FF63BE7B"/>
      </colorScale>
    </cfRule>
  </conditionalFormatting>
  <conditionalFormatting sqref="F21">
    <cfRule type="colorScale" priority="7312">
      <colorScale>
        <cfvo type="min"/>
        <cfvo type="max"/>
        <color rgb="FFFCFCFF"/>
        <color rgb="FF63BE7B"/>
      </colorScale>
    </cfRule>
    <cfRule type="colorScale" priority="7313">
      <colorScale>
        <cfvo type="min"/>
        <cfvo type="max"/>
        <color rgb="FFFCFCFF"/>
        <color rgb="FF63BE7B"/>
      </colorScale>
    </cfRule>
    <cfRule type="colorScale" priority="7314">
      <colorScale>
        <cfvo type="min"/>
        <cfvo type="percentile" val="50"/>
        <cfvo type="max"/>
        <color rgb="FFF8696B"/>
        <color rgb="FFFFEB84"/>
        <color rgb="FF63BE7B"/>
      </colorScale>
    </cfRule>
    <cfRule type="colorScale" priority="7315">
      <colorScale>
        <cfvo type="min"/>
        <cfvo type="max"/>
        <color rgb="FFFFEF9C"/>
        <color rgb="FF63BE7B"/>
      </colorScale>
    </cfRule>
  </conditionalFormatting>
  <conditionalFormatting sqref="F22">
    <cfRule type="colorScale" priority="7316">
      <colorScale>
        <cfvo type="min"/>
        <cfvo type="max"/>
        <color rgb="FFFCFCFF"/>
        <color rgb="FF63BE7B"/>
      </colorScale>
    </cfRule>
    <cfRule type="colorScale" priority="7317">
      <colorScale>
        <cfvo type="min"/>
        <cfvo type="max"/>
        <color rgb="FFFCFCFF"/>
        <color rgb="FF63BE7B"/>
      </colorScale>
    </cfRule>
    <cfRule type="colorScale" priority="7318">
      <colorScale>
        <cfvo type="min"/>
        <cfvo type="percentile" val="50"/>
        <cfvo type="max"/>
        <color rgb="FFF8696B"/>
        <color rgb="FFFFEB84"/>
        <color rgb="FF63BE7B"/>
      </colorScale>
    </cfRule>
    <cfRule type="colorScale" priority="7319">
      <colorScale>
        <cfvo type="min"/>
        <cfvo type="max"/>
        <color rgb="FFFFEF9C"/>
        <color rgb="FF63BE7B"/>
      </colorScale>
    </cfRule>
  </conditionalFormatting>
  <conditionalFormatting sqref="F23">
    <cfRule type="colorScale" priority="7320">
      <colorScale>
        <cfvo type="min"/>
        <cfvo type="max"/>
        <color rgb="FFFCFCFF"/>
        <color rgb="FF63BE7B"/>
      </colorScale>
    </cfRule>
    <cfRule type="colorScale" priority="7321">
      <colorScale>
        <cfvo type="min"/>
        <cfvo type="max"/>
        <color rgb="FFFCFCFF"/>
        <color rgb="FF63BE7B"/>
      </colorScale>
    </cfRule>
    <cfRule type="colorScale" priority="7322">
      <colorScale>
        <cfvo type="min"/>
        <cfvo type="percentile" val="50"/>
        <cfvo type="max"/>
        <color rgb="FFF8696B"/>
        <color rgb="FFFFEB84"/>
        <color rgb="FF63BE7B"/>
      </colorScale>
    </cfRule>
    <cfRule type="colorScale" priority="7323">
      <colorScale>
        <cfvo type="min"/>
        <cfvo type="max"/>
        <color rgb="FFFFEF9C"/>
        <color rgb="FF63BE7B"/>
      </colorScale>
    </cfRule>
  </conditionalFormatting>
  <conditionalFormatting sqref="F24">
    <cfRule type="colorScale" priority="7217">
      <colorScale>
        <cfvo type="min"/>
        <cfvo type="max"/>
        <color rgb="FFFCFCFF"/>
        <color rgb="FF63BE7B"/>
      </colorScale>
    </cfRule>
    <cfRule type="colorScale" priority="7218">
      <colorScale>
        <cfvo type="min"/>
        <cfvo type="max"/>
        <color rgb="FFFCFCFF"/>
        <color rgb="FF63BE7B"/>
      </colorScale>
    </cfRule>
    <cfRule type="colorScale" priority="7219">
      <colorScale>
        <cfvo type="min"/>
        <cfvo type="percentile" val="50"/>
        <cfvo type="max"/>
        <color rgb="FFF8696B"/>
        <color rgb="FFFFEB84"/>
        <color rgb="FF63BE7B"/>
      </colorScale>
    </cfRule>
    <cfRule type="colorScale" priority="7220">
      <colorScale>
        <cfvo type="min"/>
        <cfvo type="max"/>
        <color rgb="FFFFEF9C"/>
        <color rgb="FF63BE7B"/>
      </colorScale>
    </cfRule>
  </conditionalFormatting>
  <conditionalFormatting sqref="F25">
    <cfRule type="colorScale" priority="7194">
      <colorScale>
        <cfvo type="min"/>
        <cfvo type="max"/>
        <color rgb="FFFCFCFF"/>
        <color rgb="FF63BE7B"/>
      </colorScale>
    </cfRule>
    <cfRule type="colorScale" priority="7195">
      <colorScale>
        <cfvo type="min"/>
        <cfvo type="max"/>
        <color rgb="FFFCFCFF"/>
        <color rgb="FF63BE7B"/>
      </colorScale>
    </cfRule>
    <cfRule type="colorScale" priority="7196">
      <colorScale>
        <cfvo type="min"/>
        <cfvo type="percentile" val="50"/>
        <cfvo type="max"/>
        <color rgb="FFF8696B"/>
        <color rgb="FFFFEB84"/>
        <color rgb="FF63BE7B"/>
      </colorScale>
    </cfRule>
    <cfRule type="colorScale" priority="7197">
      <colorScale>
        <cfvo type="min"/>
        <cfvo type="max"/>
        <color rgb="FFFFEF9C"/>
        <color rgb="FF63BE7B"/>
      </colorScale>
    </cfRule>
  </conditionalFormatting>
  <conditionalFormatting sqref="F25:F27 F29:F34">
    <cfRule type="colorScale" priority="7192">
      <colorScale>
        <cfvo type="min"/>
        <cfvo type="max"/>
        <color rgb="FFFCFCFF"/>
        <color rgb="FF63BE7B"/>
      </colorScale>
    </cfRule>
  </conditionalFormatting>
  <conditionalFormatting sqref="F25:F27">
    <cfRule type="colorScale" priority="7214">
      <colorScale>
        <cfvo type="min"/>
        <cfvo type="max"/>
        <color rgb="FFFCFCFF"/>
        <color rgb="FF63BE7B"/>
      </colorScale>
    </cfRule>
  </conditionalFormatting>
  <conditionalFormatting sqref="F25:F34">
    <cfRule type="colorScale" priority="7215">
      <colorScale>
        <cfvo type="min"/>
        <cfvo type="max"/>
        <color rgb="FFFCFCFF"/>
        <color rgb="FF63BE7B"/>
      </colorScale>
    </cfRule>
  </conditionalFormatting>
  <conditionalFormatting sqref="F26">
    <cfRule type="colorScale" priority="7198">
      <colorScale>
        <cfvo type="min"/>
        <cfvo type="max"/>
        <color rgb="FFFCFCFF"/>
        <color rgb="FF63BE7B"/>
      </colorScale>
    </cfRule>
    <cfRule type="colorScale" priority="7199">
      <colorScale>
        <cfvo type="min"/>
        <cfvo type="max"/>
        <color rgb="FFFCFCFF"/>
        <color rgb="FF63BE7B"/>
      </colorScale>
    </cfRule>
    <cfRule type="colorScale" priority="7200">
      <colorScale>
        <cfvo type="min"/>
        <cfvo type="percentile" val="50"/>
        <cfvo type="max"/>
        <color rgb="FFF8696B"/>
        <color rgb="FFFFEB84"/>
        <color rgb="FF63BE7B"/>
      </colorScale>
    </cfRule>
    <cfRule type="colorScale" priority="7201">
      <colorScale>
        <cfvo type="min"/>
        <cfvo type="max"/>
        <color rgb="FFFFEF9C"/>
        <color rgb="FF63BE7B"/>
      </colorScale>
    </cfRule>
  </conditionalFormatting>
  <conditionalFormatting sqref="F27">
    <cfRule type="colorScale" priority="7202">
      <colorScale>
        <cfvo type="min"/>
        <cfvo type="max"/>
        <color rgb="FFFCFCFF"/>
        <color rgb="FF63BE7B"/>
      </colorScale>
    </cfRule>
    <cfRule type="colorScale" priority="7203">
      <colorScale>
        <cfvo type="min"/>
        <cfvo type="max"/>
        <color rgb="FFFCFCFF"/>
        <color rgb="FF63BE7B"/>
      </colorScale>
    </cfRule>
    <cfRule type="colorScale" priority="7204">
      <colorScale>
        <cfvo type="min"/>
        <cfvo type="percentile" val="50"/>
        <cfvo type="max"/>
        <color rgb="FFF8696B"/>
        <color rgb="FFFFEB84"/>
        <color rgb="FF63BE7B"/>
      </colorScale>
    </cfRule>
    <cfRule type="colorScale" priority="7205">
      <colorScale>
        <cfvo type="min"/>
        <cfvo type="max"/>
        <color rgb="FFFFEF9C"/>
        <color rgb="FF63BE7B"/>
      </colorScale>
    </cfRule>
  </conditionalFormatting>
  <conditionalFormatting sqref="F28">
    <cfRule type="colorScale" priority="7190">
      <colorScale>
        <cfvo type="min"/>
        <cfvo type="max"/>
        <color rgb="FFFCFCFF"/>
        <color rgb="FF63BE7B"/>
      </colorScale>
    </cfRule>
    <cfRule type="colorScale" priority="7191">
      <colorScale>
        <cfvo type="min"/>
        <cfvo type="max"/>
        <color rgb="FFFCFCFF"/>
        <color rgb="FF63BE7B"/>
      </colorScale>
    </cfRule>
    <cfRule type="colorScale" priority="7210">
      <colorScale>
        <cfvo type="min"/>
        <cfvo type="max"/>
        <color rgb="FFFCFCFF"/>
        <color rgb="FF63BE7B"/>
      </colorScale>
    </cfRule>
    <cfRule type="colorScale" priority="7211">
      <colorScale>
        <cfvo type="min"/>
        <cfvo type="max"/>
        <color rgb="FFFCFCFF"/>
        <color rgb="FF63BE7B"/>
      </colorScale>
    </cfRule>
    <cfRule type="colorScale" priority="7212">
      <colorScale>
        <cfvo type="min"/>
        <cfvo type="percentile" val="50"/>
        <cfvo type="max"/>
        <color rgb="FFF8696B"/>
        <color rgb="FFFFEB84"/>
        <color rgb="FF63BE7B"/>
      </colorScale>
    </cfRule>
    <cfRule type="colorScale" priority="7213">
      <colorScale>
        <cfvo type="min"/>
        <cfvo type="max"/>
        <color rgb="FFFFEF9C"/>
        <color rgb="FF63BE7B"/>
      </colorScale>
    </cfRule>
  </conditionalFormatting>
  <conditionalFormatting sqref="F29">
    <cfRule type="colorScale" priority="7206">
      <colorScale>
        <cfvo type="min"/>
        <cfvo type="max"/>
        <color rgb="FFFCFCFF"/>
        <color rgb="FF63BE7B"/>
      </colorScale>
    </cfRule>
    <cfRule type="colorScale" priority="7207">
      <colorScale>
        <cfvo type="min"/>
        <cfvo type="max"/>
        <color rgb="FFFCFCFF"/>
        <color rgb="FF63BE7B"/>
      </colorScale>
    </cfRule>
    <cfRule type="colorScale" priority="7208">
      <colorScale>
        <cfvo type="min"/>
        <cfvo type="percentile" val="50"/>
        <cfvo type="max"/>
        <color rgb="FFF8696B"/>
        <color rgb="FFFFEB84"/>
        <color rgb="FF63BE7B"/>
      </colorScale>
    </cfRule>
    <cfRule type="colorScale" priority="7209">
      <colorScale>
        <cfvo type="min"/>
        <cfvo type="max"/>
        <color rgb="FFFFEF9C"/>
        <color rgb="FF63BE7B"/>
      </colorScale>
    </cfRule>
  </conditionalFormatting>
  <conditionalFormatting sqref="F29:F34">
    <cfRule type="colorScale" priority="7193">
      <colorScale>
        <cfvo type="min"/>
        <cfvo type="max"/>
        <color rgb="FFFCFCFF"/>
        <color rgb="FF63BE7B"/>
      </colorScale>
    </cfRule>
  </conditionalFormatting>
  <conditionalFormatting sqref="F30:F34">
    <cfRule type="colorScale" priority="7186">
      <colorScale>
        <cfvo type="min"/>
        <cfvo type="max"/>
        <color rgb="FFFCFCFF"/>
        <color rgb="FF63BE7B"/>
      </colorScale>
    </cfRule>
    <cfRule type="colorScale" priority="7187">
      <colorScale>
        <cfvo type="min"/>
        <cfvo type="max"/>
        <color rgb="FFFCFCFF"/>
        <color rgb="FF63BE7B"/>
      </colorScale>
    </cfRule>
    <cfRule type="colorScale" priority="7188">
      <colorScale>
        <cfvo type="min"/>
        <cfvo type="percentile" val="50"/>
        <cfvo type="max"/>
        <color rgb="FFF8696B"/>
        <color rgb="FFFFEB84"/>
        <color rgb="FF63BE7B"/>
      </colorScale>
    </cfRule>
    <cfRule type="colorScale" priority="7189">
      <colorScale>
        <cfvo type="min"/>
        <cfvo type="max"/>
        <color rgb="FFFFEF9C"/>
        <color rgb="FF63BE7B"/>
      </colorScale>
    </cfRule>
  </conditionalFormatting>
  <conditionalFormatting sqref="F35:F36">
    <cfRule type="colorScale" priority="7180">
      <colorScale>
        <cfvo type="min"/>
        <cfvo type="max"/>
        <color rgb="FFFCFCFF"/>
        <color rgb="FF63BE7B"/>
      </colorScale>
    </cfRule>
    <cfRule type="colorScale" priority="7181">
      <colorScale>
        <cfvo type="min"/>
        <cfvo type="max"/>
        <color rgb="FFFCFCFF"/>
        <color rgb="FF63BE7B"/>
      </colorScale>
    </cfRule>
    <cfRule type="colorScale" priority="7182">
      <colorScale>
        <cfvo type="min"/>
        <cfvo type="percentile" val="50"/>
        <cfvo type="max"/>
        <color rgb="FFF8696B"/>
        <color rgb="FFFFEB84"/>
        <color rgb="FF63BE7B"/>
      </colorScale>
    </cfRule>
    <cfRule type="colorScale" priority="7183">
      <colorScale>
        <cfvo type="min"/>
        <cfvo type="max"/>
        <color rgb="FFFFEF9C"/>
        <color rgb="FF63BE7B"/>
      </colorScale>
    </cfRule>
  </conditionalFormatting>
  <conditionalFormatting sqref="F35:F37">
    <cfRule type="colorScale" priority="7179">
      <colorScale>
        <cfvo type="min"/>
        <cfvo type="max"/>
        <color rgb="FFFCFCFF"/>
        <color rgb="FF63BE7B"/>
      </colorScale>
    </cfRule>
    <cfRule type="colorScale" priority="7184">
      <colorScale>
        <cfvo type="min"/>
        <cfvo type="max"/>
        <color rgb="FFFCFCFF"/>
        <color rgb="FF63BE7B"/>
      </colorScale>
    </cfRule>
    <cfRule type="colorScale" priority="7185">
      <colorScale>
        <cfvo type="min"/>
        <cfvo type="max"/>
        <color rgb="FFFCFCFF"/>
        <color rgb="FF63BE7B"/>
      </colorScale>
    </cfRule>
  </conditionalFormatting>
  <conditionalFormatting sqref="F37">
    <cfRule type="colorScale" priority="7175">
      <colorScale>
        <cfvo type="min"/>
        <cfvo type="max"/>
        <color rgb="FFFCFCFF"/>
        <color rgb="FF63BE7B"/>
      </colorScale>
    </cfRule>
    <cfRule type="colorScale" priority="7176">
      <colorScale>
        <cfvo type="min"/>
        <cfvo type="max"/>
        <color rgb="FFFCFCFF"/>
        <color rgb="FF63BE7B"/>
      </colorScale>
    </cfRule>
    <cfRule type="colorScale" priority="7177">
      <colorScale>
        <cfvo type="min"/>
        <cfvo type="percentile" val="50"/>
        <cfvo type="max"/>
        <color rgb="FFF8696B"/>
        <color rgb="FFFFEB84"/>
        <color rgb="FF63BE7B"/>
      </colorScale>
    </cfRule>
    <cfRule type="colorScale" priority="7178">
      <colorScale>
        <cfvo type="min"/>
        <cfvo type="max"/>
        <color rgb="FFFFEF9C"/>
        <color rgb="FF63BE7B"/>
      </colorScale>
    </cfRule>
  </conditionalFormatting>
  <conditionalFormatting sqref="H1">
    <cfRule type="colorScale" priority="7869">
      <colorScale>
        <cfvo type="min"/>
        <cfvo type="percentile" val="50"/>
        <cfvo type="max"/>
        <color rgb="FFF8696B"/>
        <color rgb="FFFCFCFF"/>
        <color rgb="FF63BE7B"/>
      </colorScale>
    </cfRule>
  </conditionalFormatting>
  <conditionalFormatting sqref="H20:H1048576 H1">
    <cfRule type="colorScale" priority="8033">
      <colorScale>
        <cfvo type="min"/>
        <cfvo type="percentile" val="50"/>
        <cfvo type="max"/>
        <color rgb="FFF8696B"/>
        <color rgb="FFFCFCFF"/>
        <color rgb="FF5A8AC6"/>
      </colorScale>
    </cfRule>
  </conditionalFormatting>
  <conditionalFormatting sqref="D3">
    <cfRule type="colorScale" priority="6642">
      <colorScale>
        <cfvo type="min"/>
        <cfvo type="percentile" val="50"/>
        <cfvo type="max"/>
        <color rgb="FFF8696B"/>
        <color rgb="FFFCFCFF"/>
        <color rgb="FF63BE7B"/>
      </colorScale>
    </cfRule>
    <cfRule type="colorScale" priority="6647">
      <colorScale>
        <cfvo type="min"/>
        <cfvo type="percentile" val="50"/>
        <cfvo type="max"/>
        <color rgb="FFF8696B"/>
        <color rgb="FFFCFCFF"/>
        <color rgb="FF63BE7B"/>
      </colorScale>
    </cfRule>
  </conditionalFormatting>
  <conditionalFormatting sqref="D6">
    <cfRule type="colorScale" priority="6184">
      <colorScale>
        <cfvo type="min"/>
        <cfvo type="percentile" val="50"/>
        <cfvo type="max"/>
        <color rgb="FFF8696B"/>
        <color rgb="FFFCFCFF"/>
        <color rgb="FF63BE7B"/>
      </colorScale>
    </cfRule>
    <cfRule type="colorScale" priority="6188">
      <colorScale>
        <cfvo type="min"/>
        <cfvo type="percentile" val="50"/>
        <cfvo type="max"/>
        <color rgb="FFF8696B"/>
        <color rgb="FFFCFCFF"/>
        <color rgb="FF63BE7B"/>
      </colorScale>
    </cfRule>
    <cfRule type="colorScale" priority="6193">
      <colorScale>
        <cfvo type="min"/>
        <cfvo type="percentile" val="50"/>
        <cfvo type="max"/>
        <color rgb="FFF8696B"/>
        <color rgb="FFFCFCFF"/>
        <color rgb="FF63BE7B"/>
      </colorScale>
    </cfRule>
    <cfRule type="colorScale" priority="6217">
      <colorScale>
        <cfvo type="min"/>
        <cfvo type="percentile" val="50"/>
        <cfvo type="max"/>
        <color rgb="FFF8696B"/>
        <color rgb="FFFCFCFF"/>
        <color rgb="FF63BE7B"/>
      </colorScale>
    </cfRule>
  </conditionalFormatting>
  <conditionalFormatting sqref="E3">
    <cfRule type="colorScale" priority="6641">
      <colorScale>
        <cfvo type="min"/>
        <cfvo type="max"/>
        <color rgb="FFFCFCFF"/>
        <color rgb="FF63BE7B"/>
      </colorScale>
    </cfRule>
    <cfRule type="colorScale" priority="6648">
      <colorScale>
        <cfvo type="min"/>
        <cfvo type="max"/>
        <color rgb="FFFCFCFF"/>
        <color rgb="FF63BE7B"/>
      </colorScale>
    </cfRule>
  </conditionalFormatting>
  <conditionalFormatting sqref="E6">
    <cfRule type="colorScale" priority="6194">
      <colorScale>
        <cfvo type="min"/>
        <cfvo type="max"/>
        <color rgb="FFFCFCFF"/>
        <color rgb="FF63BE7B"/>
      </colorScale>
    </cfRule>
    <cfRule type="colorScale" priority="6218">
      <colorScale>
        <cfvo type="min"/>
        <cfvo type="max"/>
        <color rgb="FFFCFCFF"/>
        <color rgb="FF63BE7B"/>
      </colorScale>
    </cfRule>
    <cfRule type="colorScale" priority="6219">
      <colorScale>
        <cfvo type="min"/>
        <cfvo type="percentile" val="50"/>
        <cfvo type="max"/>
        <color rgb="FFF8696B"/>
        <color rgb="FFFCFCFF"/>
        <color rgb="FF63BE7B"/>
      </colorScale>
    </cfRule>
    <cfRule type="colorScale" priority="6220">
      <colorScale>
        <cfvo type="min"/>
        <cfvo type="max"/>
        <color rgb="FFFCFCFF"/>
        <color rgb="FF63BE7B"/>
      </colorScale>
    </cfRule>
    <cfRule type="colorScale" priority="6221">
      <colorScale>
        <cfvo type="min"/>
        <cfvo type="percentile" val="50"/>
        <cfvo type="max"/>
        <color rgb="FFF8696B"/>
        <color rgb="FFFCFCFF"/>
        <color rgb="FF63BE7B"/>
      </colorScale>
    </cfRule>
    <cfRule type="colorScale" priority="6222">
      <colorScale>
        <cfvo type="min"/>
        <cfvo type="max"/>
        <color rgb="FFFCFCFF"/>
        <color rgb="FF63BE7B"/>
      </colorScale>
    </cfRule>
  </conditionalFormatting>
  <conditionalFormatting sqref="F6">
    <cfRule type="colorScale" priority="6199">
      <colorScale>
        <cfvo type="min"/>
        <cfvo type="max"/>
        <color rgb="FFFCFCFF"/>
        <color rgb="FF63BE7B"/>
      </colorScale>
    </cfRule>
    <cfRule type="colorScale" priority="6200">
      <colorScale>
        <cfvo type="min"/>
        <cfvo type="max"/>
        <color rgb="FFFCFCFF"/>
        <color rgb="FF63BE7B"/>
      </colorScale>
    </cfRule>
    <cfRule type="colorScale" priority="6231">
      <colorScale>
        <cfvo type="min"/>
        <cfvo type="max"/>
        <color rgb="FFFCFCFF"/>
        <color rgb="FF63BE7B"/>
      </colorScale>
    </cfRule>
    <cfRule type="colorScale" priority="6232">
      <colorScale>
        <cfvo type="min"/>
        <cfvo type="max"/>
        <color rgb="FFFCFCFF"/>
        <color rgb="FF63BE7B"/>
      </colorScale>
    </cfRule>
    <cfRule type="colorScale" priority="6233">
      <colorScale>
        <cfvo type="min"/>
        <cfvo type="percentile" val="50"/>
        <cfvo type="max"/>
        <color rgb="FFF8696B"/>
        <color rgb="FFFCFCFF"/>
        <color rgb="FF63BE7B"/>
      </colorScale>
    </cfRule>
    <cfRule type="colorScale" priority="6234">
      <colorScale>
        <cfvo type="min"/>
        <cfvo type="max"/>
        <color rgb="FFFCFCFF"/>
        <color rgb="FF63BE7B"/>
      </colorScale>
    </cfRule>
    <cfRule type="colorScale" priority="6235">
      <colorScale>
        <cfvo type="min"/>
        <cfvo type="percentile" val="50"/>
        <cfvo type="max"/>
        <color rgb="FFF8696B"/>
        <color rgb="FFFCFCFF"/>
        <color rgb="FF63BE7B"/>
      </colorScale>
    </cfRule>
    <cfRule type="colorScale" priority="6236">
      <colorScale>
        <cfvo type="min"/>
        <cfvo type="max"/>
        <color rgb="FFFCFCFF"/>
        <color rgb="FF63BE7B"/>
      </colorScale>
    </cfRule>
  </conditionalFormatting>
  <conditionalFormatting sqref="G6">
    <cfRule type="colorScale" priority="6201">
      <colorScale>
        <cfvo type="min"/>
        <cfvo type="max"/>
        <color rgb="FFFCFCFF"/>
        <color rgb="FF63BE7B"/>
      </colorScale>
    </cfRule>
    <cfRule type="colorScale" priority="6202">
      <colorScale>
        <cfvo type="min"/>
        <cfvo type="max"/>
        <color rgb="FFFCFCFF"/>
        <color rgb="FF63BE7B"/>
      </colorScale>
    </cfRule>
    <cfRule type="colorScale" priority="6237">
      <colorScale>
        <cfvo type="min"/>
        <cfvo type="max"/>
        <color rgb="FFFCFCFF"/>
        <color rgb="FF63BE7B"/>
      </colorScale>
    </cfRule>
    <cfRule type="colorScale" priority="6238">
      <colorScale>
        <cfvo type="min"/>
        <cfvo type="max"/>
        <color rgb="FFFCFCFF"/>
        <color rgb="FF63BE7B"/>
      </colorScale>
    </cfRule>
    <cfRule type="colorScale" priority="6239">
      <colorScale>
        <cfvo type="min"/>
        <cfvo type="percentile" val="50"/>
        <cfvo type="max"/>
        <color rgb="FFF8696B"/>
        <color rgb="FFFCFCFF"/>
        <color rgb="FF63BE7B"/>
      </colorScale>
    </cfRule>
    <cfRule type="colorScale" priority="6240">
      <colorScale>
        <cfvo type="min"/>
        <cfvo type="percentile" val="50"/>
        <cfvo type="max"/>
        <color rgb="FFF8696B"/>
        <color rgb="FFFCFCFF"/>
        <color rgb="FF63BE7B"/>
      </colorScale>
    </cfRule>
    <cfRule type="colorScale" priority="6241">
      <colorScale>
        <cfvo type="min"/>
        <cfvo type="max"/>
        <color rgb="FFFCFCFF"/>
        <color rgb="FF63BE7B"/>
      </colorScale>
    </cfRule>
  </conditionalFormatting>
  <conditionalFormatting sqref="H3">
    <cfRule type="colorScale" priority="6639">
      <colorScale>
        <cfvo type="min"/>
        <cfvo type="percentile" val="50"/>
        <cfvo type="max"/>
        <color rgb="FFF8696B"/>
        <color rgb="FFFCFCFF"/>
        <color rgb="FF63BE7B"/>
      </colorScale>
    </cfRule>
    <cfRule type="colorScale" priority="6640">
      <colorScale>
        <cfvo type="min"/>
        <cfvo type="max"/>
        <color rgb="FFFCFCFF"/>
        <color rgb="FF63BE7B"/>
      </colorScale>
    </cfRule>
    <cfRule type="colorScale" priority="6650">
      <colorScale>
        <cfvo type="min"/>
        <cfvo type="max"/>
        <color rgb="FFFCFCFF"/>
        <color rgb="FF63BE7B"/>
      </colorScale>
    </cfRule>
  </conditionalFormatting>
  <conditionalFormatting sqref="H6">
    <cfRule type="colorScale" priority="6187">
      <colorScale>
        <cfvo type="min"/>
        <cfvo type="percentile" val="50"/>
        <cfvo type="max"/>
        <color rgb="FFF8696B"/>
        <color rgb="FFFCFCFF"/>
        <color rgb="FF5A8AC6"/>
      </colorScale>
    </cfRule>
    <cfRule type="colorScale" priority="6203">
      <colorScale>
        <cfvo type="min"/>
        <cfvo type="percentile" val="50"/>
        <cfvo type="max"/>
        <color rgb="FFF8696B"/>
        <color rgb="FFFCFCFF"/>
        <color rgb="FF63BE7B"/>
      </colorScale>
    </cfRule>
    <cfRule type="colorScale" priority="6204">
      <colorScale>
        <cfvo type="min"/>
        <cfvo type="max"/>
        <color rgb="FFFCFCFF"/>
        <color rgb="FF63BE7B"/>
      </colorScale>
    </cfRule>
    <cfRule type="colorScale" priority="6205">
      <colorScale>
        <cfvo type="min"/>
        <cfvo type="percentile" val="50"/>
        <cfvo type="max"/>
        <color rgb="FFF8696B"/>
        <color rgb="FFFCFCFF"/>
        <color rgb="FF63BE7B"/>
      </colorScale>
    </cfRule>
    <cfRule type="colorScale" priority="6206">
      <colorScale>
        <cfvo type="min"/>
        <cfvo type="percentile" val="50"/>
        <cfvo type="max"/>
        <color rgb="FFF8696B"/>
        <color rgb="FFFCFCFF"/>
        <color rgb="FF63BE7B"/>
      </colorScale>
    </cfRule>
    <cfRule type="colorScale" priority="6207">
      <colorScale>
        <cfvo type="min"/>
        <cfvo type="max"/>
        <color rgb="FFFCFCFF"/>
        <color rgb="FF63BE7B"/>
      </colorScale>
    </cfRule>
    <cfRule type="colorScale" priority="6242">
      <colorScale>
        <cfvo type="min"/>
        <cfvo type="percentile" val="50"/>
        <cfvo type="max"/>
        <color rgb="FFF8696B"/>
        <color rgb="FFFCFCFF"/>
        <color rgb="FF63BE7B"/>
      </colorScale>
    </cfRule>
    <cfRule type="colorScale" priority="6243">
      <colorScale>
        <cfvo type="min"/>
        <cfvo type="max"/>
        <color rgb="FFFCFCFF"/>
        <color rgb="FF63BE7B"/>
      </colorScale>
    </cfRule>
    <cfRule type="colorScale" priority="6244">
      <colorScale>
        <cfvo type="min"/>
        <cfvo type="percentile" val="50"/>
        <cfvo type="max"/>
        <color rgb="FFF8696B"/>
        <color rgb="FFFCFCFF"/>
        <color rgb="FF63BE7B"/>
      </colorScale>
    </cfRule>
    <cfRule type="colorScale" priority="6245">
      <colorScale>
        <cfvo type="min"/>
        <cfvo type="max"/>
        <color rgb="FFFCFCFF"/>
        <color rgb="FF63BE7B"/>
      </colorScale>
    </cfRule>
  </conditionalFormatting>
  <conditionalFormatting sqref="I6">
    <cfRule type="colorScale" priority="6246">
      <colorScale>
        <cfvo type="min"/>
        <cfvo type="percentile" val="50"/>
        <cfvo type="max"/>
        <color rgb="FFF8696B"/>
        <color rgb="FFFCFCFF"/>
        <color rgb="FF63BE7B"/>
      </colorScale>
    </cfRule>
    <cfRule type="colorScale" priority="6247">
      <colorScale>
        <cfvo type="min"/>
        <cfvo type="max"/>
        <color rgb="FFFCFCFF"/>
        <color rgb="FF63BE7B"/>
      </colorScale>
    </cfRule>
    <cfRule type="colorScale" priority="6248">
      <colorScale>
        <cfvo type="min"/>
        <cfvo type="percentile" val="50"/>
        <cfvo type="max"/>
        <color rgb="FFF8696B"/>
        <color rgb="FFFCFCFF"/>
        <color rgb="FF63BE7B"/>
      </colorScale>
    </cfRule>
    <cfRule type="colorScale" priority="6249">
      <colorScale>
        <cfvo type="min"/>
        <cfvo type="max"/>
        <color rgb="FFFCFCFF"/>
        <color rgb="FF63BE7B"/>
      </colorScale>
    </cfRule>
  </conditionalFormatting>
  <conditionalFormatting sqref="I3">
    <cfRule type="colorScale" priority="6683">
      <colorScale>
        <cfvo type="min"/>
        <cfvo type="percentile" val="50"/>
        <cfvo type="max"/>
        <color rgb="FFF8696B"/>
        <color rgb="FFFCFCFF"/>
        <color rgb="FF63BE7B"/>
      </colorScale>
    </cfRule>
    <cfRule type="colorScale" priority="6684">
      <colorScale>
        <cfvo type="min"/>
        <cfvo type="max"/>
        <color rgb="FFFCFCFF"/>
        <color rgb="FF63BE7B"/>
      </colorScale>
    </cfRule>
  </conditionalFormatting>
  <conditionalFormatting sqref="I6">
    <cfRule type="colorScale" priority="6208">
      <colorScale>
        <cfvo type="min"/>
        <cfvo type="percentile" val="50"/>
        <cfvo type="max"/>
        <color rgb="FFF8696B"/>
        <color rgb="FFFCFCFF"/>
        <color rgb="FF63BE7B"/>
      </colorScale>
    </cfRule>
    <cfRule type="colorScale" priority="6209">
      <colorScale>
        <cfvo type="min"/>
        <cfvo type="max"/>
        <color rgb="FFFCFCFF"/>
        <color rgb="FF63BE7B"/>
      </colorScale>
    </cfRule>
    <cfRule type="colorScale" priority="6252">
      <colorScale>
        <cfvo type="min"/>
        <cfvo type="percentile" val="50"/>
        <cfvo type="max"/>
        <color rgb="FFF8696B"/>
        <color rgb="FFFCFCFF"/>
        <color rgb="FF63BE7B"/>
      </colorScale>
    </cfRule>
    <cfRule type="colorScale" priority="6253">
      <colorScale>
        <cfvo type="min"/>
        <cfvo type="percentile" val="50"/>
        <cfvo type="max"/>
        <color rgb="FFF8696B"/>
        <color rgb="FFFCFCFF"/>
        <color rgb="FF5A8AC6"/>
      </colorScale>
    </cfRule>
    <cfRule type="colorScale" priority="6254">
      <colorScale>
        <cfvo type="min"/>
        <cfvo type="percentile" val="50"/>
        <cfvo type="max"/>
        <color rgb="FFF8696B"/>
        <color rgb="FFFCFCFF"/>
        <color rgb="FF63BE7B"/>
      </colorScale>
    </cfRule>
    <cfRule type="colorScale" priority="6255">
      <colorScale>
        <cfvo type="min"/>
        <cfvo type="percentile" val="50"/>
        <cfvo type="max"/>
        <color rgb="FFF8696B"/>
        <color rgb="FFFCFCFF"/>
        <color rgb="FF63BE7B"/>
      </colorScale>
    </cfRule>
    <cfRule type="colorScale" priority="6256">
      <colorScale>
        <cfvo type="min"/>
        <cfvo type="max"/>
        <color rgb="FFFCFCFF"/>
        <color rgb="FF63BE7B"/>
      </colorScale>
    </cfRule>
    <cfRule type="colorScale" priority="6257">
      <colorScale>
        <cfvo type="min"/>
        <cfvo type="percentile" val="50"/>
        <cfvo type="max"/>
        <color rgb="FFF8696B"/>
        <color rgb="FFFCFCFF"/>
        <color rgb="FF63BE7B"/>
      </colorScale>
    </cfRule>
  </conditionalFormatting>
  <conditionalFormatting sqref="I6">
    <cfRule type="colorScale" priority="6258">
      <colorScale>
        <cfvo type="min"/>
        <cfvo type="percentile" val="50"/>
        <cfvo type="max"/>
        <color rgb="FFF8696B"/>
        <color rgb="FFFCFCFF"/>
        <color rgb="FF63BE7B"/>
      </colorScale>
    </cfRule>
    <cfRule type="colorScale" priority="6259">
      <colorScale>
        <cfvo type="min"/>
        <cfvo type="max"/>
        <color rgb="FFFCFCFF"/>
        <color rgb="FF63BE7B"/>
      </colorScale>
    </cfRule>
  </conditionalFormatting>
  <conditionalFormatting sqref="K6">
    <cfRule type="colorScale" priority="6265">
      <colorScale>
        <cfvo type="min"/>
        <cfvo type="percentile" val="50"/>
        <cfvo type="max"/>
        <color rgb="FFF8696B"/>
        <color rgb="FFFCFCFF"/>
        <color rgb="FF63BE7B"/>
      </colorScale>
    </cfRule>
    <cfRule type="colorScale" priority="6266">
      <colorScale>
        <cfvo type="min"/>
        <cfvo type="max"/>
        <color rgb="FFFCFCFF"/>
        <color rgb="FF63BE7B"/>
      </colorScale>
    </cfRule>
    <cfRule type="colorScale" priority="6267">
      <colorScale>
        <cfvo type="min"/>
        <cfvo type="percentile" val="50"/>
        <cfvo type="max"/>
        <color rgb="FFF8696B"/>
        <color rgb="FFFCFCFF"/>
        <color rgb="FF63BE7B"/>
      </colorScale>
    </cfRule>
  </conditionalFormatting>
  <conditionalFormatting sqref="K6:L6">
    <cfRule type="colorScale" priority="6210">
      <colorScale>
        <cfvo type="min"/>
        <cfvo type="max"/>
        <color rgb="FFFCFCFF"/>
        <color rgb="FF63BE7B"/>
      </colorScale>
    </cfRule>
    <cfRule type="colorScale" priority="6268">
      <colorScale>
        <cfvo type="min"/>
        <cfvo type="max"/>
        <color rgb="FFFCFCFF"/>
        <color rgb="FF63BE7B"/>
      </colorScale>
    </cfRule>
    <cfRule type="colorScale" priority="6269">
      <colorScale>
        <cfvo type="min"/>
        <cfvo type="percentile" val="50"/>
        <cfvo type="max"/>
        <color rgb="FFF8696B"/>
        <color rgb="FFFCFCFF"/>
        <color rgb="FF63BE7B"/>
      </colorScale>
    </cfRule>
    <cfRule type="colorScale" priority="6270">
      <colorScale>
        <cfvo type="min"/>
        <cfvo type="max"/>
        <color rgb="FFFCFCFF"/>
        <color rgb="FF63BE7B"/>
      </colorScale>
    </cfRule>
  </conditionalFormatting>
  <conditionalFormatting sqref="L6">
    <cfRule type="colorScale" priority="6271">
      <colorScale>
        <cfvo type="min"/>
        <cfvo type="percentile" val="50"/>
        <cfvo type="max"/>
        <color rgb="FFF8696B"/>
        <color rgb="FFFCFCFF"/>
        <color rgb="FF63BE7B"/>
      </colorScale>
    </cfRule>
    <cfRule type="colorScale" priority="6272">
      <colorScale>
        <cfvo type="min"/>
        <cfvo type="max"/>
        <color rgb="FFFCFCFF"/>
        <color rgb="FF63BE7B"/>
      </colorScale>
    </cfRule>
    <cfRule type="colorScale" priority="6273">
      <colorScale>
        <cfvo type="min"/>
        <cfvo type="percentile" val="50"/>
        <cfvo type="max"/>
        <color rgb="FFF8696B"/>
        <color rgb="FFFCFCFF"/>
        <color rgb="FF63BE7B"/>
      </colorScale>
    </cfRule>
  </conditionalFormatting>
  <conditionalFormatting sqref="O3">
    <cfRule type="colorScale" priority="6638">
      <colorScale>
        <cfvo type="min"/>
        <cfvo type="percentile" val="50"/>
        <cfvo type="max"/>
        <color rgb="FF63BE7B"/>
        <color rgb="FFFCFCFF"/>
        <color rgb="FFF8696B"/>
      </colorScale>
    </cfRule>
    <cfRule type="colorScale" priority="6651">
      <colorScale>
        <cfvo type="min"/>
        <cfvo type="percentile" val="50"/>
        <cfvo type="max"/>
        <color rgb="FF63BE7B"/>
        <color rgb="FFFCFCFF"/>
        <color rgb="FFF8696B"/>
      </colorScale>
    </cfRule>
    <cfRule type="colorScale" priority="6652">
      <colorScale>
        <cfvo type="min"/>
        <cfvo type="percentile" val="50"/>
        <cfvo type="max"/>
        <color rgb="FF63BE7B"/>
        <color rgb="FFFCFCFF"/>
        <color rgb="FFF8696B"/>
      </colorScale>
    </cfRule>
    <cfRule type="colorScale" priority="6653">
      <colorScale>
        <cfvo type="min"/>
        <cfvo type="percentile" val="50"/>
        <cfvo type="max"/>
        <color rgb="FF63BE7B"/>
        <color rgb="FFFCFCFF"/>
        <color rgb="FFF8696B"/>
      </colorScale>
    </cfRule>
  </conditionalFormatting>
  <conditionalFormatting sqref="O6">
    <cfRule type="colorScale" priority="6185">
      <colorScale>
        <cfvo type="min"/>
        <cfvo type="percentile" val="50"/>
        <cfvo type="max"/>
        <color rgb="FF63BE7B"/>
        <color rgb="FFFCFCFF"/>
        <color rgb="FFF8696B"/>
      </colorScale>
    </cfRule>
    <cfRule type="colorScale" priority="6186">
      <colorScale>
        <cfvo type="min"/>
        <cfvo type="percentile" val="50"/>
        <cfvo type="max"/>
        <color rgb="FF63BE7B"/>
        <color rgb="FFFCFCFF"/>
        <color rgb="FFF8696B"/>
      </colorScale>
    </cfRule>
    <cfRule type="colorScale" priority="6212">
      <colorScale>
        <cfvo type="min"/>
        <cfvo type="percentile" val="50"/>
        <cfvo type="max"/>
        <color rgb="FF63BE7B"/>
        <color rgb="FFFCFCFF"/>
        <color rgb="FFF8696B"/>
      </colorScale>
    </cfRule>
    <cfRule type="colorScale" priority="6213">
      <colorScale>
        <cfvo type="min"/>
        <cfvo type="percentile" val="50"/>
        <cfvo type="max"/>
        <color rgb="FF63BE7B"/>
        <color rgb="FFFCFCFF"/>
        <color rgb="FFF8696B"/>
      </colorScale>
    </cfRule>
    <cfRule type="colorScale" priority="6297">
      <colorScale>
        <cfvo type="min"/>
        <cfvo type="percentile" val="50"/>
        <cfvo type="max"/>
        <color rgb="FF63BE7B"/>
        <color rgb="FFFCFCFF"/>
        <color rgb="FFF8696B"/>
      </colorScale>
    </cfRule>
    <cfRule type="colorScale" priority="6298">
      <colorScale>
        <cfvo type="min"/>
        <cfvo type="percentile" val="50"/>
        <cfvo type="max"/>
        <color rgb="FF63BE7B"/>
        <color rgb="FFFCFCFF"/>
        <color rgb="FFF8696B"/>
      </colorScale>
    </cfRule>
  </conditionalFormatting>
  <conditionalFormatting sqref="P3">
    <cfRule type="colorScale" priority="6637">
      <colorScale>
        <cfvo type="min"/>
        <cfvo type="percentile" val="50"/>
        <cfvo type="max"/>
        <color rgb="FF63BE7B"/>
        <color rgb="FFFCFCFF"/>
        <color rgb="FFF8696B"/>
      </colorScale>
    </cfRule>
    <cfRule type="colorScale" priority="6654">
      <colorScale>
        <cfvo type="min"/>
        <cfvo type="percentile" val="50"/>
        <cfvo type="max"/>
        <color rgb="FF63BE7B"/>
        <color rgb="FFFCFCFF"/>
        <color rgb="FFF8696B"/>
      </colorScale>
    </cfRule>
    <cfRule type="colorScale" priority="6655">
      <colorScale>
        <cfvo type="min"/>
        <cfvo type="percentile" val="50"/>
        <cfvo type="max"/>
        <color rgb="FF63BE7B"/>
        <color rgb="FFFCFCFF"/>
        <color rgb="FFF8696B"/>
      </colorScale>
    </cfRule>
    <cfRule type="colorScale" priority="6656">
      <colorScale>
        <cfvo type="min"/>
        <cfvo type="percentile" val="50"/>
        <cfvo type="max"/>
        <color rgb="FF63BE7B"/>
        <color rgb="FFFCFCFF"/>
        <color rgb="FFF8696B"/>
      </colorScale>
    </cfRule>
  </conditionalFormatting>
  <conditionalFormatting sqref="P6">
    <cfRule type="colorScale" priority="6299">
      <colorScale>
        <cfvo type="min"/>
        <cfvo type="percentile" val="50"/>
        <cfvo type="max"/>
        <color rgb="FF63BE7B"/>
        <color rgb="FFFCFCFF"/>
        <color rgb="FFF8696B"/>
      </colorScale>
    </cfRule>
    <cfRule type="colorScale" priority="6300">
      <colorScale>
        <cfvo type="min"/>
        <cfvo type="percentile" val="50"/>
        <cfvo type="max"/>
        <color rgb="FF63BE7B"/>
        <color rgb="FFFCFCFF"/>
        <color rgb="FFF8696B"/>
      </colorScale>
    </cfRule>
    <cfRule type="colorScale" priority="6301">
      <colorScale>
        <cfvo type="min"/>
        <cfvo type="max"/>
        <color rgb="FFFCFCFF"/>
        <color rgb="FFF8696B"/>
      </colorScale>
    </cfRule>
    <cfRule type="colorScale" priority="6302">
      <colorScale>
        <cfvo type="min"/>
        <cfvo type="percentile" val="50"/>
        <cfvo type="max"/>
        <color rgb="FF63BE7B"/>
        <color rgb="FFFCFCFF"/>
        <color rgb="FFF8696B"/>
      </colorScale>
    </cfRule>
    <cfRule type="colorScale" priority="6303">
      <colorScale>
        <cfvo type="min"/>
        <cfvo type="percentile" val="50"/>
        <cfvo type="max"/>
        <color rgb="FF63BE7B"/>
        <color rgb="FFFCFCFF"/>
        <color rgb="FFF8696B"/>
      </colorScale>
    </cfRule>
  </conditionalFormatting>
  <conditionalFormatting sqref="Q3">
    <cfRule type="colorScale" priority="6635">
      <colorScale>
        <cfvo type="min"/>
        <cfvo type="percentile" val="50"/>
        <cfvo type="max"/>
        <color rgb="FFF8696B"/>
        <color rgb="FFFCFCFF"/>
        <color rgb="FF63BE7B"/>
      </colorScale>
    </cfRule>
    <cfRule type="colorScale" priority="6636">
      <colorScale>
        <cfvo type="min"/>
        <cfvo type="max"/>
        <color rgb="FFFFEF9C"/>
        <color rgb="FF63BE7B"/>
      </colorScale>
    </cfRule>
    <cfRule type="colorScale" priority="6657">
      <colorScale>
        <cfvo type="min"/>
        <cfvo type="max"/>
        <color rgb="FFFFEF9C"/>
        <color rgb="FF63BE7B"/>
      </colorScale>
    </cfRule>
    <cfRule type="colorScale" priority="6658">
      <colorScale>
        <cfvo type="min"/>
        <cfvo type="percentile" val="50"/>
        <cfvo type="max"/>
        <color rgb="FFF8696B"/>
        <color rgb="FFFCFCFF"/>
        <color rgb="FF63BE7B"/>
      </colorScale>
    </cfRule>
  </conditionalFormatting>
  <conditionalFormatting sqref="Q6">
    <cfRule type="colorScale" priority="6214">
      <colorScale>
        <cfvo type="min"/>
        <cfvo type="max"/>
        <color rgb="FFFFEF9C"/>
        <color rgb="FF63BE7B"/>
      </colorScale>
    </cfRule>
    <cfRule type="colorScale" priority="6304">
      <colorScale>
        <cfvo type="min"/>
        <cfvo type="percentile" val="50"/>
        <cfvo type="max"/>
        <color rgb="FFF8696B"/>
        <color rgb="FFFCFCFF"/>
        <color rgb="FF63BE7B"/>
      </colorScale>
    </cfRule>
    <cfRule type="colorScale" priority="6305">
      <colorScale>
        <cfvo type="min"/>
        <cfvo type="max"/>
        <color rgb="FFFFEF9C"/>
        <color rgb="FF63BE7B"/>
      </colorScale>
    </cfRule>
    <cfRule type="colorScale" priority="6306">
      <colorScale>
        <cfvo type="min"/>
        <cfvo type="max"/>
        <color rgb="FFFCFCFF"/>
        <color rgb="FF63BE7B"/>
      </colorScale>
    </cfRule>
    <cfRule type="colorScale" priority="6307">
      <colorScale>
        <cfvo type="min"/>
        <cfvo type="max"/>
        <color rgb="FFFCFCFF"/>
        <color rgb="FF63BE7B"/>
      </colorScale>
    </cfRule>
    <cfRule type="colorScale" priority="6308">
      <colorScale>
        <cfvo type="min"/>
        <cfvo type="percentile" val="50"/>
        <cfvo type="max"/>
        <color rgb="FFF8696B"/>
        <color rgb="FFFCFCFF"/>
        <color rgb="FF63BE7B"/>
      </colorScale>
    </cfRule>
    <cfRule type="colorScale" priority="6309">
      <colorScale>
        <cfvo type="min"/>
        <cfvo type="percentile" val="50"/>
        <cfvo type="max"/>
        <color rgb="FFF8696B"/>
        <color rgb="FFFCFCFF"/>
        <color rgb="FF63BE7B"/>
      </colorScale>
    </cfRule>
    <cfRule type="colorScale" priority="6310">
      <colorScale>
        <cfvo type="min"/>
        <cfvo type="max"/>
        <color rgb="FFFCFCFF"/>
        <color rgb="FF63BE7B"/>
      </colorScale>
    </cfRule>
    <cfRule type="colorScale" priority="6311">
      <colorScale>
        <cfvo type="min"/>
        <cfvo type="percentile" val="50"/>
        <cfvo type="max"/>
        <color rgb="FFF8696B"/>
        <color rgb="FFFCFCFF"/>
        <color rgb="FF63BE7B"/>
      </colorScale>
    </cfRule>
  </conditionalFormatting>
  <conditionalFormatting sqref="Q3:U3 W3">
    <cfRule type="colorScale" priority="6643">
      <colorScale>
        <cfvo type="min"/>
        <cfvo type="max"/>
        <color rgb="FFFFEF9C"/>
        <color rgb="FF63BE7B"/>
      </colorScale>
    </cfRule>
    <cfRule type="colorScale" priority="6644">
      <colorScale>
        <cfvo type="min"/>
        <cfvo type="max"/>
        <color rgb="FFFFEF9C"/>
        <color rgb="FF63BE7B"/>
      </colorScale>
    </cfRule>
    <cfRule type="colorScale" priority="6645">
      <colorScale>
        <cfvo type="min"/>
        <cfvo type="max"/>
        <color rgb="FFFFEF9C"/>
        <color rgb="FF63BE7B"/>
      </colorScale>
    </cfRule>
  </conditionalFormatting>
  <conditionalFormatting sqref="Q4:U4 W4">
    <cfRule type="colorScale" priority="6666">
      <colorScale>
        <cfvo type="min"/>
        <cfvo type="max"/>
        <color rgb="FFFFEF9C"/>
        <color rgb="FF63BE7B"/>
      </colorScale>
    </cfRule>
  </conditionalFormatting>
  <conditionalFormatting sqref="Q6:W6">
    <cfRule type="colorScale" priority="6189">
      <colorScale>
        <cfvo type="min"/>
        <cfvo type="max"/>
        <color rgb="FFFFEF9C"/>
        <color rgb="FF63BE7B"/>
      </colorScale>
    </cfRule>
    <cfRule type="colorScale" priority="6190">
      <colorScale>
        <cfvo type="min"/>
        <cfvo type="max"/>
        <color rgb="FFFFEF9C"/>
        <color rgb="FF63BE7B"/>
      </colorScale>
    </cfRule>
    <cfRule type="colorScale" priority="6191">
      <colorScale>
        <cfvo type="min"/>
        <cfvo type="max"/>
        <color rgb="FFFFEF9C"/>
        <color rgb="FF63BE7B"/>
      </colorScale>
    </cfRule>
  </conditionalFormatting>
  <conditionalFormatting sqref="R6">
    <cfRule type="colorScale" priority="6312">
      <colorScale>
        <cfvo type="min"/>
        <cfvo type="max"/>
        <color rgb="FFFCFCFF"/>
        <color rgb="FF63BE7B"/>
      </colorScale>
    </cfRule>
    <cfRule type="colorScale" priority="6313">
      <colorScale>
        <cfvo type="min"/>
        <cfvo type="percentile" val="50"/>
        <cfvo type="max"/>
        <color rgb="FFF8696B"/>
        <color rgb="FFFCFCFF"/>
        <color rgb="FF63BE7B"/>
      </colorScale>
    </cfRule>
    <cfRule type="colorScale" priority="6314">
      <colorScale>
        <cfvo type="min"/>
        <cfvo type="max"/>
        <color rgb="FFFCFCFF"/>
        <color rgb="FF63BE7B"/>
      </colorScale>
    </cfRule>
  </conditionalFormatting>
  <conditionalFormatting sqref="R3">
    <cfRule type="colorScale" priority="6634">
      <colorScale>
        <cfvo type="min"/>
        <cfvo type="max"/>
        <color rgb="FFFCFCFF"/>
        <color rgb="FF63BE7B"/>
      </colorScale>
    </cfRule>
    <cfRule type="colorScale" priority="6659">
      <colorScale>
        <cfvo type="min"/>
        <cfvo type="max"/>
        <color rgb="FFFFEF9C"/>
        <color rgb="FF63BE7B"/>
      </colorScale>
    </cfRule>
    <cfRule type="colorScale" priority="6660">
      <colorScale>
        <cfvo type="min"/>
        <cfvo type="max"/>
        <color rgb="FFFCFCFF"/>
        <color rgb="FF63BE7B"/>
      </colorScale>
    </cfRule>
  </conditionalFormatting>
  <conditionalFormatting sqref="R6">
    <cfRule type="colorScale" priority="6215">
      <colorScale>
        <cfvo type="min"/>
        <cfvo type="max"/>
        <color rgb="FFFFEF9C"/>
        <color rgb="FF63BE7B"/>
      </colorScale>
    </cfRule>
    <cfRule type="colorScale" priority="6315">
      <colorScale>
        <cfvo type="min"/>
        <cfvo type="percentile" val="50"/>
        <cfvo type="max"/>
        <color rgb="FFF8696B"/>
        <color rgb="FFFCFCFF"/>
        <color rgb="FF63BE7B"/>
      </colorScale>
    </cfRule>
    <cfRule type="colorScale" priority="6316">
      <colorScale>
        <cfvo type="min"/>
        <cfvo type="max"/>
        <color rgb="FFFCFCFF"/>
        <color rgb="FF63BE7B"/>
      </colorScale>
    </cfRule>
    <cfRule type="colorScale" priority="6317">
      <colorScale>
        <cfvo type="min"/>
        <cfvo type="max"/>
        <color rgb="FFFCFCFF"/>
        <color rgb="FF63BE7B"/>
      </colorScale>
    </cfRule>
    <cfRule type="colorScale" priority="6318">
      <colorScale>
        <cfvo type="min"/>
        <cfvo type="percentile" val="50"/>
        <cfvo type="max"/>
        <color rgb="FFF8696B"/>
        <color rgb="FFFCFCFF"/>
        <color rgb="FF63BE7B"/>
      </colorScale>
    </cfRule>
    <cfRule type="colorScale" priority="6319">
      <colorScale>
        <cfvo type="min"/>
        <cfvo type="max"/>
        <color rgb="FFFCFCFF"/>
        <color rgb="FF63BE7B"/>
      </colorScale>
    </cfRule>
  </conditionalFormatting>
  <conditionalFormatting sqref="S3:T3">
    <cfRule type="colorScale" priority="6633">
      <colorScale>
        <cfvo type="min"/>
        <cfvo type="max"/>
        <color rgb="FFFCFCFF"/>
        <color rgb="FF63BE7B"/>
      </colorScale>
    </cfRule>
    <cfRule type="colorScale" priority="6661">
      <colorScale>
        <cfvo type="min"/>
        <cfvo type="max"/>
        <color rgb="FFFFEF9C"/>
        <color rgb="FF63BE7B"/>
      </colorScale>
    </cfRule>
    <cfRule type="colorScale" priority="6662">
      <colorScale>
        <cfvo type="min"/>
        <cfvo type="max"/>
        <color rgb="FFFCFCFF"/>
        <color rgb="FF63BE7B"/>
      </colorScale>
    </cfRule>
  </conditionalFormatting>
  <conditionalFormatting sqref="S6:T6">
    <cfRule type="colorScale" priority="6216">
      <colorScale>
        <cfvo type="min"/>
        <cfvo type="max"/>
        <color rgb="FFFFEF9C"/>
        <color rgb="FF63BE7B"/>
      </colorScale>
    </cfRule>
    <cfRule type="colorScale" priority="6323">
      <colorScale>
        <cfvo type="min"/>
        <cfvo type="percentile" val="50"/>
        <cfvo type="max"/>
        <color rgb="FFF8696B"/>
        <color rgb="FFFCFCFF"/>
        <color rgb="FF63BE7B"/>
      </colorScale>
    </cfRule>
    <cfRule type="colorScale" priority="6324">
      <colorScale>
        <cfvo type="min"/>
        <cfvo type="max"/>
        <color rgb="FFFCFCFF"/>
        <color rgb="FF63BE7B"/>
      </colorScale>
    </cfRule>
    <cfRule type="colorScale" priority="6325">
      <colorScale>
        <cfvo type="min"/>
        <cfvo type="max"/>
        <color rgb="FFFCFCFF"/>
        <color rgb="FF63BE7B"/>
      </colorScale>
    </cfRule>
    <cfRule type="colorScale" priority="6326">
      <colorScale>
        <cfvo type="min"/>
        <cfvo type="max"/>
        <color rgb="FFFCFCFF"/>
        <color rgb="FF63BE7B"/>
      </colorScale>
    </cfRule>
    <cfRule type="colorScale" priority="6327">
      <colorScale>
        <cfvo type="min"/>
        <cfvo type="max"/>
        <color rgb="FFFCFCFF"/>
        <color rgb="FF63BE7B"/>
      </colorScale>
    </cfRule>
    <cfRule type="colorScale" priority="6328">
      <colorScale>
        <cfvo type="min"/>
        <cfvo type="percentile" val="50"/>
        <cfvo type="max"/>
        <color rgb="FFF8696B"/>
        <color rgb="FFFCFCFF"/>
        <color rgb="FF63BE7B"/>
      </colorScale>
    </cfRule>
    <cfRule type="colorScale" priority="6329">
      <colorScale>
        <cfvo type="min"/>
        <cfvo type="max"/>
        <color rgb="FFFCFCFF"/>
        <color rgb="FF63BE7B"/>
      </colorScale>
    </cfRule>
  </conditionalFormatting>
  <conditionalFormatting sqref="U4 W4">
    <cfRule type="colorScale" priority="6668">
      <colorScale>
        <cfvo type="min"/>
        <cfvo type="max"/>
        <color rgb="FFFFEF9C"/>
        <color rgb="FF63BE7B"/>
      </colorScale>
    </cfRule>
    <cfRule type="colorScale" priority="6669">
      <colorScale>
        <cfvo type="min"/>
        <cfvo type="max"/>
        <color rgb="FFFFEF9C"/>
        <color rgb="FF63BE7B"/>
      </colorScale>
    </cfRule>
  </conditionalFormatting>
  <conditionalFormatting sqref="U3">
    <cfRule type="colorScale" priority="6632">
      <colorScale>
        <cfvo type="min"/>
        <cfvo type="max"/>
        <color rgb="FFFCFCFF"/>
        <color rgb="FF63BE7B"/>
      </colorScale>
    </cfRule>
    <cfRule type="colorScale" priority="6663">
      <colorScale>
        <cfvo type="min"/>
        <cfvo type="max"/>
        <color rgb="FFFCFCFF"/>
        <color rgb="FF63BE7B"/>
      </colorScale>
    </cfRule>
  </conditionalFormatting>
  <conditionalFormatting sqref="U6">
    <cfRule type="colorScale" priority="6330">
      <colorScale>
        <cfvo type="min"/>
        <cfvo type="percentile" val="50"/>
        <cfvo type="max"/>
        <color rgb="FFF8696B"/>
        <color rgb="FFFCFCFF"/>
        <color rgb="FF63BE7B"/>
      </colorScale>
    </cfRule>
    <cfRule type="colorScale" priority="6331">
      <colorScale>
        <cfvo type="min"/>
        <cfvo type="max"/>
        <color rgb="FFFCFCFF"/>
        <color rgb="FF63BE7B"/>
      </colorScale>
    </cfRule>
    <cfRule type="colorScale" priority="6332">
      <colorScale>
        <cfvo type="min"/>
        <cfvo type="max"/>
        <color rgb="FFFCFCFF"/>
        <color rgb="FF63BE7B"/>
      </colorScale>
    </cfRule>
    <cfRule type="colorScale" priority="6333">
      <colorScale>
        <cfvo type="min"/>
        <cfvo type="percentile" val="50"/>
        <cfvo type="max"/>
        <color rgb="FFF8696B"/>
        <color rgb="FFFCFCFF"/>
        <color rgb="FF63BE7B"/>
      </colorScale>
    </cfRule>
    <cfRule type="colorScale" priority="6334">
      <colorScale>
        <cfvo type="min"/>
        <cfvo type="max"/>
        <color rgb="FFFCFCFF"/>
        <color rgb="FF63BE7B"/>
      </colorScale>
    </cfRule>
  </conditionalFormatting>
  <conditionalFormatting sqref="U6:W6">
    <cfRule type="colorScale" priority="6192">
      <colorScale>
        <cfvo type="min"/>
        <cfvo type="max"/>
        <color rgb="FFFFEF9C"/>
        <color rgb="FF63BE7B"/>
      </colorScale>
    </cfRule>
    <cfRule type="colorScale" priority="6337">
      <colorScale>
        <cfvo type="min"/>
        <cfvo type="max"/>
        <color rgb="FFFFEF9C"/>
        <color rgb="FF63BE7B"/>
      </colorScale>
    </cfRule>
  </conditionalFormatting>
  <conditionalFormatting sqref="V3">
    <cfRule type="colorScale" priority="6521">
      <colorScale>
        <cfvo type="min"/>
        <cfvo type="max"/>
        <color rgb="FFFFEF9C"/>
        <color rgb="FF63BE7B"/>
      </colorScale>
    </cfRule>
  </conditionalFormatting>
  <conditionalFormatting sqref="V4">
    <cfRule type="colorScale" priority="6522">
      <colorScale>
        <cfvo type="min"/>
        <cfvo type="max"/>
        <color rgb="FFFFEF9C"/>
        <color rgb="FF63BE7B"/>
      </colorScale>
    </cfRule>
    <cfRule type="colorScale" priority="6523">
      <colorScale>
        <cfvo type="min"/>
        <cfvo type="max"/>
        <color rgb="FFFFEF9C"/>
        <color rgb="FF63BE7B"/>
      </colorScale>
    </cfRule>
  </conditionalFormatting>
  <conditionalFormatting sqref="V6">
    <cfRule type="colorScale" priority="6335">
      <colorScale>
        <cfvo type="min"/>
        <cfvo type="max"/>
        <color rgb="FFFFEF9C"/>
        <color rgb="FF63BE7B"/>
      </colorScale>
    </cfRule>
    <cfRule type="colorScale" priority="6336">
      <colorScale>
        <cfvo type="min"/>
        <cfvo type="max"/>
        <color rgb="FFFFEF9C"/>
        <color rgb="FF63BE7B"/>
      </colorScale>
    </cfRule>
    <cfRule type="colorScale" priority="6338">
      <colorScale>
        <cfvo type="min"/>
        <cfvo type="percentile" val="50"/>
        <cfvo type="max"/>
        <color rgb="FF63BE7B"/>
        <color rgb="FFFCFCFF"/>
        <color rgb="FFF8696B"/>
      </colorScale>
    </cfRule>
    <cfRule type="colorScale" priority="6339">
      <colorScale>
        <cfvo type="min"/>
        <cfvo type="percentile" val="50"/>
        <cfvo type="max"/>
        <color rgb="FF63BE7B"/>
        <color rgb="FFFCFCFF"/>
        <color rgb="FFF8696B"/>
      </colorScale>
    </cfRule>
    <cfRule type="colorScale" priority="6340">
      <colorScale>
        <cfvo type="min"/>
        <cfvo type="max"/>
        <color rgb="FF63BE7B"/>
        <color rgb="FFFCFCFF"/>
      </colorScale>
    </cfRule>
    <cfRule type="colorScale" priority="6341">
      <colorScale>
        <cfvo type="min"/>
        <cfvo type="percentile" val="50"/>
        <cfvo type="max"/>
        <color rgb="FF63BE7B"/>
        <color rgb="FFFCFCFF"/>
        <color rgb="FFF8696B"/>
      </colorScale>
    </cfRule>
    <cfRule type="colorScale" priority="6342">
      <colorScale>
        <cfvo type="min"/>
        <cfvo type="percentile" val="50"/>
        <cfvo type="max"/>
        <color rgb="FF63BE7B"/>
        <color rgb="FFFCFCFF"/>
        <color rgb="FFF8696B"/>
      </colorScale>
    </cfRule>
    <cfRule type="colorScale" priority="6343">
      <colorScale>
        <cfvo type="min"/>
        <cfvo type="max"/>
        <color rgb="FFFFEF9C"/>
        <color rgb="FF63BE7B"/>
      </colorScale>
    </cfRule>
  </conditionalFormatting>
  <conditionalFormatting sqref="U3 W3">
    <cfRule type="colorScale" priority="6646">
      <colorScale>
        <cfvo type="min"/>
        <cfvo type="max"/>
        <color rgb="FFFFEF9C"/>
        <color rgb="FF63BE7B"/>
      </colorScale>
    </cfRule>
  </conditionalFormatting>
  <conditionalFormatting sqref="W3">
    <cfRule type="colorScale" priority="6631">
      <colorScale>
        <cfvo type="min"/>
        <cfvo type="percentile" val="50"/>
        <cfvo type="max"/>
        <color rgb="FF63BE7B"/>
        <color rgb="FFFCFCFF"/>
        <color rgb="FFF8696B"/>
      </colorScale>
    </cfRule>
    <cfRule type="colorScale" priority="6664">
      <colorScale>
        <cfvo type="min"/>
        <cfvo type="percentile" val="50"/>
        <cfvo type="max"/>
        <color rgb="FF63BE7B"/>
        <color rgb="FFFCFCFF"/>
        <color rgb="FFF8696B"/>
      </colorScale>
    </cfRule>
    <cfRule type="colorScale" priority="6665">
      <colorScale>
        <cfvo type="min"/>
        <cfvo type="max"/>
        <color rgb="FF63BE7B"/>
        <color rgb="FFFCFCFF"/>
      </colorScale>
    </cfRule>
  </conditionalFormatting>
  <conditionalFormatting sqref="W6">
    <cfRule type="colorScale" priority="6344">
      <colorScale>
        <cfvo type="min"/>
        <cfvo type="percentile" val="50"/>
        <cfvo type="max"/>
        <color rgb="FF63BE7B"/>
        <color rgb="FFFCFCFF"/>
        <color rgb="FFF8696B"/>
      </colorScale>
    </cfRule>
    <cfRule type="colorScale" priority="6345">
      <colorScale>
        <cfvo type="min"/>
        <cfvo type="max"/>
        <color rgb="FF63BE7B"/>
        <color rgb="FFFCFCFF"/>
      </colorScale>
    </cfRule>
    <cfRule type="colorScale" priority="6346">
      <colorScale>
        <cfvo type="min"/>
        <cfvo type="percentile" val="50"/>
        <cfvo type="max"/>
        <color rgb="FF63BE7B"/>
        <color rgb="FFFCFCFF"/>
        <color rgb="FFF8696B"/>
      </colorScale>
    </cfRule>
    <cfRule type="colorScale" priority="6347">
      <colorScale>
        <cfvo type="min"/>
        <cfvo type="percentile" val="50"/>
        <cfvo type="max"/>
        <color rgb="FF63BE7B"/>
        <color rgb="FFFCFCFF"/>
        <color rgb="FFF8696B"/>
      </colorScale>
    </cfRule>
  </conditionalFormatting>
  <conditionalFormatting sqref="O7">
    <cfRule type="colorScale" priority="5449">
      <colorScale>
        <cfvo type="min"/>
        <cfvo type="percentile" val="50"/>
        <cfvo type="max"/>
        <color rgb="FF63BE7B"/>
        <color rgb="FFFCFCFF"/>
        <color rgb="FFF8696B"/>
      </colorScale>
    </cfRule>
  </conditionalFormatting>
  <conditionalFormatting sqref="O8">
    <cfRule type="colorScale" priority="5444">
      <colorScale>
        <cfvo type="min"/>
        <cfvo type="percentile" val="50"/>
        <cfvo type="max"/>
        <color rgb="FF63BE7B"/>
        <color rgb="FFFCFCFF"/>
        <color rgb="FFF8696B"/>
      </colorScale>
    </cfRule>
    <cfRule type="colorScale" priority="5445">
      <colorScale>
        <cfvo type="min"/>
        <cfvo type="percentile" val="50"/>
        <cfvo type="max"/>
        <color rgb="FF63BE7B"/>
        <color rgb="FFFCFCFF"/>
        <color rgb="FFF8696B"/>
      </colorScale>
    </cfRule>
  </conditionalFormatting>
  <conditionalFormatting sqref="O9">
    <cfRule type="colorScale" priority="5450">
      <colorScale>
        <cfvo type="min"/>
        <cfvo type="percentile" val="50"/>
        <cfvo type="max"/>
        <color rgb="FF63BE7B"/>
        <color rgb="FFFCFCFF"/>
        <color rgb="FFF8696B"/>
      </colorScale>
    </cfRule>
  </conditionalFormatting>
  <conditionalFormatting sqref="O10">
    <cfRule type="colorScale" priority="5407">
      <colorScale>
        <cfvo type="min"/>
        <cfvo type="percentile" val="50"/>
        <cfvo type="max"/>
        <color rgb="FF63BE7B"/>
        <color rgb="FFFCFCFF"/>
        <color rgb="FFF8696B"/>
      </colorScale>
    </cfRule>
    <cfRule type="colorScale" priority="5408">
      <colorScale>
        <cfvo type="min"/>
        <cfvo type="percentile" val="50"/>
        <cfvo type="max"/>
        <color rgb="FF63BE7B"/>
        <color rgb="FFFCFCFF"/>
        <color rgb="FFF8696B"/>
      </colorScale>
    </cfRule>
  </conditionalFormatting>
  <conditionalFormatting sqref="O11">
    <cfRule type="colorScale" priority="5379">
      <colorScale>
        <cfvo type="min"/>
        <cfvo type="percentile" val="50"/>
        <cfvo type="max"/>
        <color rgb="FF63BE7B"/>
        <color rgb="FFFCFCFF"/>
        <color rgb="FFF8696B"/>
      </colorScale>
    </cfRule>
    <cfRule type="colorScale" priority="5381">
      <colorScale>
        <cfvo type="min"/>
        <cfvo type="percentile" val="50"/>
        <cfvo type="max"/>
        <color rgb="FF63BE7B"/>
        <color rgb="FFFCFCFF"/>
        <color rgb="FFF8696B"/>
      </colorScale>
    </cfRule>
    <cfRule type="colorScale" priority="5382">
      <colorScale>
        <cfvo type="min"/>
        <cfvo type="percentile" val="50"/>
        <cfvo type="max"/>
        <color rgb="FF63BE7B"/>
        <color rgb="FFFCFCFF"/>
        <color rgb="FFF8696B"/>
      </colorScale>
    </cfRule>
  </conditionalFormatting>
  <conditionalFormatting sqref="Q10:R10">
    <cfRule type="colorScale" priority="5409">
      <colorScale>
        <cfvo type="min"/>
        <cfvo type="max"/>
        <color rgb="FFFFEF9C"/>
        <color rgb="FF63BE7B"/>
      </colorScale>
    </cfRule>
    <cfRule type="colorScale" priority="5410">
      <colorScale>
        <cfvo type="min"/>
        <cfvo type="max"/>
        <color rgb="FFFFEF9C"/>
        <color rgb="FF63BE7B"/>
      </colorScale>
    </cfRule>
  </conditionalFormatting>
  <conditionalFormatting sqref="Q11:R11">
    <cfRule type="colorScale" priority="5376">
      <colorScale>
        <cfvo type="min"/>
        <cfvo type="max"/>
        <color rgb="FFFFEF9C"/>
        <color rgb="FF63BE7B"/>
      </colorScale>
    </cfRule>
    <cfRule type="colorScale" priority="5378">
      <colorScale>
        <cfvo type="min"/>
        <cfvo type="max"/>
        <color rgb="FFFFEF9C"/>
        <color rgb="FF63BE7B"/>
      </colorScale>
    </cfRule>
    <cfRule type="colorScale" priority="5380">
      <colorScale>
        <cfvo type="min"/>
        <cfvo type="max"/>
        <color rgb="FFFFEF9C"/>
        <color rgb="FF63BE7B"/>
      </colorScale>
    </cfRule>
    <cfRule type="colorScale" priority="5383">
      <colorScale>
        <cfvo type="min"/>
        <cfvo type="max"/>
        <color rgb="FFFFEF9C"/>
        <color rgb="FF63BE7B"/>
      </colorScale>
    </cfRule>
  </conditionalFormatting>
  <conditionalFormatting sqref="W13">
    <cfRule type="colorScale" priority="5636">
      <colorScale>
        <cfvo type="min"/>
        <cfvo type="max"/>
        <color rgb="FFFFEF9C"/>
        <color rgb="FF63BE7B"/>
      </colorScale>
    </cfRule>
  </conditionalFormatting>
  <conditionalFormatting sqref="Q7:W7">
    <cfRule type="colorScale" priority="5594">
      <colorScale>
        <cfvo type="min"/>
        <cfvo type="max"/>
        <color rgb="FFFFEF9C"/>
        <color rgb="FF63BE7B"/>
      </colorScale>
    </cfRule>
  </conditionalFormatting>
  <conditionalFormatting sqref="Q8:W8">
    <cfRule type="colorScale" priority="5599">
      <colorScale>
        <cfvo type="min"/>
        <cfvo type="max"/>
        <color rgb="FFFFEF9C"/>
        <color rgb="FF63BE7B"/>
      </colorScale>
    </cfRule>
    <cfRule type="colorScale" priority="5600">
      <colorScale>
        <cfvo type="min"/>
        <cfvo type="max"/>
        <color rgb="FFFFEF9C"/>
        <color rgb="FF63BE7B"/>
      </colorScale>
    </cfRule>
  </conditionalFormatting>
  <conditionalFormatting sqref="Q9:W9">
    <cfRule type="colorScale" priority="5601">
      <colorScale>
        <cfvo type="min"/>
        <cfvo type="max"/>
        <color rgb="FFFFEF9C"/>
        <color rgb="FF63BE7B"/>
      </colorScale>
    </cfRule>
  </conditionalFormatting>
  <conditionalFormatting sqref="S10:T10">
    <cfRule type="colorScale" priority="5411">
      <colorScale>
        <cfvo type="min"/>
        <cfvo type="max"/>
        <color rgb="FFFFEF9C"/>
        <color rgb="FF63BE7B"/>
      </colorScale>
    </cfRule>
  </conditionalFormatting>
  <conditionalFormatting sqref="S11:T11">
    <cfRule type="colorScale" priority="5375">
      <colorScale>
        <cfvo type="min"/>
        <cfvo type="max"/>
        <color rgb="FFFFEF9C"/>
        <color rgb="FF63BE7B"/>
      </colorScale>
    </cfRule>
    <cfRule type="colorScale" priority="5377">
      <colorScale>
        <cfvo type="min"/>
        <cfvo type="max"/>
        <color rgb="FFFFEF9C"/>
        <color rgb="FF63BE7B"/>
      </colorScale>
    </cfRule>
    <cfRule type="colorScale" priority="5384">
      <colorScale>
        <cfvo type="min"/>
        <cfvo type="max"/>
        <color rgb="FFFFEF9C"/>
        <color rgb="FF63BE7B"/>
      </colorScale>
    </cfRule>
  </conditionalFormatting>
  <conditionalFormatting sqref="U10:W10">
    <cfRule type="colorScale" priority="5615">
      <colorScale>
        <cfvo type="min"/>
        <cfvo type="max"/>
        <color rgb="FFFFEF9C"/>
        <color rgb="FF63BE7B"/>
      </colorScale>
    </cfRule>
    <cfRule type="colorScale" priority="5616">
      <colorScale>
        <cfvo type="min"/>
        <cfvo type="percentile" val="50"/>
        <cfvo type="max"/>
        <color rgb="FFF8696B"/>
        <color rgb="FFFFEB84"/>
        <color rgb="FF63BE7B"/>
      </colorScale>
    </cfRule>
  </conditionalFormatting>
  <conditionalFormatting sqref="U11:W11">
    <cfRule type="colorScale" priority="5624">
      <colorScale>
        <cfvo type="min"/>
        <cfvo type="max"/>
        <color rgb="FFFFEF9C"/>
        <color rgb="FF63BE7B"/>
      </colorScale>
    </cfRule>
    <cfRule type="colorScale" priority="5625">
      <colorScale>
        <cfvo type="min"/>
        <cfvo type="percentile" val="50"/>
        <cfvo type="max"/>
        <color rgb="FFF8696B"/>
        <color rgb="FFFFEB84"/>
        <color rgb="FF63BE7B"/>
      </colorScale>
    </cfRule>
    <cfRule type="colorScale" priority="5626">
      <colorScale>
        <cfvo type="min"/>
        <cfvo type="percentile" val="50"/>
        <cfvo type="max"/>
        <color rgb="FFF8696B"/>
        <color rgb="FFFFEB84"/>
        <color rgb="FF63BE7B"/>
      </colorScale>
    </cfRule>
  </conditionalFormatting>
  <conditionalFormatting sqref="J6">
    <cfRule type="colorScale" priority="4487">
      <colorScale>
        <cfvo type="min"/>
        <cfvo type="max"/>
        <color rgb="FFFCFCFF"/>
        <color rgb="FF63BE7B"/>
      </colorScale>
    </cfRule>
    <cfRule type="colorScale" priority="4488">
      <colorScale>
        <cfvo type="min"/>
        <cfvo type="max"/>
        <color rgb="FFFCFCFF"/>
        <color rgb="FF63BE7B"/>
      </colorScale>
    </cfRule>
    <cfRule type="colorScale" priority="4489">
      <colorScale>
        <cfvo type="min"/>
        <cfvo type="max"/>
        <color rgb="FFFCFCFF"/>
        <color rgb="FF63BE7B"/>
      </colorScale>
    </cfRule>
    <cfRule type="colorScale" priority="4490">
      <colorScale>
        <cfvo type="min"/>
        <cfvo type="max"/>
        <color rgb="FFFCFCFF"/>
        <color rgb="FF63BE7B"/>
      </colorScale>
    </cfRule>
    <cfRule type="colorScale" priority="4491">
      <colorScale>
        <cfvo type="min"/>
        <cfvo type="percentile" val="50"/>
        <cfvo type="max"/>
        <color rgb="FFF8696B"/>
        <color rgb="FFFCFCFF"/>
        <color rgb="FF63BE7B"/>
      </colorScale>
    </cfRule>
    <cfRule type="colorScale" priority="4492">
      <colorScale>
        <cfvo type="min"/>
        <cfvo type="percentile" val="50"/>
        <cfvo type="max"/>
        <color rgb="FFF8696B"/>
        <color rgb="FFFCFCFF"/>
        <color rgb="FF63BE7B"/>
      </colorScale>
    </cfRule>
    <cfRule type="colorScale" priority="4493">
      <colorScale>
        <cfvo type="min"/>
        <cfvo type="max"/>
        <color rgb="FFFCFCFF"/>
        <color rgb="FF63BE7B"/>
      </colorScale>
    </cfRule>
  </conditionalFormatting>
  <conditionalFormatting sqref="S21">
    <cfRule type="colorScale" priority="4255">
      <colorScale>
        <cfvo type="min"/>
        <cfvo type="max"/>
        <color rgb="FFFFEF9C"/>
        <color rgb="FF63BE7B"/>
      </colorScale>
    </cfRule>
    <cfRule type="colorScale" priority="4256">
      <colorScale>
        <cfvo type="min"/>
        <cfvo type="max"/>
        <color rgb="FFFFEF9C"/>
        <color rgb="FF63BE7B"/>
      </colorScale>
    </cfRule>
    <cfRule type="colorScale" priority="4257">
      <colorScale>
        <cfvo type="min"/>
        <cfvo type="max"/>
        <color rgb="FFFFEF9C"/>
        <color rgb="FF63BE7B"/>
      </colorScale>
    </cfRule>
    <cfRule type="colorScale" priority="4258">
      <colorScale>
        <cfvo type="min"/>
        <cfvo type="max"/>
        <color rgb="FFFFEF9C"/>
        <color rgb="FF63BE7B"/>
      </colorScale>
    </cfRule>
  </conditionalFormatting>
  <conditionalFormatting sqref="S22">
    <cfRule type="colorScale" priority="4248">
      <colorScale>
        <cfvo type="min"/>
        <cfvo type="max"/>
        <color rgb="FFFFEF9C"/>
        <color rgb="FF63BE7B"/>
      </colorScale>
    </cfRule>
  </conditionalFormatting>
  <conditionalFormatting sqref="S20">
    <cfRule type="colorScale" priority="4270">
      <colorScale>
        <cfvo type="min"/>
        <cfvo type="max"/>
        <color rgb="FFFFEF9C"/>
        <color rgb="FF63BE7B"/>
      </colorScale>
    </cfRule>
    <cfRule type="colorScale" priority="4271">
      <colorScale>
        <cfvo type="min"/>
        <cfvo type="max"/>
        <color rgb="FFFFEF9C"/>
        <color rgb="FF63BE7B"/>
      </colorScale>
    </cfRule>
    <cfRule type="colorScale" priority="4272">
      <colorScale>
        <cfvo type="min"/>
        <cfvo type="max"/>
        <color rgb="FFFFEF9C"/>
        <color rgb="FF63BE7B"/>
      </colorScale>
    </cfRule>
  </conditionalFormatting>
  <conditionalFormatting sqref="S20:S22">
    <cfRule type="colorScale" priority="4246">
      <colorScale>
        <cfvo type="min"/>
        <cfvo type="max"/>
        <color rgb="FFFCFCFF"/>
        <color rgb="FF63BE7B"/>
      </colorScale>
    </cfRule>
    <cfRule type="colorScale" priority="4247">
      <colorScale>
        <cfvo type="min"/>
        <cfvo type="percentile" val="50"/>
        <cfvo type="max"/>
        <color rgb="FFF8696B"/>
        <color rgb="FFFCFCFF"/>
        <color rgb="FF63BE7B"/>
      </colorScale>
    </cfRule>
  </conditionalFormatting>
  <conditionalFormatting sqref="S20">
    <cfRule type="colorScale" priority="4274">
      <colorScale>
        <cfvo type="min"/>
        <cfvo type="max"/>
        <color rgb="FFFCFCFF"/>
        <color rgb="FF63BE7B"/>
      </colorScale>
    </cfRule>
    <cfRule type="colorScale" priority="4275">
      <colorScale>
        <cfvo type="min"/>
        <cfvo type="percentile" val="50"/>
        <cfvo type="max"/>
        <color rgb="FFF8696B"/>
        <color rgb="FFFCFCFF"/>
        <color rgb="FF63BE7B"/>
      </colorScale>
    </cfRule>
    <cfRule type="colorScale" priority="4276">
      <colorScale>
        <cfvo type="min"/>
        <cfvo type="max"/>
        <color rgb="FFFCFCFF"/>
        <color rgb="FF63BE7B"/>
      </colorScale>
    </cfRule>
  </conditionalFormatting>
  <conditionalFormatting sqref="S21">
    <cfRule type="colorScale" priority="4262">
      <colorScale>
        <cfvo type="min"/>
        <cfvo type="max"/>
        <color rgb="FFFCFCFF"/>
        <color rgb="FF63BE7B"/>
      </colorScale>
    </cfRule>
    <cfRule type="colorScale" priority="4263">
      <colorScale>
        <cfvo type="min"/>
        <cfvo type="percentile" val="50"/>
        <cfvo type="max"/>
        <color rgb="FFF8696B"/>
        <color rgb="FFFCFCFF"/>
        <color rgb="FF63BE7B"/>
      </colorScale>
    </cfRule>
    <cfRule type="colorScale" priority="4264">
      <colorScale>
        <cfvo type="min"/>
        <cfvo type="max"/>
        <color rgb="FFFCFCFF"/>
        <color rgb="FF63BE7B"/>
      </colorScale>
    </cfRule>
  </conditionalFormatting>
  <conditionalFormatting sqref="S20">
    <cfRule type="colorScale" priority="4273">
      <colorScale>
        <cfvo type="min"/>
        <cfvo type="max"/>
        <color rgb="FFFFEF9C"/>
        <color rgb="FF63BE7B"/>
      </colorScale>
    </cfRule>
    <cfRule type="colorScale" priority="4277">
      <colorScale>
        <cfvo type="min"/>
        <cfvo type="percentile" val="50"/>
        <cfvo type="max"/>
        <color rgb="FFF8696B"/>
        <color rgb="FFFCFCFF"/>
        <color rgb="FF63BE7B"/>
      </colorScale>
    </cfRule>
    <cfRule type="colorScale" priority="4278">
      <colorScale>
        <cfvo type="min"/>
        <cfvo type="max"/>
        <color rgb="FFFCFCFF"/>
        <color rgb="FF63BE7B"/>
      </colorScale>
    </cfRule>
    <cfRule type="colorScale" priority="4279">
      <colorScale>
        <cfvo type="min"/>
        <cfvo type="max"/>
        <color rgb="FFFCFCFF"/>
        <color rgb="FF63BE7B"/>
      </colorScale>
    </cfRule>
    <cfRule type="colorScale" priority="4280">
      <colorScale>
        <cfvo type="min"/>
        <cfvo type="percentile" val="50"/>
        <cfvo type="max"/>
        <color rgb="FFF8696B"/>
        <color rgb="FFFCFCFF"/>
        <color rgb="FF63BE7B"/>
      </colorScale>
    </cfRule>
    <cfRule type="colorScale" priority="4281">
      <colorScale>
        <cfvo type="min"/>
        <cfvo type="max"/>
        <color rgb="FFFCFCFF"/>
        <color rgb="FF63BE7B"/>
      </colorScale>
    </cfRule>
  </conditionalFormatting>
  <conditionalFormatting sqref="S21">
    <cfRule type="colorScale" priority="4259">
      <colorScale>
        <cfvo type="min"/>
        <cfvo type="max"/>
        <color rgb="FFFFEF9C"/>
        <color rgb="FF63BE7B"/>
      </colorScale>
    </cfRule>
    <cfRule type="colorScale" priority="4260">
      <colorScale>
        <cfvo type="min"/>
        <cfvo type="max"/>
        <color rgb="FFFFEF9C"/>
        <color rgb="FF63BE7B"/>
      </colorScale>
    </cfRule>
    <cfRule type="colorScale" priority="4261">
      <colorScale>
        <cfvo type="min"/>
        <cfvo type="percentile" val="50"/>
        <cfvo type="max"/>
        <color rgb="FFF8696B"/>
        <color rgb="FFFFEB84"/>
        <color rgb="FF63BE7B"/>
      </colorScale>
    </cfRule>
    <cfRule type="colorScale" priority="4265">
      <colorScale>
        <cfvo type="min"/>
        <cfvo type="percentile" val="50"/>
        <cfvo type="max"/>
        <color rgb="FFF8696B"/>
        <color rgb="FFFCFCFF"/>
        <color rgb="FF63BE7B"/>
      </colorScale>
    </cfRule>
    <cfRule type="colorScale" priority="4266">
      <colorScale>
        <cfvo type="min"/>
        <cfvo type="max"/>
        <color rgb="FFFCFCFF"/>
        <color rgb="FF63BE7B"/>
      </colorScale>
    </cfRule>
    <cfRule type="colorScale" priority="4267">
      <colorScale>
        <cfvo type="min"/>
        <cfvo type="max"/>
        <color rgb="FFFCFCFF"/>
        <color rgb="FF63BE7B"/>
      </colorScale>
    </cfRule>
    <cfRule type="colorScale" priority="4268">
      <colorScale>
        <cfvo type="min"/>
        <cfvo type="percentile" val="50"/>
        <cfvo type="max"/>
        <color rgb="FFF8696B"/>
        <color rgb="FFFCFCFF"/>
        <color rgb="FF63BE7B"/>
      </colorScale>
    </cfRule>
    <cfRule type="colorScale" priority="4269">
      <colorScale>
        <cfvo type="min"/>
        <cfvo type="max"/>
        <color rgb="FFFCFCFF"/>
        <color rgb="FF63BE7B"/>
      </colorScale>
    </cfRule>
  </conditionalFormatting>
  <conditionalFormatting sqref="S22">
    <cfRule type="colorScale" priority="4249">
      <colorScale>
        <cfvo type="min"/>
        <cfvo type="max"/>
        <color rgb="FFFFEF9C"/>
        <color rgb="FF63BE7B"/>
      </colorScale>
    </cfRule>
    <cfRule type="colorScale" priority="4250">
      <colorScale>
        <cfvo type="min"/>
        <cfvo type="percentile" val="50"/>
        <cfvo type="max"/>
        <color rgb="FFF8696B"/>
        <color rgb="FFFCFCFF"/>
        <color rgb="FF63BE7B"/>
      </colorScale>
    </cfRule>
    <cfRule type="colorScale" priority="4251">
      <colorScale>
        <cfvo type="min"/>
        <cfvo type="max"/>
        <color rgb="FFFCFCFF"/>
        <color rgb="FF63BE7B"/>
      </colorScale>
    </cfRule>
    <cfRule type="colorScale" priority="4252">
      <colorScale>
        <cfvo type="min"/>
        <cfvo type="max"/>
        <color rgb="FFFCFCFF"/>
        <color rgb="FF63BE7B"/>
      </colorScale>
    </cfRule>
    <cfRule type="colorScale" priority="4253">
      <colorScale>
        <cfvo type="min"/>
        <cfvo type="percentile" val="50"/>
        <cfvo type="max"/>
        <color rgb="FFF8696B"/>
        <color rgb="FFFCFCFF"/>
        <color rgb="FF63BE7B"/>
      </colorScale>
    </cfRule>
    <cfRule type="colorScale" priority="4254">
      <colorScale>
        <cfvo type="min"/>
        <cfvo type="max"/>
        <color rgb="FFFCFCFF"/>
        <color rgb="FF63BE7B"/>
      </colorScale>
    </cfRule>
  </conditionalFormatting>
  <conditionalFormatting sqref="S28">
    <cfRule type="colorScale" priority="4207">
      <colorScale>
        <cfvo type="min"/>
        <cfvo type="max"/>
        <color rgb="FFFFEF9C"/>
        <color rgb="FF63BE7B"/>
      </colorScale>
    </cfRule>
    <cfRule type="colorScale" priority="4208">
      <colorScale>
        <cfvo type="min"/>
        <cfvo type="percentile" val="50"/>
        <cfvo type="max"/>
        <color rgb="FFF8696B"/>
        <color rgb="FFFFEB84"/>
        <color rgb="FF63BE7B"/>
      </colorScale>
    </cfRule>
    <cfRule type="colorScale" priority="4209">
      <colorScale>
        <cfvo type="min"/>
        <cfvo type="max"/>
        <color rgb="FFFFEF9C"/>
        <color rgb="FF63BE7B"/>
      </colorScale>
    </cfRule>
    <cfRule type="colorScale" priority="4210">
      <colorScale>
        <cfvo type="min"/>
        <cfvo type="max"/>
        <color rgb="FFFFEF9C"/>
        <color rgb="FF63BE7B"/>
      </colorScale>
    </cfRule>
    <cfRule type="colorScale" priority="4211">
      <colorScale>
        <cfvo type="min"/>
        <cfvo type="max"/>
        <color rgb="FFFFEF9C"/>
        <color rgb="FF63BE7B"/>
      </colorScale>
    </cfRule>
    <cfRule type="colorScale" priority="4212">
      <colorScale>
        <cfvo type="min"/>
        <cfvo type="max"/>
        <color rgb="FFFFEF9C"/>
        <color rgb="FF63BE7B"/>
      </colorScale>
    </cfRule>
    <cfRule type="colorScale" priority="4213">
      <colorScale>
        <cfvo type="min"/>
        <cfvo type="max"/>
        <color rgb="FFFFEF9C"/>
        <color rgb="FF63BE7B"/>
      </colorScale>
    </cfRule>
  </conditionalFormatting>
  <conditionalFormatting sqref="S29">
    <cfRule type="colorScale" priority="4206">
      <colorScale>
        <cfvo type="min"/>
        <cfvo type="max"/>
        <color rgb="FFFFEF9C"/>
        <color rgb="FF63BE7B"/>
      </colorScale>
    </cfRule>
  </conditionalFormatting>
  <conditionalFormatting sqref="S30">
    <cfRule type="colorScale" priority="4203">
      <colorScale>
        <cfvo type="min"/>
        <cfvo type="max"/>
        <color rgb="FFFFEF9C"/>
        <color rgb="FF63BE7B"/>
      </colorScale>
    </cfRule>
    <cfRule type="colorScale" priority="4204">
      <colorScale>
        <cfvo type="min"/>
        <cfvo type="max"/>
        <color rgb="FFFFEF9C"/>
        <color rgb="FF63BE7B"/>
      </colorScale>
    </cfRule>
    <cfRule type="colorScale" priority="4205">
      <colorScale>
        <cfvo type="min"/>
        <cfvo type="max"/>
        <color rgb="FFFFEF9C"/>
        <color rgb="FF63BE7B"/>
      </colorScale>
    </cfRule>
  </conditionalFormatting>
  <conditionalFormatting sqref="S31">
    <cfRule type="colorScale" priority="4201">
      <colorScale>
        <cfvo type="min"/>
        <cfvo type="max"/>
        <color rgb="FFFFEF9C"/>
        <color rgb="FF63BE7B"/>
      </colorScale>
    </cfRule>
    <cfRule type="colorScale" priority="4202">
      <colorScale>
        <cfvo type="min"/>
        <cfvo type="max"/>
        <color rgb="FFFFEF9C"/>
        <color rgb="FF63BE7B"/>
      </colorScale>
    </cfRule>
  </conditionalFormatting>
  <conditionalFormatting sqref="S32">
    <cfRule type="colorScale" priority="4197">
      <colorScale>
        <cfvo type="min"/>
        <cfvo type="max"/>
        <color rgb="FFFFEF9C"/>
        <color rgb="FF63BE7B"/>
      </colorScale>
    </cfRule>
    <cfRule type="colorScale" priority="4198">
      <colorScale>
        <cfvo type="min"/>
        <cfvo type="max"/>
        <color rgb="FFFFEF9C"/>
        <color rgb="FF63BE7B"/>
      </colorScale>
    </cfRule>
    <cfRule type="colorScale" priority="4199">
      <colorScale>
        <cfvo type="min"/>
        <cfvo type="max"/>
        <color rgb="FFFFEF9C"/>
        <color rgb="FF63BE7B"/>
      </colorScale>
    </cfRule>
    <cfRule type="colorScale" priority="4200">
      <colorScale>
        <cfvo type="min"/>
        <cfvo type="max"/>
        <color rgb="FFFFEF9C"/>
        <color rgb="FF63BE7B"/>
      </colorScale>
    </cfRule>
  </conditionalFormatting>
  <conditionalFormatting sqref="S33">
    <cfRule type="colorScale" priority="4193">
      <colorScale>
        <cfvo type="min"/>
        <cfvo type="max"/>
        <color rgb="FFFFEF9C"/>
        <color rgb="FF63BE7B"/>
      </colorScale>
    </cfRule>
    <cfRule type="colorScale" priority="4194">
      <colorScale>
        <cfvo type="min"/>
        <cfvo type="max"/>
        <color rgb="FFFFEF9C"/>
        <color rgb="FF63BE7B"/>
      </colorScale>
    </cfRule>
    <cfRule type="colorScale" priority="4195">
      <colorScale>
        <cfvo type="min"/>
        <cfvo type="max"/>
        <color rgb="FFFFEF9C"/>
        <color rgb="FF63BE7B"/>
      </colorScale>
    </cfRule>
    <cfRule type="colorScale" priority="4196">
      <colorScale>
        <cfvo type="min"/>
        <cfvo type="max"/>
        <color rgb="FFFFEF9C"/>
        <color rgb="FF63BE7B"/>
      </colorScale>
    </cfRule>
  </conditionalFormatting>
  <conditionalFormatting sqref="S34">
    <cfRule type="colorScale" priority="4189">
      <colorScale>
        <cfvo type="min"/>
        <cfvo type="max"/>
        <color rgb="FFFFEF9C"/>
        <color rgb="FF63BE7B"/>
      </colorScale>
    </cfRule>
    <cfRule type="colorScale" priority="4190">
      <colorScale>
        <cfvo type="min"/>
        <cfvo type="max"/>
        <color rgb="FFFFEF9C"/>
        <color rgb="FF63BE7B"/>
      </colorScale>
    </cfRule>
    <cfRule type="colorScale" priority="4191">
      <colorScale>
        <cfvo type="min"/>
        <cfvo type="max"/>
        <color rgb="FFFFEF9C"/>
        <color rgb="FF63BE7B"/>
      </colorScale>
    </cfRule>
    <cfRule type="colorScale" priority="4192">
      <colorScale>
        <cfvo type="min"/>
        <cfvo type="max"/>
        <color rgb="FFFFEF9C"/>
        <color rgb="FF63BE7B"/>
      </colorScale>
    </cfRule>
  </conditionalFormatting>
  <conditionalFormatting sqref="S35">
    <cfRule type="colorScale" priority="4188">
      <colorScale>
        <cfvo type="min"/>
        <cfvo type="max"/>
        <color rgb="FFFFEF9C"/>
        <color rgb="FF63BE7B"/>
      </colorScale>
    </cfRule>
  </conditionalFormatting>
  <conditionalFormatting sqref="S38">
    <cfRule type="colorScale" priority="4233">
      <colorScale>
        <cfvo type="min"/>
        <cfvo type="max"/>
        <color rgb="FFFFEF9C"/>
        <color rgb="FF63BE7B"/>
      </colorScale>
    </cfRule>
  </conditionalFormatting>
  <conditionalFormatting sqref="S23">
    <cfRule type="colorScale" priority="4219">
      <colorScale>
        <cfvo type="min"/>
        <cfvo type="max"/>
        <color rgb="FFFFEF9C"/>
        <color rgb="FF63BE7B"/>
      </colorScale>
    </cfRule>
  </conditionalFormatting>
  <conditionalFormatting sqref="S24">
    <cfRule type="colorScale" priority="4220">
      <colorScale>
        <cfvo type="min"/>
        <cfvo type="max"/>
        <color rgb="FFFFEF9C"/>
        <color rgb="FF63BE7B"/>
      </colorScale>
    </cfRule>
    <cfRule type="colorScale" priority="4221">
      <colorScale>
        <cfvo type="min"/>
        <cfvo type="max"/>
        <color rgb="FFFFEF9C"/>
        <color rgb="FF63BE7B"/>
      </colorScale>
    </cfRule>
    <cfRule type="colorScale" priority="4222">
      <colorScale>
        <cfvo type="min"/>
        <cfvo type="max"/>
        <color rgb="FFFFEF9C"/>
        <color rgb="FF63BE7B"/>
      </colorScale>
    </cfRule>
  </conditionalFormatting>
  <conditionalFormatting sqref="S25">
    <cfRule type="colorScale" priority="4223">
      <colorScale>
        <cfvo type="min"/>
        <cfvo type="max"/>
        <color rgb="FFFFEF9C"/>
        <color rgb="FF63BE7B"/>
      </colorScale>
    </cfRule>
  </conditionalFormatting>
  <conditionalFormatting sqref="S26">
    <cfRule type="colorScale" priority="4224">
      <colorScale>
        <cfvo type="min"/>
        <cfvo type="max"/>
        <color rgb="FFFFEF9C"/>
        <color rgb="FF63BE7B"/>
      </colorScale>
    </cfRule>
    <cfRule type="colorScale" priority="4225">
      <colorScale>
        <cfvo type="min"/>
        <cfvo type="max"/>
        <color rgb="FFFFEF9C"/>
        <color rgb="FF63BE7B"/>
      </colorScale>
    </cfRule>
  </conditionalFormatting>
  <conditionalFormatting sqref="S27">
    <cfRule type="colorScale" priority="4226">
      <colorScale>
        <cfvo type="min"/>
        <cfvo type="max"/>
        <color rgb="FFFFEF9C"/>
        <color rgb="FF63BE7B"/>
      </colorScale>
    </cfRule>
  </conditionalFormatting>
  <conditionalFormatting sqref="S29">
    <cfRule type="colorScale" priority="4227">
      <colorScale>
        <cfvo type="min"/>
        <cfvo type="max"/>
        <color rgb="FFFFEF9C"/>
        <color rgb="FF63BE7B"/>
      </colorScale>
    </cfRule>
  </conditionalFormatting>
  <conditionalFormatting sqref="S35">
    <cfRule type="colorScale" priority="4228">
      <colorScale>
        <cfvo type="min"/>
        <cfvo type="max"/>
        <color rgb="FFFFEF9C"/>
        <color rgb="FF63BE7B"/>
      </colorScale>
    </cfRule>
  </conditionalFormatting>
  <conditionalFormatting sqref="S36">
    <cfRule type="colorScale" priority="4229">
      <colorScale>
        <cfvo type="min"/>
        <cfvo type="max"/>
        <color rgb="FFFFEF9C"/>
        <color rgb="FF63BE7B"/>
      </colorScale>
    </cfRule>
    <cfRule type="colorScale" priority="4230">
      <colorScale>
        <cfvo type="min"/>
        <cfvo type="max"/>
        <color rgb="FFFFEF9C"/>
        <color rgb="FF63BE7B"/>
      </colorScale>
    </cfRule>
    <cfRule type="colorScale" priority="4231">
      <colorScale>
        <cfvo type="min"/>
        <cfvo type="max"/>
        <color rgb="FFFFEF9C"/>
        <color rgb="FF63BE7B"/>
      </colorScale>
    </cfRule>
  </conditionalFormatting>
  <conditionalFormatting sqref="S37">
    <cfRule type="colorScale" priority="4232">
      <colorScale>
        <cfvo type="min"/>
        <cfvo type="max"/>
        <color rgb="FFFFEF9C"/>
        <color rgb="FF63BE7B"/>
      </colorScale>
    </cfRule>
  </conditionalFormatting>
  <conditionalFormatting sqref="S39">
    <cfRule type="colorScale" priority="4181">
      <colorScale>
        <cfvo type="min"/>
        <cfvo type="max"/>
        <color rgb="FFFFEF9C"/>
        <color rgb="FF63BE7B"/>
      </colorScale>
    </cfRule>
  </conditionalFormatting>
  <conditionalFormatting sqref="S39">
    <cfRule type="colorScale" priority="4172">
      <colorScale>
        <cfvo type="min"/>
        <cfvo type="max"/>
        <color rgb="FFFCFCFF"/>
        <color rgb="FF63BE7B"/>
      </colorScale>
    </cfRule>
    <cfRule type="colorScale" priority="4173">
      <colorScale>
        <cfvo type="min"/>
        <cfvo type="percentile" val="50"/>
        <cfvo type="max"/>
        <color rgb="FFF8696B"/>
        <color rgb="FFFCFCFF"/>
        <color rgb="FF63BE7B"/>
      </colorScale>
    </cfRule>
  </conditionalFormatting>
  <conditionalFormatting sqref="S23:S27">
    <cfRule type="colorScale" priority="4214">
      <colorScale>
        <cfvo type="min"/>
        <cfvo type="max"/>
        <color rgb="FFFFEF9C"/>
        <color rgb="FF63BE7B"/>
      </colorScale>
    </cfRule>
  </conditionalFormatting>
  <conditionalFormatting sqref="S23:S29">
    <cfRule type="colorScale" priority="4215">
      <colorScale>
        <cfvo type="min"/>
        <cfvo type="max"/>
        <color rgb="FFFFEF9C"/>
        <color rgb="FF63BE7B"/>
      </colorScale>
    </cfRule>
  </conditionalFormatting>
  <conditionalFormatting sqref="S37">
    <cfRule type="colorScale" priority="4216">
      <colorScale>
        <cfvo type="min"/>
        <cfvo type="max"/>
        <color rgb="FFFCFCFF"/>
        <color rgb="FF63BE7B"/>
      </colorScale>
    </cfRule>
    <cfRule type="colorScale" priority="4217">
      <colorScale>
        <cfvo type="min"/>
        <cfvo type="max"/>
        <color rgb="FFFCFCFF"/>
        <color rgb="FF63BE7B"/>
      </colorScale>
    </cfRule>
    <cfRule type="colorScale" priority="4218">
      <colorScale>
        <cfvo type="min"/>
        <cfvo type="max"/>
        <color rgb="FFFFEF9C"/>
        <color rgb="FF63BE7B"/>
      </colorScale>
    </cfRule>
  </conditionalFormatting>
  <conditionalFormatting sqref="S38">
    <cfRule type="colorScale" priority="4182">
      <colorScale>
        <cfvo type="min"/>
        <cfvo type="max"/>
        <color rgb="FFFFEF9C"/>
        <color rgb="FF63BE7B"/>
      </colorScale>
    </cfRule>
    <cfRule type="colorScale" priority="4183">
      <colorScale>
        <cfvo type="min"/>
        <cfvo type="percentile" val="50"/>
        <cfvo type="max"/>
        <color rgb="FFF8696B"/>
        <color rgb="FFFCFCFF"/>
        <color rgb="FF63BE7B"/>
      </colorScale>
    </cfRule>
    <cfRule type="colorScale" priority="4184">
      <colorScale>
        <cfvo type="min"/>
        <cfvo type="max"/>
        <color rgb="FFFCFCFF"/>
        <color rgb="FF63BE7B"/>
      </colorScale>
    </cfRule>
    <cfRule type="colorScale" priority="4185">
      <colorScale>
        <cfvo type="min"/>
        <cfvo type="max"/>
        <color rgb="FFFCFCFF"/>
        <color rgb="FF63BE7B"/>
      </colorScale>
    </cfRule>
    <cfRule type="colorScale" priority="4186">
      <colorScale>
        <cfvo type="min"/>
        <cfvo type="percentile" val="50"/>
        <cfvo type="max"/>
        <color rgb="FFF8696B"/>
        <color rgb="FFFCFCFF"/>
        <color rgb="FF63BE7B"/>
      </colorScale>
    </cfRule>
    <cfRule type="colorScale" priority="4187">
      <colorScale>
        <cfvo type="min"/>
        <cfvo type="max"/>
        <color rgb="FFFCFCFF"/>
        <color rgb="FF63BE7B"/>
      </colorScale>
    </cfRule>
  </conditionalFormatting>
  <conditionalFormatting sqref="S39">
    <cfRule type="colorScale" priority="4174">
      <colorScale>
        <cfvo type="min"/>
        <cfvo type="max"/>
        <color rgb="FFFFEF9C"/>
        <color rgb="FF63BE7B"/>
      </colorScale>
    </cfRule>
    <cfRule type="colorScale" priority="4175">
      <colorScale>
        <cfvo type="min"/>
        <cfvo type="max"/>
        <color rgb="FFFFEF9C"/>
        <color rgb="FF63BE7B"/>
      </colorScale>
    </cfRule>
    <cfRule type="colorScale" priority="4176">
      <colorScale>
        <cfvo type="min"/>
        <cfvo type="percentile" val="50"/>
        <cfvo type="max"/>
        <color rgb="FFF8696B"/>
        <color rgb="FFFCFCFF"/>
        <color rgb="FF63BE7B"/>
      </colorScale>
    </cfRule>
    <cfRule type="colorScale" priority="4177">
      <colorScale>
        <cfvo type="min"/>
        <cfvo type="max"/>
        <color rgb="FFFCFCFF"/>
        <color rgb="FF63BE7B"/>
      </colorScale>
    </cfRule>
    <cfRule type="colorScale" priority="4178">
      <colorScale>
        <cfvo type="min"/>
        <cfvo type="max"/>
        <color rgb="FFFCFCFF"/>
        <color rgb="FF63BE7B"/>
      </colorScale>
    </cfRule>
    <cfRule type="colorScale" priority="4179">
      <colorScale>
        <cfvo type="min"/>
        <cfvo type="percentile" val="50"/>
        <cfvo type="max"/>
        <color rgb="FFF8696B"/>
        <color rgb="FFFCFCFF"/>
        <color rgb="FF63BE7B"/>
      </colorScale>
    </cfRule>
    <cfRule type="colorScale" priority="4180">
      <colorScale>
        <cfvo type="min"/>
        <cfvo type="max"/>
        <color rgb="FFFCFCFF"/>
        <color rgb="FF63BE7B"/>
      </colorScale>
    </cfRule>
  </conditionalFormatting>
  <conditionalFormatting sqref="S36">
    <cfRule type="colorScale" priority="4234">
      <colorScale>
        <cfvo type="min"/>
        <cfvo type="max"/>
        <color rgb="FFFFEF9C"/>
        <color rgb="FF63BE7B"/>
      </colorScale>
    </cfRule>
  </conditionalFormatting>
  <conditionalFormatting sqref="S30:S34">
    <cfRule type="colorScale" priority="4235">
      <colorScale>
        <cfvo type="min"/>
        <cfvo type="max"/>
        <color rgb="FFFFEF9C"/>
        <color rgb="FF63BE7B"/>
      </colorScale>
    </cfRule>
  </conditionalFormatting>
  <conditionalFormatting sqref="S30:S35">
    <cfRule type="colorScale" priority="4236">
      <colorScale>
        <cfvo type="min"/>
        <cfvo type="max"/>
        <color rgb="FFFFEF9C"/>
        <color rgb="FF63BE7B"/>
      </colorScale>
    </cfRule>
    <cfRule type="colorScale" priority="4237">
      <colorScale>
        <cfvo type="min"/>
        <cfvo type="percentile" val="50"/>
        <cfvo type="max"/>
        <color rgb="FFF8696B"/>
        <color rgb="FFFFEB84"/>
        <color rgb="FF63BE7B"/>
      </colorScale>
    </cfRule>
  </conditionalFormatting>
  <conditionalFormatting sqref="S23:S37">
    <cfRule type="colorScale" priority="4238">
      <colorScale>
        <cfvo type="min"/>
        <cfvo type="max"/>
        <color rgb="FFFCFCFF"/>
        <color rgb="FF63BE7B"/>
      </colorScale>
    </cfRule>
    <cfRule type="colorScale" priority="4239">
      <colorScale>
        <cfvo type="min"/>
        <cfvo type="percentile" val="50"/>
        <cfvo type="max"/>
        <color rgb="FFF8696B"/>
        <color rgb="FFFCFCFF"/>
        <color rgb="FF63BE7B"/>
      </colorScale>
    </cfRule>
  </conditionalFormatting>
  <conditionalFormatting sqref="S23:S39">
    <cfRule type="colorScale" priority="4240">
      <colorScale>
        <cfvo type="min"/>
        <cfvo type="max"/>
        <color rgb="FFFCFCFF"/>
        <color rgb="FF63BE7B"/>
      </colorScale>
    </cfRule>
  </conditionalFormatting>
  <conditionalFormatting sqref="S23:S36">
    <cfRule type="colorScale" priority="4241">
      <colorScale>
        <cfvo type="min"/>
        <cfvo type="percentile" val="50"/>
        <cfvo type="max"/>
        <color rgb="FFF8696B"/>
        <color rgb="FFFCFCFF"/>
        <color rgb="FF63BE7B"/>
      </colorScale>
    </cfRule>
    <cfRule type="colorScale" priority="4242">
      <colorScale>
        <cfvo type="min"/>
        <cfvo type="max"/>
        <color rgb="FFFCFCFF"/>
        <color rgb="FF63BE7B"/>
      </colorScale>
    </cfRule>
    <cfRule type="colorScale" priority="4243">
      <colorScale>
        <cfvo type="min"/>
        <cfvo type="max"/>
        <color rgb="FFFCFCFF"/>
        <color rgb="FF63BE7B"/>
      </colorScale>
    </cfRule>
  </conditionalFormatting>
  <conditionalFormatting sqref="S23:S37">
    <cfRule type="colorScale" priority="4244">
      <colorScale>
        <cfvo type="min"/>
        <cfvo type="percentile" val="50"/>
        <cfvo type="max"/>
        <color rgb="FFF8696B"/>
        <color rgb="FFFCFCFF"/>
        <color rgb="FF63BE7B"/>
      </colorScale>
    </cfRule>
    <cfRule type="colorScale" priority="4245">
      <colorScale>
        <cfvo type="min"/>
        <cfvo type="max"/>
        <color rgb="FFFCFCFF"/>
        <color rgb="FF63BE7B"/>
      </colorScale>
    </cfRule>
  </conditionalFormatting>
  <conditionalFormatting sqref="S40">
    <cfRule type="colorScale" priority="4165">
      <colorScale>
        <cfvo type="min"/>
        <cfvo type="max"/>
        <color rgb="FFFFEF9C"/>
        <color rgb="FF63BE7B"/>
      </colorScale>
    </cfRule>
  </conditionalFormatting>
  <conditionalFormatting sqref="S40">
    <cfRule type="colorScale" priority="4164">
      <colorScale>
        <cfvo type="min"/>
        <cfvo type="max"/>
        <color rgb="FFFCFCFF"/>
        <color rgb="FF63BE7B"/>
      </colorScale>
    </cfRule>
  </conditionalFormatting>
  <conditionalFormatting sqref="S40">
    <cfRule type="colorScale" priority="4168">
      <colorScale>
        <cfvo type="min"/>
        <cfvo type="max"/>
        <color rgb="FFFCFCFF"/>
        <color rgb="FF63BE7B"/>
      </colorScale>
    </cfRule>
  </conditionalFormatting>
  <conditionalFormatting sqref="S40">
    <cfRule type="colorScale" priority="4169">
      <colorScale>
        <cfvo type="min"/>
        <cfvo type="max"/>
        <color rgb="FFFCFCFF"/>
        <color rgb="FF63BE7B"/>
      </colorScale>
    </cfRule>
  </conditionalFormatting>
  <conditionalFormatting sqref="S40">
    <cfRule type="colorScale" priority="4170">
      <colorScale>
        <cfvo type="min"/>
        <cfvo type="percentile" val="50"/>
        <cfvo type="max"/>
        <color rgb="FFF8696B"/>
        <color rgb="FFFCFCFF"/>
        <color rgb="FF63BE7B"/>
      </colorScale>
    </cfRule>
    <cfRule type="colorScale" priority="4171">
      <colorScale>
        <cfvo type="min"/>
        <cfvo type="max"/>
        <color rgb="FFFCFCFF"/>
        <color rgb="FF63BE7B"/>
      </colorScale>
    </cfRule>
  </conditionalFormatting>
  <conditionalFormatting sqref="S40">
    <cfRule type="colorScale" priority="4166">
      <colorScale>
        <cfvo type="min"/>
        <cfvo type="max"/>
        <color rgb="FFFCFCFF"/>
        <color rgb="FF63BE7B"/>
      </colorScale>
    </cfRule>
    <cfRule type="colorScale" priority="4167">
      <colorScale>
        <cfvo type="min"/>
        <cfvo type="max"/>
        <color rgb="FFFFEF9C"/>
        <color rgb="FF63BE7B"/>
      </colorScale>
    </cfRule>
  </conditionalFormatting>
  <conditionalFormatting sqref="S41:S42">
    <cfRule type="colorScale" priority="4157">
      <colorScale>
        <cfvo type="min"/>
        <cfvo type="max"/>
        <color rgb="FFFFEF9C"/>
        <color rgb="FF63BE7B"/>
      </colorScale>
    </cfRule>
  </conditionalFormatting>
  <conditionalFormatting sqref="S41">
    <cfRule type="colorScale" priority="4158">
      <colorScale>
        <cfvo type="min"/>
        <cfvo type="max"/>
        <color rgb="FFFFEF9C"/>
        <color rgb="FF63BE7B"/>
      </colorScale>
    </cfRule>
  </conditionalFormatting>
  <conditionalFormatting sqref="S41">
    <cfRule type="colorScale" priority="4159">
      <colorScale>
        <cfvo type="min"/>
        <cfvo type="percentile" val="50"/>
        <cfvo type="max"/>
        <color rgb="FFF8696B"/>
        <color rgb="FFFCFCFF"/>
        <color rgb="FF63BE7B"/>
      </colorScale>
    </cfRule>
    <cfRule type="colorScale" priority="4160">
      <colorScale>
        <cfvo type="min"/>
        <cfvo type="max"/>
        <color rgb="FFFCFCFF"/>
        <color rgb="FF63BE7B"/>
      </colorScale>
    </cfRule>
    <cfRule type="colorScale" priority="4161">
      <colorScale>
        <cfvo type="min"/>
        <cfvo type="max"/>
        <color rgb="FFFCFCFF"/>
        <color rgb="FF63BE7B"/>
      </colorScale>
    </cfRule>
  </conditionalFormatting>
  <conditionalFormatting sqref="S41">
    <cfRule type="colorScale" priority="4162">
      <colorScale>
        <cfvo type="min"/>
        <cfvo type="percentile" val="50"/>
        <cfvo type="max"/>
        <color rgb="FFF8696B"/>
        <color rgb="FFFCFCFF"/>
        <color rgb="FF63BE7B"/>
      </colorScale>
    </cfRule>
    <cfRule type="colorScale" priority="4163">
      <colorScale>
        <cfvo type="min"/>
        <cfvo type="max"/>
        <color rgb="FFFCFCFF"/>
        <color rgb="FF63BE7B"/>
      </colorScale>
    </cfRule>
  </conditionalFormatting>
  <conditionalFormatting sqref="S23:S42">
    <cfRule type="colorScale" priority="4156">
      <colorScale>
        <cfvo type="min"/>
        <cfvo type="max"/>
        <color rgb="FFFCFCFF"/>
        <color rgb="FF63BE7B"/>
      </colorScale>
    </cfRule>
  </conditionalFormatting>
  <conditionalFormatting sqref="S20:S42">
    <cfRule type="colorScale" priority="4148">
      <colorScale>
        <cfvo type="min"/>
        <cfvo type="percentile" val="50"/>
        <cfvo type="max"/>
        <color rgb="FFF8696B"/>
        <color rgb="FFFCFCFF"/>
        <color rgb="FF63BE7B"/>
      </colorScale>
    </cfRule>
    <cfRule type="colorScale" priority="4155">
      <colorScale>
        <cfvo type="min"/>
        <cfvo type="max"/>
        <color rgb="FFFCFCFF"/>
        <color rgb="FF63BE7B"/>
      </colorScale>
    </cfRule>
  </conditionalFormatting>
  <conditionalFormatting sqref="S42">
    <cfRule type="colorScale" priority="4149">
      <colorScale>
        <cfvo type="min"/>
        <cfvo type="max"/>
        <color rgb="FFFFEF9C"/>
        <color rgb="FF63BE7B"/>
      </colorScale>
    </cfRule>
  </conditionalFormatting>
  <conditionalFormatting sqref="S42">
    <cfRule type="colorScale" priority="4150">
      <colorScale>
        <cfvo type="min"/>
        <cfvo type="percentile" val="50"/>
        <cfvo type="max"/>
        <color rgb="FFF8696B"/>
        <color rgb="FFFCFCFF"/>
        <color rgb="FF63BE7B"/>
      </colorScale>
    </cfRule>
    <cfRule type="colorScale" priority="4151">
      <colorScale>
        <cfvo type="min"/>
        <cfvo type="max"/>
        <color rgb="FFFCFCFF"/>
        <color rgb="FF63BE7B"/>
      </colorScale>
    </cfRule>
    <cfRule type="colorScale" priority="4152">
      <colorScale>
        <cfvo type="min"/>
        <cfvo type="max"/>
        <color rgb="FFFCFCFF"/>
        <color rgb="FF63BE7B"/>
      </colorScale>
    </cfRule>
  </conditionalFormatting>
  <conditionalFormatting sqref="S42">
    <cfRule type="colorScale" priority="4153">
      <colorScale>
        <cfvo type="min"/>
        <cfvo type="percentile" val="50"/>
        <cfvo type="max"/>
        <color rgb="FFF8696B"/>
        <color rgb="FFFCFCFF"/>
        <color rgb="FF63BE7B"/>
      </colorScale>
    </cfRule>
    <cfRule type="colorScale" priority="4154">
      <colorScale>
        <cfvo type="min"/>
        <cfvo type="max"/>
        <color rgb="FFFCFCFF"/>
        <color rgb="FF63BE7B"/>
      </colorScale>
    </cfRule>
  </conditionalFormatting>
  <conditionalFormatting sqref="K13:L13">
    <cfRule type="colorScale" priority="4035">
      <colorScale>
        <cfvo type="min"/>
        <cfvo type="max"/>
        <color rgb="FFFCFCFF"/>
        <color rgb="FF63BE7B"/>
      </colorScale>
    </cfRule>
  </conditionalFormatting>
  <conditionalFormatting sqref="K13:L13">
    <cfRule type="colorScale" priority="4115">
      <colorScale>
        <cfvo type="min"/>
        <cfvo type="percentile" val="50"/>
        <cfvo type="max"/>
        <color rgb="FFF8696B"/>
        <color rgb="FFFCFCFF"/>
        <color rgb="FF63BE7B"/>
      </colorScale>
    </cfRule>
    <cfRule type="colorScale" priority="4116">
      <colorScale>
        <cfvo type="min"/>
        <cfvo type="max"/>
        <color rgb="FFFCFCFF"/>
        <color rgb="FF63BE7B"/>
      </colorScale>
    </cfRule>
  </conditionalFormatting>
  <conditionalFormatting sqref="R13">
    <cfRule type="colorScale" priority="4086">
      <colorScale>
        <cfvo type="min"/>
        <cfvo type="max"/>
        <color rgb="FFFCFCFF"/>
        <color rgb="FF63BE7B"/>
      </colorScale>
    </cfRule>
  </conditionalFormatting>
  <conditionalFormatting sqref="R13">
    <cfRule type="colorScale" priority="4120">
      <colorScale>
        <cfvo type="min"/>
        <cfvo type="percentile" val="50"/>
        <cfvo type="max"/>
        <color rgb="FFF8696B"/>
        <color rgb="FFFCFCFF"/>
        <color rgb="FF63BE7B"/>
      </colorScale>
    </cfRule>
    <cfRule type="colorScale" priority="4121">
      <colorScale>
        <cfvo type="min"/>
        <cfvo type="max"/>
        <color rgb="FFFCFCFF"/>
        <color rgb="FF63BE7B"/>
      </colorScale>
    </cfRule>
  </conditionalFormatting>
  <conditionalFormatting sqref="R13">
    <cfRule type="colorScale" priority="4069">
      <colorScale>
        <cfvo type="min"/>
        <cfvo type="max"/>
        <color rgb="FFFCFCFF"/>
        <color rgb="FF63BE7B"/>
      </colorScale>
    </cfRule>
    <cfRule type="colorScale" priority="4070">
      <colorScale>
        <cfvo type="min"/>
        <cfvo type="max"/>
        <color rgb="FFFFEF9C"/>
        <color rgb="FF63BE7B"/>
      </colorScale>
    </cfRule>
  </conditionalFormatting>
  <conditionalFormatting sqref="R13">
    <cfRule type="colorScale" priority="4071">
      <colorScale>
        <cfvo type="min"/>
        <cfvo type="max"/>
        <color rgb="FFFFEF9C"/>
        <color rgb="FF63BE7B"/>
      </colorScale>
    </cfRule>
  </conditionalFormatting>
  <conditionalFormatting sqref="V13">
    <cfRule type="colorScale" priority="3998">
      <colorScale>
        <cfvo type="min"/>
        <cfvo type="max"/>
        <color rgb="FFFFEF9C"/>
        <color rgb="FF63BE7B"/>
      </colorScale>
    </cfRule>
  </conditionalFormatting>
  <conditionalFormatting sqref="D13">
    <cfRule type="colorScale" priority="40507">
      <colorScale>
        <cfvo type="min"/>
        <cfvo type="percentile" val="50"/>
        <cfvo type="max"/>
        <color rgb="FFF8696B"/>
        <color rgb="FFFCFCFF"/>
        <color rgb="FF63BE7B"/>
      </colorScale>
    </cfRule>
  </conditionalFormatting>
  <conditionalFormatting sqref="E13">
    <cfRule type="colorScale" priority="40514">
      <colorScale>
        <cfvo type="min"/>
        <cfvo type="max"/>
        <color rgb="FFFCFCFF"/>
        <color rgb="FF63BE7B"/>
      </colorScale>
    </cfRule>
  </conditionalFormatting>
  <conditionalFormatting sqref="E13">
    <cfRule type="colorScale" priority="40515">
      <colorScale>
        <cfvo type="min"/>
        <cfvo type="percentile" val="50"/>
        <cfvo type="max"/>
        <color rgb="FFF8696B"/>
        <color rgb="FFFCFCFF"/>
        <color rgb="FF63BE7B"/>
      </colorScale>
    </cfRule>
    <cfRule type="colorScale" priority="40516">
      <colorScale>
        <cfvo type="min"/>
        <cfvo type="max"/>
        <color rgb="FFFCFCFF"/>
        <color rgb="FF63BE7B"/>
      </colorScale>
    </cfRule>
  </conditionalFormatting>
  <conditionalFormatting sqref="E13">
    <cfRule type="colorScale" priority="40517">
      <colorScale>
        <cfvo type="min"/>
        <cfvo type="percentile" val="50"/>
        <cfvo type="max"/>
        <color rgb="FFF8696B"/>
        <color rgb="FFFCFCFF"/>
        <color rgb="FF63BE7B"/>
      </colorScale>
    </cfRule>
  </conditionalFormatting>
  <conditionalFormatting sqref="F13">
    <cfRule type="colorScale" priority="40521">
      <colorScale>
        <cfvo type="min"/>
        <cfvo type="max"/>
        <color rgb="FFFCFCFF"/>
        <color rgb="FF63BE7B"/>
      </colorScale>
    </cfRule>
  </conditionalFormatting>
  <conditionalFormatting sqref="F13">
    <cfRule type="colorScale" priority="40523">
      <colorScale>
        <cfvo type="min"/>
        <cfvo type="percentile" val="50"/>
        <cfvo type="max"/>
        <color rgb="FFF8696B"/>
        <color rgb="FFFCFCFF"/>
        <color rgb="FF63BE7B"/>
      </colorScale>
    </cfRule>
    <cfRule type="colorScale" priority="40524">
      <colorScale>
        <cfvo type="min"/>
        <cfvo type="max"/>
        <color rgb="FFFCFCFF"/>
        <color rgb="FF63BE7B"/>
      </colorScale>
    </cfRule>
  </conditionalFormatting>
  <conditionalFormatting sqref="F13">
    <cfRule type="colorScale" priority="40525">
      <colorScale>
        <cfvo type="min"/>
        <cfvo type="percentile" val="50"/>
        <cfvo type="max"/>
        <color rgb="FFF8696B"/>
        <color rgb="FFFCFCFF"/>
        <color rgb="FF63BE7B"/>
      </colorScale>
    </cfRule>
  </conditionalFormatting>
  <conditionalFormatting sqref="G13">
    <cfRule type="colorScale" priority="40529">
      <colorScale>
        <cfvo type="min"/>
        <cfvo type="max"/>
        <color rgb="FFFCFCFF"/>
        <color rgb="FF63BE7B"/>
      </colorScale>
    </cfRule>
  </conditionalFormatting>
  <conditionalFormatting sqref="G13">
    <cfRule type="colorScale" priority="40530">
      <colorScale>
        <cfvo type="min"/>
        <cfvo type="percentile" val="50"/>
        <cfvo type="max"/>
        <color rgb="FFF8696B"/>
        <color rgb="FFFCFCFF"/>
        <color rgb="FF63BE7B"/>
      </colorScale>
    </cfRule>
    <cfRule type="colorScale" priority="40531">
      <colorScale>
        <cfvo type="min"/>
        <cfvo type="max"/>
        <color rgb="FFFCFCFF"/>
        <color rgb="FF63BE7B"/>
      </colorScale>
    </cfRule>
  </conditionalFormatting>
  <conditionalFormatting sqref="G13">
    <cfRule type="colorScale" priority="40532">
      <colorScale>
        <cfvo type="min"/>
        <cfvo type="max"/>
        <color rgb="FFFCFCFF"/>
        <color rgb="FF63BE7B"/>
      </colorScale>
    </cfRule>
    <cfRule type="colorScale" priority="40533">
      <colorScale>
        <cfvo type="min"/>
        <cfvo type="percentile" val="50"/>
        <cfvo type="max"/>
        <color rgb="FFF8696B"/>
        <color rgb="FFFCFCFF"/>
        <color rgb="FF63BE7B"/>
      </colorScale>
    </cfRule>
  </conditionalFormatting>
  <conditionalFormatting sqref="H13">
    <cfRule type="colorScale" priority="40541">
      <colorScale>
        <cfvo type="min"/>
        <cfvo type="percentile" val="50"/>
        <cfvo type="max"/>
        <color rgb="FFF8696B"/>
        <color rgb="FFFCFCFF"/>
        <color rgb="FF63BE7B"/>
      </colorScale>
    </cfRule>
  </conditionalFormatting>
  <conditionalFormatting sqref="H13">
    <cfRule type="colorScale" priority="40542">
      <colorScale>
        <cfvo type="min"/>
        <cfvo type="percentile" val="50"/>
        <cfvo type="max"/>
        <color rgb="FFF8696B"/>
        <color rgb="FFFCFCFF"/>
        <color rgb="FF63BE7B"/>
      </colorScale>
    </cfRule>
    <cfRule type="colorScale" priority="40543">
      <colorScale>
        <cfvo type="min"/>
        <cfvo type="max"/>
        <color rgb="FFFCFCFF"/>
        <color rgb="FF63BE7B"/>
      </colorScale>
    </cfRule>
  </conditionalFormatting>
  <conditionalFormatting sqref="H13">
    <cfRule type="colorScale" priority="40547">
      <colorScale>
        <cfvo type="min"/>
        <cfvo type="percentile" val="50"/>
        <cfvo type="max"/>
        <color rgb="FFF8696B"/>
        <color rgb="FFFCFCFF"/>
        <color rgb="FF5A8AC6"/>
      </colorScale>
    </cfRule>
    <cfRule type="colorScale" priority="40548">
      <colorScale>
        <cfvo type="min"/>
        <cfvo type="percentile" val="50"/>
        <cfvo type="max"/>
        <color rgb="FFF8696B"/>
        <color rgb="FFFCFCFF"/>
        <color rgb="FF63BE7B"/>
      </colorScale>
    </cfRule>
    <cfRule type="colorScale" priority="40549">
      <colorScale>
        <cfvo type="min"/>
        <cfvo type="max"/>
        <color rgb="FFFCFCFF"/>
        <color rgb="FF63BE7B"/>
      </colorScale>
    </cfRule>
    <cfRule type="colorScale" priority="40550">
      <colorScale>
        <cfvo type="min"/>
        <cfvo type="percentile" val="50"/>
        <cfvo type="max"/>
        <color rgb="FFF8696B"/>
        <color rgb="FFFCFCFF"/>
        <color rgb="FF63BE7B"/>
      </colorScale>
    </cfRule>
  </conditionalFormatting>
  <conditionalFormatting sqref="I13">
    <cfRule type="colorScale" priority="40551">
      <colorScale>
        <cfvo type="min"/>
        <cfvo type="percentile" val="50"/>
        <cfvo type="max"/>
        <color rgb="FFF8696B"/>
        <color rgb="FFFCFCFF"/>
        <color rgb="FF63BE7B"/>
      </colorScale>
    </cfRule>
    <cfRule type="colorScale" priority="40552">
      <colorScale>
        <cfvo type="min"/>
        <cfvo type="max"/>
        <color rgb="FFFCFCFF"/>
        <color rgb="FF63BE7B"/>
      </colorScale>
    </cfRule>
  </conditionalFormatting>
  <conditionalFormatting sqref="I13">
    <cfRule type="colorScale" priority="40553">
      <colorScale>
        <cfvo type="min"/>
        <cfvo type="percentile" val="50"/>
        <cfvo type="max"/>
        <color rgb="FFF8696B"/>
        <color rgb="FFFCFCFF"/>
        <color rgb="FF63BE7B"/>
      </colorScale>
    </cfRule>
  </conditionalFormatting>
  <conditionalFormatting sqref="I13:J13 M13:N13">
    <cfRule type="colorScale" priority="40555">
      <colorScale>
        <cfvo type="min"/>
        <cfvo type="percentile" val="50"/>
        <cfvo type="max"/>
        <color rgb="FFF8696B"/>
        <color rgb="FFFCFCFF"/>
        <color rgb="FF63BE7B"/>
      </colorScale>
    </cfRule>
    <cfRule type="colorScale" priority="40556">
      <colorScale>
        <cfvo type="min"/>
        <cfvo type="max"/>
        <color rgb="FFFCFCFF"/>
        <color rgb="FF63BE7B"/>
      </colorScale>
    </cfRule>
  </conditionalFormatting>
  <conditionalFormatting sqref="M13:N13 J13">
    <cfRule type="colorScale" priority="40567">
      <colorScale>
        <cfvo type="min"/>
        <cfvo type="percentile" val="50"/>
        <cfvo type="max"/>
        <color rgb="FFF8696B"/>
        <color rgb="FFFCFCFF"/>
        <color rgb="FF63BE7B"/>
      </colorScale>
    </cfRule>
  </conditionalFormatting>
  <conditionalFormatting sqref="J13">
    <cfRule type="colorScale" priority="40569">
      <colorScale>
        <cfvo type="min"/>
        <cfvo type="percentile" val="50"/>
        <cfvo type="max"/>
        <color rgb="FFF8696B"/>
        <color rgb="FFFCFCFF"/>
        <color rgb="FF63BE7B"/>
      </colorScale>
    </cfRule>
    <cfRule type="colorScale" priority="40570">
      <colorScale>
        <cfvo type="min"/>
        <cfvo type="max"/>
        <color rgb="FFFCFCFF"/>
        <color rgb="FF63BE7B"/>
      </colorScale>
    </cfRule>
  </conditionalFormatting>
  <conditionalFormatting sqref="J13">
    <cfRule type="colorScale" priority="40571">
      <colorScale>
        <cfvo type="min"/>
        <cfvo type="max"/>
        <color rgb="FFFCFCFF"/>
        <color rgb="FF63BE7B"/>
      </colorScale>
    </cfRule>
    <cfRule type="colorScale" priority="40572">
      <colorScale>
        <cfvo type="min"/>
        <cfvo type="percentile" val="50"/>
        <cfvo type="max"/>
        <color rgb="FFF8696B"/>
        <color rgb="FFFCFCFF"/>
        <color rgb="FF63BE7B"/>
      </colorScale>
    </cfRule>
  </conditionalFormatting>
  <conditionalFormatting sqref="K13">
    <cfRule type="colorScale" priority="40575">
      <colorScale>
        <cfvo type="min"/>
        <cfvo type="percentile" val="50"/>
        <cfvo type="max"/>
        <color rgb="FFF8696B"/>
        <color rgb="FFFCFCFF"/>
        <color rgb="FF63BE7B"/>
      </colorScale>
    </cfRule>
  </conditionalFormatting>
  <conditionalFormatting sqref="L13">
    <cfRule type="colorScale" priority="40578">
      <colorScale>
        <cfvo type="min"/>
        <cfvo type="percentile" val="50"/>
        <cfvo type="max"/>
        <color rgb="FFF8696B"/>
        <color rgb="FFFCFCFF"/>
        <color rgb="FF63BE7B"/>
      </colorScale>
    </cfRule>
  </conditionalFormatting>
  <conditionalFormatting sqref="I13:J13 M13:N13">
    <cfRule type="colorScale" priority="40590">
      <colorScale>
        <cfvo type="min"/>
        <cfvo type="percentile" val="50"/>
        <cfvo type="max"/>
        <color rgb="FFF8696B"/>
        <color rgb="FFFCFCFF"/>
        <color rgb="FF63BE7B"/>
      </colorScale>
    </cfRule>
  </conditionalFormatting>
  <conditionalFormatting sqref="I13:J13 M13:N13">
    <cfRule type="colorScale" priority="40610">
      <colorScale>
        <cfvo type="min"/>
        <cfvo type="percentile" val="50"/>
        <cfvo type="max"/>
        <color rgb="FFF8696B"/>
        <color rgb="FFFCFCFF"/>
        <color rgb="FF5A8AC6"/>
      </colorScale>
    </cfRule>
    <cfRule type="colorScale" priority="40611">
      <colorScale>
        <cfvo type="min"/>
        <cfvo type="percentile" val="50"/>
        <cfvo type="max"/>
        <color rgb="FFF8696B"/>
        <color rgb="FFFCFCFF"/>
        <color rgb="FF63BE7B"/>
      </colorScale>
    </cfRule>
    <cfRule type="colorScale" priority="40612">
      <colorScale>
        <cfvo type="min"/>
        <cfvo type="max"/>
        <color rgb="FFFCFCFF"/>
        <color rgb="FF63BE7B"/>
      </colorScale>
    </cfRule>
    <cfRule type="colorScale" priority="40613">
      <colorScale>
        <cfvo type="min"/>
        <cfvo type="percentile" val="50"/>
        <cfvo type="max"/>
        <color rgb="FFF8696B"/>
        <color rgb="FFFCFCFF"/>
        <color rgb="FF63BE7B"/>
      </colorScale>
    </cfRule>
  </conditionalFormatting>
  <conditionalFormatting sqref="O13">
    <cfRule type="colorScale" priority="40618">
      <colorScale>
        <cfvo type="min"/>
        <cfvo type="percentile" val="50"/>
        <cfvo type="max"/>
        <color rgb="FF63BE7B"/>
        <color rgb="FFFCFCFF"/>
        <color rgb="FFF8696B"/>
      </colorScale>
    </cfRule>
  </conditionalFormatting>
  <conditionalFormatting sqref="P13">
    <cfRule type="colorScale" priority="40623">
      <colorScale>
        <cfvo type="min"/>
        <cfvo type="percentile" val="50"/>
        <cfvo type="max"/>
        <color rgb="FF63BE7B"/>
        <color rgb="FFFCFCFF"/>
        <color rgb="FFF8696B"/>
      </colorScale>
    </cfRule>
    <cfRule type="colorScale" priority="40624">
      <colorScale>
        <cfvo type="min"/>
        <cfvo type="max"/>
        <color rgb="FFFCFCFF"/>
        <color rgb="FFF8696B"/>
      </colorScale>
    </cfRule>
  </conditionalFormatting>
  <conditionalFormatting sqref="P13">
    <cfRule type="colorScale" priority="40625">
      <colorScale>
        <cfvo type="min"/>
        <cfvo type="percentile" val="50"/>
        <cfvo type="max"/>
        <color rgb="FF63BE7B"/>
        <color rgb="FFFCFCFF"/>
        <color rgb="FFF8696B"/>
      </colorScale>
    </cfRule>
  </conditionalFormatting>
  <conditionalFormatting sqref="Q13">
    <cfRule type="colorScale" priority="40628">
      <colorScale>
        <cfvo type="min"/>
        <cfvo type="percentile" val="50"/>
        <cfvo type="max"/>
        <color rgb="FFF8696B"/>
        <color rgb="FFFCFCFF"/>
        <color rgb="FF63BE7B"/>
      </colorScale>
    </cfRule>
    <cfRule type="colorScale" priority="40629">
      <colorScale>
        <cfvo type="min"/>
        <cfvo type="max"/>
        <color rgb="FFFCFCFF"/>
        <color rgb="FF63BE7B"/>
      </colorScale>
    </cfRule>
  </conditionalFormatting>
  <conditionalFormatting sqref="Q13">
    <cfRule type="colorScale" priority="40630">
      <colorScale>
        <cfvo type="min"/>
        <cfvo type="percentile" val="50"/>
        <cfvo type="max"/>
        <color rgb="FFF8696B"/>
        <color rgb="FFFCFCFF"/>
        <color rgb="FF63BE7B"/>
      </colorScale>
    </cfRule>
  </conditionalFormatting>
  <conditionalFormatting sqref="Q13">
    <cfRule type="colorScale" priority="40632">
      <colorScale>
        <cfvo type="min"/>
        <cfvo type="max"/>
        <color rgb="FFFCFCFF"/>
        <color rgb="FF63BE7B"/>
      </colorScale>
    </cfRule>
    <cfRule type="colorScale" priority="40633">
      <colorScale>
        <cfvo type="min"/>
        <cfvo type="max"/>
        <color rgb="FFFFEF9C"/>
        <color rgb="FF63BE7B"/>
      </colorScale>
    </cfRule>
  </conditionalFormatting>
  <conditionalFormatting sqref="Q13">
    <cfRule type="colorScale" priority="40634">
      <colorScale>
        <cfvo type="min"/>
        <cfvo type="max"/>
        <color rgb="FFFFEF9C"/>
        <color rgb="FF63BE7B"/>
      </colorScale>
    </cfRule>
  </conditionalFormatting>
  <conditionalFormatting sqref="Q13:U13">
    <cfRule type="colorScale" priority="40635">
      <colorScale>
        <cfvo type="min"/>
        <cfvo type="max"/>
        <color rgb="FFFFEF9C"/>
        <color rgb="FF63BE7B"/>
      </colorScale>
    </cfRule>
  </conditionalFormatting>
  <conditionalFormatting sqref="R13">
    <cfRule type="colorScale" priority="40637">
      <colorScale>
        <cfvo type="min"/>
        <cfvo type="max"/>
        <color rgb="FFFCFCFF"/>
        <color rgb="FF63BE7B"/>
      </colorScale>
    </cfRule>
  </conditionalFormatting>
  <conditionalFormatting sqref="R13">
    <cfRule type="colorScale" priority="40638">
      <colorScale>
        <cfvo type="min"/>
        <cfvo type="max"/>
        <color rgb="FFFCFCFF"/>
        <color rgb="FF63BE7B"/>
      </colorScale>
    </cfRule>
    <cfRule type="colorScale" priority="40639">
      <colorScale>
        <cfvo type="min"/>
        <cfvo type="percentile" val="50"/>
        <cfvo type="max"/>
        <color rgb="FFF8696B"/>
        <color rgb="FFFCFCFF"/>
        <color rgb="FF63BE7B"/>
      </colorScale>
    </cfRule>
  </conditionalFormatting>
  <conditionalFormatting sqref="S13:T13">
    <cfRule type="colorScale" priority="40643">
      <colorScale>
        <cfvo type="min"/>
        <cfvo type="percentile" val="50"/>
        <cfvo type="max"/>
        <color rgb="FFF8696B"/>
        <color rgb="FFFCFCFF"/>
        <color rgb="FF63BE7B"/>
      </colorScale>
    </cfRule>
    <cfRule type="colorScale" priority="40644">
      <colorScale>
        <cfvo type="min"/>
        <cfvo type="max"/>
        <color rgb="FFFCFCFF"/>
        <color rgb="FF63BE7B"/>
      </colorScale>
    </cfRule>
  </conditionalFormatting>
  <conditionalFormatting sqref="S13:T13">
    <cfRule type="colorScale" priority="40645">
      <colorScale>
        <cfvo type="min"/>
        <cfvo type="max"/>
        <color rgb="FFFCFCFF"/>
        <color rgb="FF63BE7B"/>
      </colorScale>
    </cfRule>
    <cfRule type="colorScale" priority="40646">
      <colorScale>
        <cfvo type="min"/>
        <cfvo type="percentile" val="50"/>
        <cfvo type="max"/>
        <color rgb="FFF8696B"/>
        <color rgb="FFFCFCFF"/>
        <color rgb="FF63BE7B"/>
      </colorScale>
    </cfRule>
  </conditionalFormatting>
  <conditionalFormatting sqref="S13:T13">
    <cfRule type="colorScale" priority="40649">
      <colorScale>
        <cfvo type="min"/>
        <cfvo type="max"/>
        <color rgb="FFFCFCFF"/>
        <color rgb="FF63BE7B"/>
      </colorScale>
    </cfRule>
    <cfRule type="colorScale" priority="40650">
      <colorScale>
        <cfvo type="min"/>
        <cfvo type="max"/>
        <color rgb="FFFFEF9C"/>
        <color rgb="FF63BE7B"/>
      </colorScale>
    </cfRule>
  </conditionalFormatting>
  <conditionalFormatting sqref="S13:T13">
    <cfRule type="colorScale" priority="40651">
      <colorScale>
        <cfvo type="min"/>
        <cfvo type="max"/>
        <color rgb="FFFFEF9C"/>
        <color rgb="FF63BE7B"/>
      </colorScale>
    </cfRule>
  </conditionalFormatting>
  <conditionalFormatting sqref="U13">
    <cfRule type="colorScale" priority="40652">
      <colorScale>
        <cfvo type="min"/>
        <cfvo type="percentile" val="50"/>
        <cfvo type="max"/>
        <color rgb="FFF8696B"/>
        <color rgb="FFFCFCFF"/>
        <color rgb="FF63BE7B"/>
      </colorScale>
    </cfRule>
  </conditionalFormatting>
  <conditionalFormatting sqref="U13">
    <cfRule type="colorScale" priority="40653">
      <colorScale>
        <cfvo type="min"/>
        <cfvo type="max"/>
        <color rgb="FFFCFCFF"/>
        <color rgb="FF63BE7B"/>
      </colorScale>
    </cfRule>
    <cfRule type="colorScale" priority="40654">
      <colorScale>
        <cfvo type="min"/>
        <cfvo type="percentile" val="50"/>
        <cfvo type="max"/>
        <color rgb="FFF8696B"/>
        <color rgb="FFFCFCFF"/>
        <color rgb="FF63BE7B"/>
      </colorScale>
    </cfRule>
  </conditionalFormatting>
  <conditionalFormatting sqref="U13">
    <cfRule type="colorScale" priority="40656">
      <colorScale>
        <cfvo type="min"/>
        <cfvo type="max"/>
        <color rgb="FFFCFCFF"/>
        <color rgb="FF63BE7B"/>
      </colorScale>
    </cfRule>
  </conditionalFormatting>
  <conditionalFormatting sqref="U13 W13">
    <cfRule type="colorScale" priority="40657">
      <colorScale>
        <cfvo type="min"/>
        <cfvo type="max"/>
        <color rgb="FFFFEF9C"/>
        <color rgb="FF63BE7B"/>
      </colorScale>
    </cfRule>
    <cfRule type="colorScale" priority="40658">
      <colorScale>
        <cfvo type="min"/>
        <cfvo type="max"/>
        <color rgb="FFFFEF9C"/>
        <color rgb="FF63BE7B"/>
      </colorScale>
    </cfRule>
  </conditionalFormatting>
  <conditionalFormatting sqref="V13">
    <cfRule type="colorScale" priority="40661">
      <colorScale>
        <cfvo type="min"/>
        <cfvo type="max"/>
        <color rgb="FFFFEF9C"/>
        <color rgb="FF63BE7B"/>
      </colorScale>
    </cfRule>
    <cfRule type="colorScale" priority="40662">
      <colorScale>
        <cfvo type="min"/>
        <cfvo type="percentile" val="50"/>
        <cfvo type="max"/>
        <color rgb="FF63BE7B"/>
        <color rgb="FFFCFCFF"/>
        <color rgb="FFF8696B"/>
      </colorScale>
    </cfRule>
    <cfRule type="colorScale" priority="40663">
      <colorScale>
        <cfvo type="min"/>
        <cfvo type="percentile" val="50"/>
        <cfvo type="max"/>
        <color rgb="FF63BE7B"/>
        <color rgb="FFFCFCFF"/>
        <color rgb="FFF8696B"/>
      </colorScale>
    </cfRule>
    <cfRule type="colorScale" priority="40664">
      <colorScale>
        <cfvo type="min"/>
        <cfvo type="max"/>
        <color rgb="FF63BE7B"/>
        <color rgb="FFFCFCFF"/>
      </colorScale>
    </cfRule>
    <cfRule type="colorScale" priority="40665">
      <colorScale>
        <cfvo type="min"/>
        <cfvo type="percentile" val="50"/>
        <cfvo type="max"/>
        <color rgb="FF63BE7B"/>
        <color rgb="FFFCFCFF"/>
        <color rgb="FFF8696B"/>
      </colorScale>
    </cfRule>
    <cfRule type="colorScale" priority="40666">
      <colorScale>
        <cfvo type="min"/>
        <cfvo type="max"/>
        <color rgb="FFFFEF9C"/>
        <color rgb="FF63BE7B"/>
      </colorScale>
    </cfRule>
    <cfRule type="colorScale" priority="40667">
      <colorScale>
        <cfvo type="min"/>
        <cfvo type="max"/>
        <color rgb="FFFFEF9C"/>
        <color rgb="FF63BE7B"/>
      </colorScale>
    </cfRule>
    <cfRule type="colorScale" priority="40668">
      <colorScale>
        <cfvo type="min"/>
        <cfvo type="max"/>
        <color rgb="FFFFEF9C"/>
        <color rgb="FF63BE7B"/>
      </colorScale>
    </cfRule>
  </conditionalFormatting>
  <conditionalFormatting sqref="V13">
    <cfRule type="colorScale" priority="40669">
      <colorScale>
        <cfvo type="min"/>
        <cfvo type="percentile" val="50"/>
        <cfvo type="max"/>
        <color rgb="FF63BE7B"/>
        <color rgb="FFFCFCFF"/>
        <color rgb="FFF8696B"/>
      </colorScale>
    </cfRule>
  </conditionalFormatting>
  <conditionalFormatting sqref="W13">
    <cfRule type="colorScale" priority="40674">
      <colorScale>
        <cfvo type="min"/>
        <cfvo type="percentile" val="50"/>
        <cfvo type="max"/>
        <color rgb="FF63BE7B"/>
        <color rgb="FFFCFCFF"/>
        <color rgb="FFF8696B"/>
      </colorScale>
    </cfRule>
  </conditionalFormatting>
  <conditionalFormatting sqref="W13">
    <cfRule type="colorScale" priority="40677">
      <colorScale>
        <cfvo type="min"/>
        <cfvo type="percentile" val="50"/>
        <cfvo type="max"/>
        <color rgb="FF63BE7B"/>
        <color rgb="FFFCFCFF"/>
        <color rgb="FFF8696B"/>
      </colorScale>
    </cfRule>
    <cfRule type="colorScale" priority="40678">
      <colorScale>
        <cfvo type="min"/>
        <cfvo type="max"/>
        <color rgb="FF63BE7B"/>
        <color rgb="FFFCFCFF"/>
      </colorScale>
    </cfRule>
  </conditionalFormatting>
  <conditionalFormatting sqref="J13">
    <cfRule type="colorScale" priority="40681">
      <colorScale>
        <cfvo type="min"/>
        <cfvo type="max"/>
        <color rgb="FFFCFCFF"/>
        <color rgb="FF63BE7B"/>
      </colorScale>
    </cfRule>
  </conditionalFormatting>
  <conditionalFormatting sqref="S13:T13">
    <cfRule type="colorScale" priority="40688">
      <colorScale>
        <cfvo type="min"/>
        <cfvo type="percentile" val="50"/>
        <cfvo type="max"/>
        <color rgb="FFF8696B"/>
        <color rgb="FFFCFCFF"/>
        <color rgb="FF63BE7B"/>
      </colorScale>
    </cfRule>
  </conditionalFormatting>
  <conditionalFormatting sqref="D14">
    <cfRule type="colorScale" priority="3315">
      <colorScale>
        <cfvo type="min"/>
        <cfvo type="percentile" val="50"/>
        <cfvo type="max"/>
        <color rgb="FFF8696B"/>
        <color rgb="FFFCFCFF"/>
        <color rgb="FF63BE7B"/>
      </colorScale>
    </cfRule>
  </conditionalFormatting>
  <conditionalFormatting sqref="D14">
    <cfRule type="colorScale" priority="3285">
      <colorScale>
        <cfvo type="min"/>
        <cfvo type="percentile" val="50"/>
        <cfvo type="max"/>
        <color rgb="FFF8696B"/>
        <color rgb="FFFCFCFF"/>
        <color rgb="FF63BE7B"/>
      </colorScale>
    </cfRule>
    <cfRule type="colorScale" priority="3290">
      <colorScale>
        <cfvo type="min"/>
        <cfvo type="percentile" val="50"/>
        <cfvo type="max"/>
        <color rgb="FFF8696B"/>
        <color rgb="FFFCFCFF"/>
        <color rgb="FF63BE7B"/>
      </colorScale>
    </cfRule>
  </conditionalFormatting>
  <conditionalFormatting sqref="E14">
    <cfRule type="colorScale" priority="3284">
      <colorScale>
        <cfvo type="min"/>
        <cfvo type="max"/>
        <color rgb="FFFCFCFF"/>
        <color rgb="FF63BE7B"/>
      </colorScale>
    </cfRule>
    <cfRule type="colorScale" priority="3291">
      <colorScale>
        <cfvo type="min"/>
        <cfvo type="max"/>
        <color rgb="FFFCFCFF"/>
        <color rgb="FF63BE7B"/>
      </colorScale>
    </cfRule>
  </conditionalFormatting>
  <conditionalFormatting sqref="H14">
    <cfRule type="colorScale" priority="3282">
      <colorScale>
        <cfvo type="min"/>
        <cfvo type="percentile" val="50"/>
        <cfvo type="max"/>
        <color rgb="FFF8696B"/>
        <color rgb="FFFCFCFF"/>
        <color rgb="FF63BE7B"/>
      </colorScale>
    </cfRule>
    <cfRule type="colorScale" priority="3283">
      <colorScale>
        <cfvo type="min"/>
        <cfvo type="max"/>
        <color rgb="FFFCFCFF"/>
        <color rgb="FF63BE7B"/>
      </colorScale>
    </cfRule>
    <cfRule type="colorScale" priority="3293">
      <colorScale>
        <cfvo type="min"/>
        <cfvo type="max"/>
        <color rgb="FFFCFCFF"/>
        <color rgb="FF63BE7B"/>
      </colorScale>
    </cfRule>
  </conditionalFormatting>
  <conditionalFormatting sqref="I14">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onditionalFormatting>
  <conditionalFormatting sqref="O14">
    <cfRule type="colorScale" priority="3281">
      <colorScale>
        <cfvo type="min"/>
        <cfvo type="percentile" val="50"/>
        <cfvo type="max"/>
        <color rgb="FF63BE7B"/>
        <color rgb="FFFCFCFF"/>
        <color rgb="FFF8696B"/>
      </colorScale>
    </cfRule>
    <cfRule type="colorScale" priority="3294">
      <colorScale>
        <cfvo type="min"/>
        <cfvo type="percentile" val="50"/>
        <cfvo type="max"/>
        <color rgb="FF63BE7B"/>
        <color rgb="FFFCFCFF"/>
        <color rgb="FFF8696B"/>
      </colorScale>
    </cfRule>
    <cfRule type="colorScale" priority="3295">
      <colorScale>
        <cfvo type="min"/>
        <cfvo type="percentile" val="50"/>
        <cfvo type="max"/>
        <color rgb="FF63BE7B"/>
        <color rgb="FFFCFCFF"/>
        <color rgb="FFF8696B"/>
      </colorScale>
    </cfRule>
    <cfRule type="colorScale" priority="3296">
      <colorScale>
        <cfvo type="min"/>
        <cfvo type="percentile" val="50"/>
        <cfvo type="max"/>
        <color rgb="FF63BE7B"/>
        <color rgb="FFFCFCFF"/>
        <color rgb="FFF8696B"/>
      </colorScale>
    </cfRule>
  </conditionalFormatting>
  <conditionalFormatting sqref="P14">
    <cfRule type="colorScale" priority="3280">
      <colorScale>
        <cfvo type="min"/>
        <cfvo type="percentile" val="50"/>
        <cfvo type="max"/>
        <color rgb="FF63BE7B"/>
        <color rgb="FFFCFCFF"/>
        <color rgb="FFF8696B"/>
      </colorScale>
    </cfRule>
    <cfRule type="colorScale" priority="3297">
      <colorScale>
        <cfvo type="min"/>
        <cfvo type="percentile" val="50"/>
        <cfvo type="max"/>
        <color rgb="FF63BE7B"/>
        <color rgb="FFFCFCFF"/>
        <color rgb="FFF8696B"/>
      </colorScale>
    </cfRule>
    <cfRule type="colorScale" priority="3298">
      <colorScale>
        <cfvo type="min"/>
        <cfvo type="percentile" val="50"/>
        <cfvo type="max"/>
        <color rgb="FF63BE7B"/>
        <color rgb="FFFCFCFF"/>
        <color rgb="FFF8696B"/>
      </colorScale>
    </cfRule>
    <cfRule type="colorScale" priority="3299">
      <colorScale>
        <cfvo type="min"/>
        <cfvo type="percentile" val="50"/>
        <cfvo type="max"/>
        <color rgb="FF63BE7B"/>
        <color rgb="FFFCFCFF"/>
        <color rgb="FFF8696B"/>
      </colorScale>
    </cfRule>
  </conditionalFormatting>
  <conditionalFormatting sqref="Q14">
    <cfRule type="colorScale" priority="3278">
      <colorScale>
        <cfvo type="min"/>
        <cfvo type="percentile" val="50"/>
        <cfvo type="max"/>
        <color rgb="FFF8696B"/>
        <color rgb="FFFCFCFF"/>
        <color rgb="FF63BE7B"/>
      </colorScale>
    </cfRule>
    <cfRule type="colorScale" priority="3279">
      <colorScale>
        <cfvo type="min"/>
        <cfvo type="max"/>
        <color rgb="FFFFEF9C"/>
        <color rgb="FF63BE7B"/>
      </colorScale>
    </cfRule>
    <cfRule type="colorScale" priority="3300">
      <colorScale>
        <cfvo type="min"/>
        <cfvo type="max"/>
        <color rgb="FFFFEF9C"/>
        <color rgb="FF63BE7B"/>
      </colorScale>
    </cfRule>
    <cfRule type="colorScale" priority="3301">
      <colorScale>
        <cfvo type="min"/>
        <cfvo type="percentile" val="50"/>
        <cfvo type="max"/>
        <color rgb="FFF8696B"/>
        <color rgb="FFFCFCFF"/>
        <color rgb="FF63BE7B"/>
      </colorScale>
    </cfRule>
  </conditionalFormatting>
  <conditionalFormatting sqref="Q14:U14 W14">
    <cfRule type="colorScale" priority="3286">
      <colorScale>
        <cfvo type="min"/>
        <cfvo type="max"/>
        <color rgb="FFFFEF9C"/>
        <color rgb="FF63BE7B"/>
      </colorScale>
    </cfRule>
    <cfRule type="colorScale" priority="3287">
      <colorScale>
        <cfvo type="min"/>
        <cfvo type="max"/>
        <color rgb="FFFFEF9C"/>
        <color rgb="FF63BE7B"/>
      </colorScale>
    </cfRule>
    <cfRule type="colorScale" priority="3288">
      <colorScale>
        <cfvo type="min"/>
        <cfvo type="max"/>
        <color rgb="FFFFEF9C"/>
        <color rgb="FF63BE7B"/>
      </colorScale>
    </cfRule>
  </conditionalFormatting>
  <conditionalFormatting sqref="R14">
    <cfRule type="colorScale" priority="3277">
      <colorScale>
        <cfvo type="min"/>
        <cfvo type="max"/>
        <color rgb="FFFCFCFF"/>
        <color rgb="FF63BE7B"/>
      </colorScale>
    </cfRule>
    <cfRule type="colorScale" priority="3302">
      <colorScale>
        <cfvo type="min"/>
        <cfvo type="max"/>
        <color rgb="FFFFEF9C"/>
        <color rgb="FF63BE7B"/>
      </colorScale>
    </cfRule>
    <cfRule type="colorScale" priority="3303">
      <colorScale>
        <cfvo type="min"/>
        <cfvo type="max"/>
        <color rgb="FFFCFCFF"/>
        <color rgb="FF63BE7B"/>
      </colorScale>
    </cfRule>
  </conditionalFormatting>
  <conditionalFormatting sqref="S14:T14">
    <cfRule type="colorScale" priority="3276">
      <colorScale>
        <cfvo type="min"/>
        <cfvo type="max"/>
        <color rgb="FFFCFCFF"/>
        <color rgb="FF63BE7B"/>
      </colorScale>
    </cfRule>
    <cfRule type="colorScale" priority="3304">
      <colorScale>
        <cfvo type="min"/>
        <cfvo type="max"/>
        <color rgb="FFFFEF9C"/>
        <color rgb="FF63BE7B"/>
      </colorScale>
    </cfRule>
    <cfRule type="colorScale" priority="3305">
      <colorScale>
        <cfvo type="min"/>
        <cfvo type="max"/>
        <color rgb="FFFCFCFF"/>
        <color rgb="FF63BE7B"/>
      </colorScale>
    </cfRule>
  </conditionalFormatting>
  <conditionalFormatting sqref="U14">
    <cfRule type="colorScale" priority="3275">
      <colorScale>
        <cfvo type="min"/>
        <cfvo type="max"/>
        <color rgb="FFFCFCFF"/>
        <color rgb="FF63BE7B"/>
      </colorScale>
    </cfRule>
    <cfRule type="colorScale" priority="3306">
      <colorScale>
        <cfvo type="min"/>
        <cfvo type="max"/>
        <color rgb="FFFCFCFF"/>
        <color rgb="FF63BE7B"/>
      </colorScale>
    </cfRule>
  </conditionalFormatting>
  <conditionalFormatting sqref="V14">
    <cfRule type="colorScale" priority="3273">
      <colorScale>
        <cfvo type="min"/>
        <cfvo type="max"/>
        <color rgb="FFFFEF9C"/>
        <color rgb="FF63BE7B"/>
      </colorScale>
    </cfRule>
  </conditionalFormatting>
  <conditionalFormatting sqref="W14 U14">
    <cfRule type="colorScale" priority="3289">
      <colorScale>
        <cfvo type="min"/>
        <cfvo type="max"/>
        <color rgb="FFFFEF9C"/>
        <color rgb="FF63BE7B"/>
      </colorScale>
    </cfRule>
  </conditionalFormatting>
  <conditionalFormatting sqref="W14">
    <cfRule type="colorScale" priority="3274">
      <colorScale>
        <cfvo type="min"/>
        <cfvo type="percentile" val="50"/>
        <cfvo type="max"/>
        <color rgb="FF63BE7B"/>
        <color rgb="FFFCFCFF"/>
        <color rgb="FFF8696B"/>
      </colorScale>
    </cfRule>
    <cfRule type="colorScale" priority="3307">
      <colorScale>
        <cfvo type="min"/>
        <cfvo type="percentile" val="50"/>
        <cfvo type="max"/>
        <color rgb="FF63BE7B"/>
        <color rgb="FFFCFCFF"/>
        <color rgb="FFF8696B"/>
      </colorScale>
    </cfRule>
    <cfRule type="colorScale" priority="3308">
      <colorScale>
        <cfvo type="min"/>
        <cfvo type="max"/>
        <color rgb="FF63BE7B"/>
        <color rgb="FFFCFCFF"/>
      </colorScale>
    </cfRule>
  </conditionalFormatting>
  <conditionalFormatting sqref="D14">
    <cfRule type="colorScale" priority="3316">
      <colorScale>
        <cfvo type="min"/>
        <cfvo type="percentile" val="50"/>
        <cfvo type="max"/>
        <color rgb="FFF8696B"/>
        <color rgb="FFFCFCFF"/>
        <color rgb="FF63BE7B"/>
      </colorScale>
    </cfRule>
  </conditionalFormatting>
  <conditionalFormatting sqref="D14">
    <cfRule type="colorScale" priority="3317">
      <colorScale>
        <cfvo type="min"/>
        <cfvo type="percentile" val="50"/>
        <cfvo type="max"/>
        <color rgb="FFF8696B"/>
        <color rgb="FFFCFCFF"/>
        <color rgb="FF63BE7B"/>
      </colorScale>
    </cfRule>
  </conditionalFormatting>
  <conditionalFormatting sqref="K14">
    <cfRule type="colorScale" priority="3318">
      <colorScale>
        <cfvo type="min"/>
        <cfvo type="percentile" val="50"/>
        <cfvo type="max"/>
        <color rgb="FFF8696B"/>
        <color rgb="FFFCFCFF"/>
        <color rgb="FF63BE7B"/>
      </colorScale>
    </cfRule>
  </conditionalFormatting>
  <conditionalFormatting sqref="L14">
    <cfRule type="colorScale" priority="3319">
      <colorScale>
        <cfvo type="min"/>
        <cfvo type="percentile" val="50"/>
        <cfvo type="max"/>
        <color rgb="FFF8696B"/>
        <color rgb="FFFCFCFF"/>
        <color rgb="FF63BE7B"/>
      </colorScale>
    </cfRule>
  </conditionalFormatting>
  <conditionalFormatting sqref="D14">
    <cfRule type="colorScale" priority="3320">
      <colorScale>
        <cfvo type="min"/>
        <cfvo type="percentile" val="50"/>
        <cfvo type="max"/>
        <color rgb="FFF8696B"/>
        <color rgb="FFFCFCFF"/>
        <color rgb="FF63BE7B"/>
      </colorScale>
    </cfRule>
  </conditionalFormatting>
  <conditionalFormatting sqref="D14">
    <cfRule type="colorScale" priority="3321">
      <colorScale>
        <cfvo type="min"/>
        <cfvo type="percentile" val="50"/>
        <cfvo type="max"/>
        <color rgb="FFF8696B"/>
        <color rgb="FFFCFCFF"/>
        <color rgb="FF63BE7B"/>
      </colorScale>
    </cfRule>
  </conditionalFormatting>
  <conditionalFormatting sqref="E14">
    <cfRule type="colorScale" priority="3322">
      <colorScale>
        <cfvo type="min"/>
        <cfvo type="max"/>
        <color rgb="FFFCFCFF"/>
        <color rgb="FF63BE7B"/>
      </colorScale>
    </cfRule>
  </conditionalFormatting>
  <conditionalFormatting sqref="E14">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onditionalFormatting>
  <conditionalFormatting sqref="E14">
    <cfRule type="colorScale" priority="3325">
      <colorScale>
        <cfvo type="min"/>
        <cfvo type="percentile" val="50"/>
        <cfvo type="max"/>
        <color rgb="FFF8696B"/>
        <color rgb="FFFCFCFF"/>
        <color rgb="FF63BE7B"/>
      </colorScale>
    </cfRule>
  </conditionalFormatting>
  <conditionalFormatting sqref="F14">
    <cfRule type="colorScale" priority="3326">
      <colorScale>
        <cfvo type="min"/>
        <cfvo type="max"/>
        <color rgb="FFFCFCFF"/>
        <color rgb="FF63BE7B"/>
      </colorScale>
    </cfRule>
  </conditionalFormatting>
  <conditionalFormatting sqref="F14">
    <cfRule type="colorScale" priority="3327">
      <colorScale>
        <cfvo type="min"/>
        <cfvo type="max"/>
        <color rgb="FFFCFCFF"/>
        <color rgb="FF63BE7B"/>
      </colorScale>
    </cfRule>
  </conditionalFormatting>
  <conditionalFormatting sqref="F14">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onditionalFormatting>
  <conditionalFormatting sqref="F14">
    <cfRule type="colorScale" priority="3330">
      <colorScale>
        <cfvo type="min"/>
        <cfvo type="percentile" val="50"/>
        <cfvo type="max"/>
        <color rgb="FFF8696B"/>
        <color rgb="FFFCFCFF"/>
        <color rgb="FF63BE7B"/>
      </colorScale>
    </cfRule>
  </conditionalFormatting>
  <conditionalFormatting sqref="G14">
    <cfRule type="colorScale" priority="3331">
      <colorScale>
        <cfvo type="min"/>
        <cfvo type="max"/>
        <color rgb="FFFCFCFF"/>
        <color rgb="FF63BE7B"/>
      </colorScale>
    </cfRule>
  </conditionalFormatting>
  <conditionalFormatting sqref="G14">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onditionalFormatting>
  <conditionalFormatting sqref="G14">
    <cfRule type="colorScale" priority="3334">
      <colorScale>
        <cfvo type="min"/>
        <cfvo type="max"/>
        <color rgb="FFFCFCFF"/>
        <color rgb="FF63BE7B"/>
      </colorScale>
    </cfRule>
    <cfRule type="colorScale" priority="3335">
      <colorScale>
        <cfvo type="min"/>
        <cfvo type="percentile" val="50"/>
        <cfvo type="max"/>
        <color rgb="FFF8696B"/>
        <color rgb="FFFCFCFF"/>
        <color rgb="FF63BE7B"/>
      </colorScale>
    </cfRule>
  </conditionalFormatting>
  <conditionalFormatting sqref="H14">
    <cfRule type="colorScale" priority="3336">
      <colorScale>
        <cfvo type="min"/>
        <cfvo type="percentile" val="50"/>
        <cfvo type="max"/>
        <color rgb="FFF8696B"/>
        <color rgb="FFFCFCFF"/>
        <color rgb="FF63BE7B"/>
      </colorScale>
    </cfRule>
  </conditionalFormatting>
  <conditionalFormatting sqref="H14">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onditionalFormatting>
  <conditionalFormatting sqref="H14">
    <cfRule type="colorScale" priority="3339">
      <colorScale>
        <cfvo type="min"/>
        <cfvo type="percentile" val="50"/>
        <cfvo type="max"/>
        <color rgb="FFF8696B"/>
        <color rgb="FFFCFCFF"/>
        <color rgb="FF63BE7B"/>
      </colorScale>
    </cfRule>
  </conditionalFormatting>
  <conditionalFormatting sqref="I14">
    <cfRule type="colorScale" priority="3340">
      <colorScale>
        <cfvo type="min"/>
        <cfvo type="percentile" val="50"/>
        <cfvo type="max"/>
        <color rgb="FFF8696B"/>
        <color rgb="FFFCFCFF"/>
        <color rgb="FF63BE7B"/>
      </colorScale>
    </cfRule>
    <cfRule type="colorScale" priority="3341">
      <colorScale>
        <cfvo type="min"/>
        <cfvo type="max"/>
        <color rgb="FFFCFCFF"/>
        <color rgb="FF63BE7B"/>
      </colorScale>
    </cfRule>
  </conditionalFormatting>
  <conditionalFormatting sqref="I14">
    <cfRule type="colorScale" priority="3342">
      <colorScale>
        <cfvo type="min"/>
        <cfvo type="percentile" val="50"/>
        <cfvo type="max"/>
        <color rgb="FFF8696B"/>
        <color rgb="FFFCFCFF"/>
        <color rgb="FF63BE7B"/>
      </colorScale>
    </cfRule>
  </conditionalFormatting>
  <conditionalFormatting sqref="K14">
    <cfRule type="colorScale" priority="3343">
      <colorScale>
        <cfvo type="min"/>
        <cfvo type="percentile" val="50"/>
        <cfvo type="max"/>
        <color rgb="FFF8696B"/>
        <color rgb="FFFCFCFF"/>
        <color rgb="FF63BE7B"/>
      </colorScale>
    </cfRule>
  </conditionalFormatting>
  <conditionalFormatting sqref="K14:L14">
    <cfRule type="colorScale" priority="3344">
      <colorScale>
        <cfvo type="min"/>
        <cfvo type="max"/>
        <color rgb="FFFCFCFF"/>
        <color rgb="FF63BE7B"/>
      </colorScale>
    </cfRule>
  </conditionalFormatting>
  <conditionalFormatting sqref="K14:L14">
    <cfRule type="colorScale" priority="3345">
      <colorScale>
        <cfvo type="min"/>
        <cfvo type="percentile" val="50"/>
        <cfvo type="max"/>
        <color rgb="FFF8696B"/>
        <color rgb="FFFCFCFF"/>
        <color rgb="FF63BE7B"/>
      </colorScale>
    </cfRule>
    <cfRule type="colorScale" priority="3346">
      <colorScale>
        <cfvo type="min"/>
        <cfvo type="max"/>
        <color rgb="FFFCFCFF"/>
        <color rgb="FF63BE7B"/>
      </colorScale>
    </cfRule>
  </conditionalFormatting>
  <conditionalFormatting sqref="L14">
    <cfRule type="colorScale" priority="3347">
      <colorScale>
        <cfvo type="min"/>
        <cfvo type="percentile" val="50"/>
        <cfvo type="max"/>
        <color rgb="FFF8696B"/>
        <color rgb="FFFCFCFF"/>
        <color rgb="FF63BE7B"/>
      </colorScale>
    </cfRule>
  </conditionalFormatting>
  <conditionalFormatting sqref="I14">
    <cfRule type="colorScale" priority="3348">
      <colorScale>
        <cfvo type="min"/>
        <cfvo type="percentile" val="50"/>
        <cfvo type="max"/>
        <color rgb="FFF8696B"/>
        <color rgb="FFFCFCFF"/>
        <color rgb="FF63BE7B"/>
      </colorScale>
    </cfRule>
  </conditionalFormatting>
  <conditionalFormatting sqref="O14">
    <cfRule type="colorScale" priority="3349">
      <colorScale>
        <cfvo type="min"/>
        <cfvo type="percentile" val="50"/>
        <cfvo type="max"/>
        <color rgb="FF63BE7B"/>
        <color rgb="FFFCFCFF"/>
        <color rgb="FFF8696B"/>
      </colorScale>
    </cfRule>
  </conditionalFormatting>
  <conditionalFormatting sqref="O14">
    <cfRule type="colorScale" priority="3350">
      <colorScale>
        <cfvo type="min"/>
        <cfvo type="percentile" val="50"/>
        <cfvo type="max"/>
        <color rgb="FF63BE7B"/>
        <color rgb="FFFCFCFF"/>
        <color rgb="FFF8696B"/>
      </colorScale>
    </cfRule>
  </conditionalFormatting>
  <conditionalFormatting sqref="P14">
    <cfRule type="colorScale" priority="3351">
      <colorScale>
        <cfvo type="min"/>
        <cfvo type="percentile" val="50"/>
        <cfvo type="max"/>
        <color rgb="FF63BE7B"/>
        <color rgb="FFFCFCFF"/>
        <color rgb="FFF8696B"/>
      </colorScale>
    </cfRule>
    <cfRule type="colorScale" priority="3352">
      <colorScale>
        <cfvo type="min"/>
        <cfvo type="max"/>
        <color rgb="FFFCFCFF"/>
        <color rgb="FFF8696B"/>
      </colorScale>
    </cfRule>
  </conditionalFormatting>
  <conditionalFormatting sqref="P14">
    <cfRule type="colorScale" priority="3353">
      <colorScale>
        <cfvo type="min"/>
        <cfvo type="percentile" val="50"/>
        <cfvo type="max"/>
        <color rgb="FF63BE7B"/>
        <color rgb="FFFCFCFF"/>
        <color rgb="FFF8696B"/>
      </colorScale>
    </cfRule>
  </conditionalFormatting>
  <conditionalFormatting sqref="Q14">
    <cfRule type="colorScale" priority="3354">
      <colorScale>
        <cfvo type="min"/>
        <cfvo type="percentile" val="50"/>
        <cfvo type="max"/>
        <color rgb="FFF8696B"/>
        <color rgb="FFFCFCFF"/>
        <color rgb="FF63BE7B"/>
      </colorScale>
    </cfRule>
    <cfRule type="colorScale" priority="3355">
      <colorScale>
        <cfvo type="min"/>
        <cfvo type="max"/>
        <color rgb="FFFCFCFF"/>
        <color rgb="FF63BE7B"/>
      </colorScale>
    </cfRule>
  </conditionalFormatting>
  <conditionalFormatting sqref="Q14">
    <cfRule type="colorScale" priority="3356">
      <colorScale>
        <cfvo type="min"/>
        <cfvo type="percentile" val="50"/>
        <cfvo type="max"/>
        <color rgb="FFF8696B"/>
        <color rgb="FFFCFCFF"/>
        <color rgb="FF63BE7B"/>
      </colorScale>
    </cfRule>
  </conditionalFormatting>
  <conditionalFormatting sqref="R14">
    <cfRule type="colorScale" priority="3357">
      <colorScale>
        <cfvo type="min"/>
        <cfvo type="max"/>
        <color rgb="FFFCFCFF"/>
        <color rgb="FF63BE7B"/>
      </colorScale>
    </cfRule>
  </conditionalFormatting>
  <conditionalFormatting sqref="R14">
    <cfRule type="colorScale" priority="3358">
      <colorScale>
        <cfvo type="min"/>
        <cfvo type="max"/>
        <color rgb="FFFCFCFF"/>
        <color rgb="FF63BE7B"/>
      </colorScale>
    </cfRule>
  </conditionalFormatting>
  <conditionalFormatting sqref="R14">
    <cfRule type="colorScale" priority="3359">
      <colorScale>
        <cfvo type="min"/>
        <cfvo type="percentile" val="50"/>
        <cfvo type="max"/>
        <color rgb="FFF8696B"/>
        <color rgb="FFFCFCFF"/>
        <color rgb="FF63BE7B"/>
      </colorScale>
    </cfRule>
    <cfRule type="colorScale" priority="3360">
      <colorScale>
        <cfvo type="min"/>
        <cfvo type="max"/>
        <color rgb="FFFCFCFF"/>
        <color rgb="FF63BE7B"/>
      </colorScale>
    </cfRule>
  </conditionalFormatting>
  <conditionalFormatting sqref="S14:T14">
    <cfRule type="colorScale" priority="3362">
      <colorScale>
        <cfvo type="min"/>
        <cfvo type="percentile" val="50"/>
        <cfvo type="max"/>
        <color rgb="FFF8696B"/>
        <color rgb="FFFCFCFF"/>
        <color rgb="FF63BE7B"/>
      </colorScale>
    </cfRule>
    <cfRule type="colorScale" priority="3363">
      <colorScale>
        <cfvo type="min"/>
        <cfvo type="max"/>
        <color rgb="FFFCFCFF"/>
        <color rgb="FF63BE7B"/>
      </colorScale>
    </cfRule>
  </conditionalFormatting>
  <conditionalFormatting sqref="S14:T14">
    <cfRule type="colorScale" priority="3364">
      <colorScale>
        <cfvo type="min"/>
        <cfvo type="max"/>
        <color rgb="FFFCFCFF"/>
        <color rgb="FF63BE7B"/>
      </colorScale>
    </cfRule>
    <cfRule type="colorScale" priority="3365">
      <colorScale>
        <cfvo type="min"/>
        <cfvo type="percentile" val="50"/>
        <cfvo type="max"/>
        <color rgb="FFF8696B"/>
        <color rgb="FFFCFCFF"/>
        <color rgb="FF63BE7B"/>
      </colorScale>
    </cfRule>
  </conditionalFormatting>
  <conditionalFormatting sqref="U14">
    <cfRule type="colorScale" priority="3366">
      <colorScale>
        <cfvo type="min"/>
        <cfvo type="percentile" val="50"/>
        <cfvo type="max"/>
        <color rgb="FFF8696B"/>
        <color rgb="FFFCFCFF"/>
        <color rgb="FF63BE7B"/>
      </colorScale>
    </cfRule>
  </conditionalFormatting>
  <conditionalFormatting sqref="U14">
    <cfRule type="colorScale" priority="3367">
      <colorScale>
        <cfvo type="min"/>
        <cfvo type="max"/>
        <color rgb="FFFCFCFF"/>
        <color rgb="FF63BE7B"/>
      </colorScale>
    </cfRule>
    <cfRule type="colorScale" priority="3368">
      <colorScale>
        <cfvo type="min"/>
        <cfvo type="percentile" val="50"/>
        <cfvo type="max"/>
        <color rgb="FFF8696B"/>
        <color rgb="FFFCFCFF"/>
        <color rgb="FF63BE7B"/>
      </colorScale>
    </cfRule>
  </conditionalFormatting>
  <conditionalFormatting sqref="V14">
    <cfRule type="colorScale" priority="3369">
      <colorScale>
        <cfvo type="min"/>
        <cfvo type="max"/>
        <color rgb="FFFFEF9C"/>
        <color rgb="FF63BE7B"/>
      </colorScale>
    </cfRule>
    <cfRule type="colorScale" priority="3370">
      <colorScale>
        <cfvo type="min"/>
        <cfvo type="percentile" val="50"/>
        <cfvo type="max"/>
        <color rgb="FF63BE7B"/>
        <color rgb="FFFCFCFF"/>
        <color rgb="FFF8696B"/>
      </colorScale>
    </cfRule>
    <cfRule type="colorScale" priority="3371">
      <colorScale>
        <cfvo type="min"/>
        <cfvo type="percentile" val="50"/>
        <cfvo type="max"/>
        <color rgb="FF63BE7B"/>
        <color rgb="FFFCFCFF"/>
        <color rgb="FFF8696B"/>
      </colorScale>
    </cfRule>
    <cfRule type="colorScale" priority="3372">
      <colorScale>
        <cfvo type="min"/>
        <cfvo type="max"/>
        <color rgb="FF63BE7B"/>
        <color rgb="FFFCFCFF"/>
      </colorScale>
    </cfRule>
    <cfRule type="colorScale" priority="3373">
      <colorScale>
        <cfvo type="min"/>
        <cfvo type="percentile" val="50"/>
        <cfvo type="max"/>
        <color rgb="FF63BE7B"/>
        <color rgb="FFFCFCFF"/>
        <color rgb="FFF8696B"/>
      </colorScale>
    </cfRule>
    <cfRule type="colorScale" priority="3374">
      <colorScale>
        <cfvo type="min"/>
        <cfvo type="max"/>
        <color rgb="FFFFEF9C"/>
        <color rgb="FF63BE7B"/>
      </colorScale>
    </cfRule>
    <cfRule type="colorScale" priority="3375">
      <colorScale>
        <cfvo type="min"/>
        <cfvo type="max"/>
        <color rgb="FFFFEF9C"/>
        <color rgb="FF63BE7B"/>
      </colorScale>
    </cfRule>
    <cfRule type="colorScale" priority="3376">
      <colorScale>
        <cfvo type="min"/>
        <cfvo type="max"/>
        <color rgb="FFFFEF9C"/>
        <color rgb="FF63BE7B"/>
      </colorScale>
    </cfRule>
  </conditionalFormatting>
  <conditionalFormatting sqref="W14">
    <cfRule type="colorScale" priority="3377">
      <colorScale>
        <cfvo type="min"/>
        <cfvo type="percentile" val="50"/>
        <cfvo type="max"/>
        <color rgb="FF63BE7B"/>
        <color rgb="FFFCFCFF"/>
        <color rgb="FFF8696B"/>
      </colorScale>
    </cfRule>
  </conditionalFormatting>
  <conditionalFormatting sqref="W14">
    <cfRule type="colorScale" priority="3378">
      <colorScale>
        <cfvo type="min"/>
        <cfvo type="percentile" val="50"/>
        <cfvo type="max"/>
        <color rgb="FF63BE7B"/>
        <color rgb="FFFCFCFF"/>
        <color rgb="FFF8696B"/>
      </colorScale>
    </cfRule>
  </conditionalFormatting>
  <conditionalFormatting sqref="J14">
    <cfRule type="colorScale" priority="3379">
      <colorScale>
        <cfvo type="min"/>
        <cfvo type="max"/>
        <color rgb="FFFCFCFF"/>
        <color rgb="FF63BE7B"/>
      </colorScale>
    </cfRule>
  </conditionalFormatting>
  <conditionalFormatting sqref="J14">
    <cfRule type="colorScale" priority="3380">
      <colorScale>
        <cfvo type="min"/>
        <cfvo type="percentile" val="50"/>
        <cfvo type="max"/>
        <color rgb="FFF8696B"/>
        <color rgb="FFFCFCFF"/>
        <color rgb="FF63BE7B"/>
      </colorScale>
    </cfRule>
    <cfRule type="colorScale" priority="3381">
      <colorScale>
        <cfvo type="min"/>
        <cfvo type="max"/>
        <color rgb="FFFCFCFF"/>
        <color rgb="FF63BE7B"/>
      </colorScale>
    </cfRule>
  </conditionalFormatting>
  <conditionalFormatting sqref="J14">
    <cfRule type="colorScale" priority="3382">
      <colorScale>
        <cfvo type="min"/>
        <cfvo type="max"/>
        <color rgb="FFFCFCFF"/>
        <color rgb="FF63BE7B"/>
      </colorScale>
    </cfRule>
    <cfRule type="colorScale" priority="3383">
      <colorScale>
        <cfvo type="min"/>
        <cfvo type="percentile" val="50"/>
        <cfvo type="max"/>
        <color rgb="FFF8696B"/>
        <color rgb="FFFCFCFF"/>
        <color rgb="FF63BE7B"/>
      </colorScale>
    </cfRule>
  </conditionalFormatting>
  <conditionalFormatting sqref="E14">
    <cfRule type="colorScale" priority="3394">
      <colorScale>
        <cfvo type="min"/>
        <cfvo type="max"/>
        <color rgb="FFFCFCFF"/>
        <color rgb="FF63BE7B"/>
      </colorScale>
    </cfRule>
  </conditionalFormatting>
  <conditionalFormatting sqref="F14">
    <cfRule type="colorScale" priority="3395">
      <colorScale>
        <cfvo type="min"/>
        <cfvo type="max"/>
        <color rgb="FFFCFCFF"/>
        <color rgb="FF63BE7B"/>
      </colorScale>
    </cfRule>
  </conditionalFormatting>
  <conditionalFormatting sqref="G14">
    <cfRule type="colorScale" priority="3396">
      <colorScale>
        <cfvo type="min"/>
        <cfvo type="max"/>
        <color rgb="FFFCFCFF"/>
        <color rgb="FF63BE7B"/>
      </colorScale>
    </cfRule>
  </conditionalFormatting>
  <conditionalFormatting sqref="H14">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onditionalFormatting>
  <conditionalFormatting sqref="I14">
    <cfRule type="colorScale" priority="3399">
      <colorScale>
        <cfvo type="min"/>
        <cfvo type="percentile" val="50"/>
        <cfvo type="max"/>
        <color rgb="FFF8696B"/>
        <color rgb="FFFCFCFF"/>
        <color rgb="FF63BE7B"/>
      </colorScale>
    </cfRule>
  </conditionalFormatting>
  <conditionalFormatting sqref="K14">
    <cfRule type="colorScale" priority="3400">
      <colorScale>
        <cfvo type="min"/>
        <cfvo type="percentile" val="50"/>
        <cfvo type="max"/>
        <color rgb="FFF8696B"/>
        <color rgb="FFFCFCFF"/>
        <color rgb="FF63BE7B"/>
      </colorScale>
    </cfRule>
  </conditionalFormatting>
  <conditionalFormatting sqref="L14">
    <cfRule type="colorScale" priority="3401">
      <colorScale>
        <cfvo type="min"/>
        <cfvo type="percentile" val="50"/>
        <cfvo type="max"/>
        <color rgb="FFF8696B"/>
        <color rgb="FFFCFCFF"/>
        <color rgb="FF63BE7B"/>
      </colorScale>
    </cfRule>
  </conditionalFormatting>
  <conditionalFormatting sqref="O14">
    <cfRule type="colorScale" priority="3402">
      <colorScale>
        <cfvo type="min"/>
        <cfvo type="percentile" val="50"/>
        <cfvo type="max"/>
        <color rgb="FF63BE7B"/>
        <color rgb="FFFCFCFF"/>
        <color rgb="FFF8696B"/>
      </colorScale>
    </cfRule>
  </conditionalFormatting>
  <conditionalFormatting sqref="P14">
    <cfRule type="colorScale" priority="3403">
      <colorScale>
        <cfvo type="min"/>
        <cfvo type="percentile" val="50"/>
        <cfvo type="max"/>
        <color rgb="FF63BE7B"/>
        <color rgb="FFFCFCFF"/>
        <color rgb="FFF8696B"/>
      </colorScale>
    </cfRule>
  </conditionalFormatting>
  <conditionalFormatting sqref="Q14">
    <cfRule type="colorScale" priority="3404">
      <colorScale>
        <cfvo type="min"/>
        <cfvo type="percentile" val="50"/>
        <cfvo type="max"/>
        <color rgb="FFF8696B"/>
        <color rgb="FFFCFCFF"/>
        <color rgb="FF63BE7B"/>
      </colorScale>
    </cfRule>
  </conditionalFormatting>
  <conditionalFormatting sqref="R14">
    <cfRule type="colorScale" priority="3405">
      <colorScale>
        <cfvo type="min"/>
        <cfvo type="max"/>
        <color rgb="FFFCFCFF"/>
        <color rgb="FF63BE7B"/>
      </colorScale>
    </cfRule>
    <cfRule type="colorScale" priority="3406">
      <colorScale>
        <cfvo type="min"/>
        <cfvo type="percentile" val="50"/>
        <cfvo type="max"/>
        <color rgb="FFF8696B"/>
        <color rgb="FFFCFCFF"/>
        <color rgb="FF63BE7B"/>
      </colorScale>
    </cfRule>
  </conditionalFormatting>
  <conditionalFormatting sqref="S14:T14">
    <cfRule type="colorScale" priority="3409">
      <colorScale>
        <cfvo type="min"/>
        <cfvo type="percentile" val="50"/>
        <cfvo type="max"/>
        <color rgb="FFF8696B"/>
        <color rgb="FFFCFCFF"/>
        <color rgb="FF63BE7B"/>
      </colorScale>
    </cfRule>
    <cfRule type="colorScale" priority="3410">
      <colorScale>
        <cfvo type="min"/>
        <cfvo type="max"/>
        <color rgb="FFFCFCFF"/>
        <color rgb="FF63BE7B"/>
      </colorScale>
    </cfRule>
  </conditionalFormatting>
  <conditionalFormatting sqref="U14">
    <cfRule type="colorScale" priority="3411">
      <colorScale>
        <cfvo type="min"/>
        <cfvo type="percentile" val="50"/>
        <cfvo type="max"/>
        <color rgb="FFF8696B"/>
        <color rgb="FFFCFCFF"/>
        <color rgb="FF63BE7B"/>
      </colorScale>
    </cfRule>
  </conditionalFormatting>
  <conditionalFormatting sqref="V14">
    <cfRule type="colorScale" priority="3412">
      <colorScale>
        <cfvo type="min"/>
        <cfvo type="percentile" val="50"/>
        <cfvo type="max"/>
        <color rgb="FF63BE7B"/>
        <color rgb="FFFCFCFF"/>
        <color rgb="FFF8696B"/>
      </colorScale>
    </cfRule>
  </conditionalFormatting>
  <conditionalFormatting sqref="W14">
    <cfRule type="colorScale" priority="3413">
      <colorScale>
        <cfvo type="min"/>
        <cfvo type="percentile" val="50"/>
        <cfvo type="max"/>
        <color rgb="FF63BE7B"/>
        <color rgb="FFFCFCFF"/>
        <color rgb="FFF8696B"/>
      </colorScale>
    </cfRule>
  </conditionalFormatting>
  <conditionalFormatting sqref="J14">
    <cfRule type="colorScale" priority="3414">
      <colorScale>
        <cfvo type="min"/>
        <cfvo type="max"/>
        <color rgb="FFFCFCFF"/>
        <color rgb="FF63BE7B"/>
      </colorScale>
    </cfRule>
  </conditionalFormatting>
  <conditionalFormatting sqref="D14">
    <cfRule type="colorScale" priority="3418">
      <colorScale>
        <cfvo type="min"/>
        <cfvo type="percentile" val="50"/>
        <cfvo type="max"/>
        <color rgb="FFF8696B"/>
        <color rgb="FFFCFCFF"/>
        <color rgb="FF63BE7B"/>
      </colorScale>
    </cfRule>
  </conditionalFormatting>
  <conditionalFormatting sqref="E14">
    <cfRule type="colorScale" priority="3419">
      <colorScale>
        <cfvo type="min"/>
        <cfvo type="max"/>
        <color rgb="FFFCFCFF"/>
        <color rgb="FF63BE7B"/>
      </colorScale>
    </cfRule>
  </conditionalFormatting>
  <conditionalFormatting sqref="F14">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onditionalFormatting>
  <conditionalFormatting sqref="G14">
    <cfRule type="colorScale" priority="3422">
      <colorScale>
        <cfvo type="min"/>
        <cfvo type="percentile" val="50"/>
        <cfvo type="max"/>
        <color rgb="FFF8696B"/>
        <color rgb="FFFCFCFF"/>
        <color rgb="FF63BE7B"/>
      </colorScale>
    </cfRule>
    <cfRule type="colorScale" priority="3423">
      <colorScale>
        <cfvo type="min"/>
        <cfvo type="max"/>
        <color rgb="FFFCFCFF"/>
        <color rgb="FF63BE7B"/>
      </colorScale>
    </cfRule>
  </conditionalFormatting>
  <conditionalFormatting sqref="H14">
    <cfRule type="colorScale" priority="3424">
      <colorScale>
        <cfvo type="min"/>
        <cfvo type="percentile" val="50"/>
        <cfvo type="max"/>
        <color rgb="FFF8696B"/>
        <color rgb="FFFCFCFF"/>
        <color rgb="FF63BE7B"/>
      </colorScale>
    </cfRule>
  </conditionalFormatting>
  <conditionalFormatting sqref="I14">
    <cfRule type="colorScale" priority="3425">
      <colorScale>
        <cfvo type="min"/>
        <cfvo type="percentile" val="50"/>
        <cfvo type="max"/>
        <color rgb="FFF8696B"/>
        <color rgb="FFFCFCFF"/>
        <color rgb="FF63BE7B"/>
      </colorScale>
    </cfRule>
  </conditionalFormatting>
  <conditionalFormatting sqref="K14">
    <cfRule type="colorScale" priority="3426">
      <colorScale>
        <cfvo type="min"/>
        <cfvo type="percentile" val="50"/>
        <cfvo type="max"/>
        <color rgb="FFF8696B"/>
        <color rgb="FFFCFCFF"/>
        <color rgb="FF63BE7B"/>
      </colorScale>
    </cfRule>
  </conditionalFormatting>
  <conditionalFormatting sqref="L14">
    <cfRule type="colorScale" priority="3427">
      <colorScale>
        <cfvo type="min"/>
        <cfvo type="percentile" val="50"/>
        <cfvo type="max"/>
        <color rgb="FFF8696B"/>
        <color rgb="FFFCFCFF"/>
        <color rgb="FF63BE7B"/>
      </colorScale>
    </cfRule>
  </conditionalFormatting>
  <conditionalFormatting sqref="O14">
    <cfRule type="colorScale" priority="3428">
      <colorScale>
        <cfvo type="min"/>
        <cfvo type="percentile" val="50"/>
        <cfvo type="max"/>
        <color rgb="FF63BE7B"/>
        <color rgb="FFFCFCFF"/>
        <color rgb="FFF8696B"/>
      </colorScale>
    </cfRule>
  </conditionalFormatting>
  <conditionalFormatting sqref="P14">
    <cfRule type="colorScale" priority="3429">
      <colorScale>
        <cfvo type="min"/>
        <cfvo type="percentile" val="50"/>
        <cfvo type="max"/>
        <color rgb="FF63BE7B"/>
        <color rgb="FFFCFCFF"/>
        <color rgb="FFF8696B"/>
      </colorScale>
    </cfRule>
  </conditionalFormatting>
  <conditionalFormatting sqref="Q14">
    <cfRule type="colorScale" priority="3430">
      <colorScale>
        <cfvo type="min"/>
        <cfvo type="percentile" val="50"/>
        <cfvo type="max"/>
        <color rgb="FFF8696B"/>
        <color rgb="FFFCFCFF"/>
        <color rgb="FF63BE7B"/>
      </colorScale>
    </cfRule>
  </conditionalFormatting>
  <conditionalFormatting sqref="R14">
    <cfRule type="colorScale" priority="3431">
      <colorScale>
        <cfvo type="min"/>
        <cfvo type="percentile" val="50"/>
        <cfvo type="max"/>
        <color rgb="FFF8696B"/>
        <color rgb="FFFCFCFF"/>
        <color rgb="FF63BE7B"/>
      </colorScale>
    </cfRule>
    <cfRule type="colorScale" priority="3432">
      <colorScale>
        <cfvo type="min"/>
        <cfvo type="max"/>
        <color rgb="FFFCFCFF"/>
        <color rgb="FF63BE7B"/>
      </colorScale>
    </cfRule>
  </conditionalFormatting>
  <conditionalFormatting sqref="S14:T14">
    <cfRule type="colorScale" priority="3433">
      <colorScale>
        <cfvo type="min"/>
        <cfvo type="percentile" val="50"/>
        <cfvo type="max"/>
        <color rgb="FFF8696B"/>
        <color rgb="FFFCFCFF"/>
        <color rgb="FF63BE7B"/>
      </colorScale>
    </cfRule>
  </conditionalFormatting>
  <conditionalFormatting sqref="U14">
    <cfRule type="colorScale" priority="3434">
      <colorScale>
        <cfvo type="min"/>
        <cfvo type="percentile" val="50"/>
        <cfvo type="max"/>
        <color rgb="FFF8696B"/>
        <color rgb="FFFCFCFF"/>
        <color rgb="FF63BE7B"/>
      </colorScale>
    </cfRule>
  </conditionalFormatting>
  <conditionalFormatting sqref="V14">
    <cfRule type="colorScale" priority="3435">
      <colorScale>
        <cfvo type="min"/>
        <cfvo type="percentile" val="50"/>
        <cfvo type="max"/>
        <color rgb="FF63BE7B"/>
        <color rgb="FFFCFCFF"/>
        <color rgb="FFF8696B"/>
      </colorScale>
    </cfRule>
  </conditionalFormatting>
  <conditionalFormatting sqref="W14">
    <cfRule type="colorScale" priority="3436">
      <colorScale>
        <cfvo type="min"/>
        <cfvo type="percentile" val="50"/>
        <cfvo type="max"/>
        <color rgb="FF63BE7B"/>
        <color rgb="FFFCFCFF"/>
        <color rgb="FFF8696B"/>
      </colorScale>
    </cfRule>
  </conditionalFormatting>
  <conditionalFormatting sqref="J14">
    <cfRule type="colorScale" priority="3437">
      <colorScale>
        <cfvo type="min"/>
        <cfvo type="percentile" val="50"/>
        <cfvo type="max"/>
        <color rgb="FFF8696B"/>
        <color rgb="FFFCFCFF"/>
        <color rgb="FF63BE7B"/>
      </colorScale>
    </cfRule>
    <cfRule type="colorScale" priority="3438">
      <colorScale>
        <cfvo type="min"/>
        <cfvo type="max"/>
        <color rgb="FFFCFCFF"/>
        <color rgb="FF63BE7B"/>
      </colorScale>
    </cfRule>
  </conditionalFormatting>
  <conditionalFormatting sqref="G14">
    <cfRule type="colorScale" priority="3443">
      <colorScale>
        <cfvo type="min"/>
        <cfvo type="max"/>
        <color rgb="FFFCFCFF"/>
        <color rgb="FF63BE7B"/>
      </colorScale>
    </cfRule>
    <cfRule type="colorScale" priority="3444">
      <colorScale>
        <cfvo type="min"/>
        <cfvo type="percentile" val="50"/>
        <cfvo type="max"/>
        <color rgb="FFF8696B"/>
        <color rgb="FFFCFCFF"/>
        <color rgb="FF63BE7B"/>
      </colorScale>
    </cfRule>
  </conditionalFormatting>
  <conditionalFormatting sqref="J14">
    <cfRule type="colorScale" priority="3445">
      <colorScale>
        <cfvo type="min"/>
        <cfvo type="max"/>
        <color rgb="FFFCFCFF"/>
        <color rgb="FF63BE7B"/>
      </colorScale>
    </cfRule>
    <cfRule type="colorScale" priority="3446">
      <colorScale>
        <cfvo type="min"/>
        <cfvo type="percentile" val="50"/>
        <cfvo type="max"/>
        <color rgb="FFF8696B"/>
        <color rgb="FFFCFCFF"/>
        <color rgb="FF63BE7B"/>
      </colorScale>
    </cfRule>
  </conditionalFormatting>
  <conditionalFormatting sqref="R14">
    <cfRule type="colorScale" priority="3451">
      <colorScale>
        <cfvo type="min"/>
        <cfvo type="max"/>
        <color rgb="FFFCFCFF"/>
        <color rgb="FF63BE7B"/>
      </colorScale>
    </cfRule>
    <cfRule type="colorScale" priority="3452">
      <colorScale>
        <cfvo type="min"/>
        <cfvo type="percentile" val="50"/>
        <cfvo type="max"/>
        <color rgb="FFF8696B"/>
        <color rgb="FFFCFCFF"/>
        <color rgb="FF63BE7B"/>
      </colorScale>
    </cfRule>
  </conditionalFormatting>
  <conditionalFormatting sqref="F14">
    <cfRule type="colorScale" priority="3453">
      <colorScale>
        <cfvo type="min"/>
        <cfvo type="max"/>
        <color rgb="FFFCFCFF"/>
        <color rgb="FF63BE7B"/>
      </colorScale>
    </cfRule>
  </conditionalFormatting>
  <conditionalFormatting sqref="H14">
    <cfRule type="colorScale" priority="3454">
      <colorScale>
        <cfvo type="min"/>
        <cfvo type="max"/>
        <color rgb="FFFCFCFF"/>
        <color rgb="FF63BE7B"/>
      </colorScale>
    </cfRule>
  </conditionalFormatting>
  <conditionalFormatting sqref="I14">
    <cfRule type="colorScale" priority="3455">
      <colorScale>
        <cfvo type="min"/>
        <cfvo type="max"/>
        <color rgb="FFFCFCFF"/>
        <color rgb="FF63BE7B"/>
      </colorScale>
    </cfRule>
  </conditionalFormatting>
  <conditionalFormatting sqref="K14">
    <cfRule type="colorScale" priority="3456">
      <colorScale>
        <cfvo type="min"/>
        <cfvo type="max"/>
        <color rgb="FFFCFCFF"/>
        <color rgb="FF63BE7B"/>
      </colorScale>
    </cfRule>
  </conditionalFormatting>
  <conditionalFormatting sqref="L14">
    <cfRule type="colorScale" priority="3457">
      <colorScale>
        <cfvo type="min"/>
        <cfvo type="max"/>
        <color rgb="FFFCFCFF"/>
        <color rgb="FF63BE7B"/>
      </colorScale>
    </cfRule>
  </conditionalFormatting>
  <conditionalFormatting sqref="G14">
    <cfRule type="colorScale" priority="3458">
      <colorScale>
        <cfvo type="min"/>
        <cfvo type="max"/>
        <color rgb="FFFCFCFF"/>
        <color rgb="FF63BE7B"/>
      </colorScale>
    </cfRule>
  </conditionalFormatting>
  <conditionalFormatting sqref="J14">
    <cfRule type="colorScale" priority="3459">
      <colorScale>
        <cfvo type="min"/>
        <cfvo type="max"/>
        <color rgb="FFFCFCFF"/>
        <color rgb="FF63BE7B"/>
      </colorScale>
    </cfRule>
  </conditionalFormatting>
  <conditionalFormatting sqref="D14">
    <cfRule type="colorScale" priority="3272">
      <colorScale>
        <cfvo type="min"/>
        <cfvo type="percentile" val="50"/>
        <cfvo type="max"/>
        <color rgb="FFF8696B"/>
        <color rgb="FFFCFCFF"/>
        <color rgb="FF63BE7B"/>
      </colorScale>
    </cfRule>
  </conditionalFormatting>
  <conditionalFormatting sqref="G14">
    <cfRule type="colorScale" priority="3271">
      <colorScale>
        <cfvo type="min"/>
        <cfvo type="max"/>
        <color rgb="FFFCFCFF"/>
        <color rgb="FF63BE7B"/>
      </colorScale>
    </cfRule>
  </conditionalFormatting>
  <conditionalFormatting sqref="J14">
    <cfRule type="colorScale" priority="3270">
      <colorScale>
        <cfvo type="min"/>
        <cfvo type="max"/>
        <color rgb="FFFCFCFF"/>
        <color rgb="FF63BE7B"/>
      </colorScale>
    </cfRule>
  </conditionalFormatting>
  <conditionalFormatting sqref="O14">
    <cfRule type="colorScale" priority="3267">
      <colorScale>
        <cfvo type="min"/>
        <cfvo type="percentile" val="50"/>
        <cfvo type="max"/>
        <color rgb="FF63BE7B"/>
        <color rgb="FFFCFCFF"/>
        <color rgb="FFF8696B"/>
      </colorScale>
    </cfRule>
  </conditionalFormatting>
  <conditionalFormatting sqref="P14">
    <cfRule type="colorScale" priority="3266">
      <colorScale>
        <cfvo type="min"/>
        <cfvo type="percentile" val="50"/>
        <cfvo type="max"/>
        <color rgb="FF63BE7B"/>
        <color rgb="FFFCFCFF"/>
        <color rgb="FFF8696B"/>
      </colorScale>
    </cfRule>
  </conditionalFormatting>
  <conditionalFormatting sqref="Q14">
    <cfRule type="colorScale" priority="3265">
      <colorScale>
        <cfvo type="min"/>
        <cfvo type="percentile" val="50"/>
        <cfvo type="max"/>
        <color rgb="FFF8696B"/>
        <color rgb="FFFCFCFF"/>
        <color rgb="FF63BE7B"/>
      </colorScale>
    </cfRule>
  </conditionalFormatting>
  <conditionalFormatting sqref="R14">
    <cfRule type="colorScale" priority="3264">
      <colorScale>
        <cfvo type="min"/>
        <cfvo type="max"/>
        <color rgb="FFFCFCFF"/>
        <color rgb="FF63BE7B"/>
      </colorScale>
    </cfRule>
  </conditionalFormatting>
  <conditionalFormatting sqref="S14:T14">
    <cfRule type="colorScale" priority="3262">
      <colorScale>
        <cfvo type="min"/>
        <cfvo type="max"/>
        <color rgb="FFFCFCFF"/>
        <color rgb="FF63BE7B"/>
      </colorScale>
    </cfRule>
  </conditionalFormatting>
  <conditionalFormatting sqref="U14">
    <cfRule type="colorScale" priority="3261">
      <colorScale>
        <cfvo type="min"/>
        <cfvo type="percentile" val="50"/>
        <cfvo type="max"/>
        <color rgb="FFF8696B"/>
        <color rgb="FFFCFCFF"/>
        <color rgb="FF63BE7B"/>
      </colorScale>
    </cfRule>
  </conditionalFormatting>
  <conditionalFormatting sqref="V14">
    <cfRule type="colorScale" priority="3260">
      <colorScale>
        <cfvo type="min"/>
        <cfvo type="percentile" val="50"/>
        <cfvo type="max"/>
        <color rgb="FF63BE7B"/>
        <color rgb="FFFCFCFF"/>
        <color rgb="FFF8696B"/>
      </colorScale>
    </cfRule>
  </conditionalFormatting>
  <conditionalFormatting sqref="W14">
    <cfRule type="colorScale" priority="3259">
      <colorScale>
        <cfvo type="min"/>
        <cfvo type="percentile" val="50"/>
        <cfvo type="max"/>
        <color rgb="FF63BE7B"/>
        <color rgb="FFFCFCFF"/>
        <color rgb="FFF8696B"/>
      </colorScale>
    </cfRule>
  </conditionalFormatting>
  <conditionalFormatting sqref="D2">
    <cfRule type="colorScale" priority="2915">
      <colorScale>
        <cfvo type="min"/>
        <cfvo type="percentile" val="50"/>
        <cfvo type="max"/>
        <color rgb="FFF8696B"/>
        <color rgb="FFFCFCFF"/>
        <color rgb="FF63BE7B"/>
      </colorScale>
    </cfRule>
  </conditionalFormatting>
  <conditionalFormatting sqref="D2">
    <cfRule type="colorScale" priority="2862">
      <colorScale>
        <cfvo type="min"/>
        <cfvo type="percentile" val="50"/>
        <cfvo type="max"/>
        <color rgb="FFF8696B"/>
        <color rgb="FFFCFCFF"/>
        <color rgb="FF63BE7B"/>
      </colorScale>
    </cfRule>
  </conditionalFormatting>
  <conditionalFormatting sqref="E2">
    <cfRule type="colorScale" priority="2863">
      <colorScale>
        <cfvo type="min"/>
        <cfvo type="max"/>
        <color rgb="FFFCFCFF"/>
        <color rgb="FF63BE7B"/>
      </colorScale>
    </cfRule>
    <cfRule type="colorScale" priority="2864">
      <colorScale>
        <cfvo type="min"/>
        <cfvo type="max"/>
        <color rgb="FFFCFCFF"/>
        <color rgb="FF63BE7B"/>
      </colorScale>
    </cfRule>
    <cfRule type="colorScale" priority="2865">
      <colorScale>
        <cfvo type="min"/>
        <cfvo type="max"/>
        <color rgb="FFFCFCFF"/>
        <color rgb="FF63BE7B"/>
      </colorScale>
    </cfRule>
  </conditionalFormatting>
  <conditionalFormatting sqref="F2">
    <cfRule type="colorScale" priority="2850">
      <colorScale>
        <cfvo type="min"/>
        <cfvo type="max"/>
        <color rgb="FFFCFCFF"/>
        <color rgb="FF63BE7B"/>
      </colorScale>
    </cfRule>
    <cfRule type="colorScale" priority="2851">
      <colorScale>
        <cfvo type="min"/>
        <cfvo type="max"/>
        <color rgb="FFFCFCFF"/>
        <color rgb="FF63BE7B"/>
      </colorScale>
    </cfRule>
    <cfRule type="colorScale" priority="2852">
      <colorScale>
        <cfvo type="min"/>
        <cfvo type="max"/>
        <color rgb="FFFCFCFF"/>
        <color rgb="FF63BE7B"/>
      </colorScale>
    </cfRule>
  </conditionalFormatting>
  <conditionalFormatting sqref="G2">
    <cfRule type="colorScale" priority="2866">
      <colorScale>
        <cfvo type="min"/>
        <cfvo type="max"/>
        <color rgb="FFFCFCFF"/>
        <color rgb="FF63BE7B"/>
      </colorScale>
    </cfRule>
    <cfRule type="colorScale" priority="2867">
      <colorScale>
        <cfvo type="min"/>
        <cfvo type="max"/>
        <color rgb="FFFCFCFF"/>
        <color rgb="FF63BE7B"/>
      </colorScale>
    </cfRule>
    <cfRule type="colorScale" priority="2868">
      <colorScale>
        <cfvo type="min"/>
        <cfvo type="max"/>
        <color rgb="FFFCFCFF"/>
        <color rgb="FF63BE7B"/>
      </colorScale>
    </cfRule>
  </conditionalFormatting>
  <conditionalFormatting sqref="H2">
    <cfRule type="colorScale" priority="2861">
      <colorScale>
        <cfvo type="min"/>
        <cfvo type="percentile" val="50"/>
        <cfvo type="max"/>
        <color rgb="FFF8696B"/>
        <color rgb="FFFCFCFF"/>
        <color rgb="FF5A8AC6"/>
      </colorScale>
    </cfRule>
  </conditionalFormatting>
  <conditionalFormatting sqref="H2">
    <cfRule type="colorScale" priority="2869">
      <colorScale>
        <cfvo type="min"/>
        <cfvo type="percentile" val="50"/>
        <cfvo type="max"/>
        <color rgb="FFF8696B"/>
        <color rgb="FFFCFCFF"/>
        <color rgb="FF63BE7B"/>
      </colorScale>
    </cfRule>
    <cfRule type="colorScale" priority="2870">
      <colorScale>
        <cfvo type="min"/>
        <cfvo type="max"/>
        <color rgb="FFFCFCFF"/>
        <color rgb="FF63BE7B"/>
      </colorScale>
    </cfRule>
    <cfRule type="colorScale" priority="2871">
      <colorScale>
        <cfvo type="min"/>
        <cfvo type="percentile" val="50"/>
        <cfvo type="max"/>
        <color rgb="FFF8696B"/>
        <color rgb="FFFCFCFF"/>
        <color rgb="FF63BE7B"/>
      </colorScale>
    </cfRule>
    <cfRule type="colorScale" priority="2872">
      <colorScale>
        <cfvo type="min"/>
        <cfvo type="max"/>
        <color rgb="FFFCFCFF"/>
        <color rgb="FF63BE7B"/>
      </colorScale>
    </cfRule>
    <cfRule type="colorScale" priority="2873">
      <colorScale>
        <cfvo type="min"/>
        <cfvo type="percentile" val="50"/>
        <cfvo type="max"/>
        <color rgb="FFF8696B"/>
        <color rgb="FFFCFCFF"/>
        <color rgb="FF63BE7B"/>
      </colorScale>
    </cfRule>
  </conditionalFormatting>
  <conditionalFormatting sqref="I2">
    <cfRule type="colorScale" priority="2877">
      <colorScale>
        <cfvo type="min"/>
        <cfvo type="percentile" val="50"/>
        <cfvo type="max"/>
        <color rgb="FFF8696B"/>
        <color rgb="FFFCFCFF"/>
        <color rgb="FF63BE7B"/>
      </colorScale>
    </cfRule>
    <cfRule type="colorScale" priority="2878">
      <colorScale>
        <cfvo type="min"/>
        <cfvo type="max"/>
        <color rgb="FFFCFCFF"/>
        <color rgb="FF63BE7B"/>
      </colorScale>
    </cfRule>
    <cfRule type="colorScale" priority="2879">
      <colorScale>
        <cfvo type="min"/>
        <cfvo type="percentile" val="50"/>
        <cfvo type="max"/>
        <color rgb="FFF8696B"/>
        <color rgb="FFFCFCFF"/>
        <color rgb="FF63BE7B"/>
      </colorScale>
    </cfRule>
    <cfRule type="colorScale" priority="2880">
      <colorScale>
        <cfvo type="min"/>
        <cfvo type="percentile" val="50"/>
        <cfvo type="max"/>
        <color rgb="FFF8696B"/>
        <color rgb="FFFCFCFF"/>
        <color rgb="FF5A8AC6"/>
      </colorScale>
    </cfRule>
    <cfRule type="colorScale" priority="2881">
      <colorScale>
        <cfvo type="min"/>
        <cfvo type="percentile" val="50"/>
        <cfvo type="max"/>
        <color rgb="FFF8696B"/>
        <color rgb="FFFCFCFF"/>
        <color rgb="FF63BE7B"/>
      </colorScale>
    </cfRule>
    <cfRule type="colorScale" priority="2882">
      <colorScale>
        <cfvo type="min"/>
        <cfvo type="percentile" val="50"/>
        <cfvo type="max"/>
        <color rgb="FFF8696B"/>
        <color rgb="FFFCFCFF"/>
        <color rgb="FF63BE7B"/>
      </colorScale>
    </cfRule>
    <cfRule type="colorScale" priority="2883">
      <colorScale>
        <cfvo type="min"/>
        <cfvo type="max"/>
        <color rgb="FFFCFCFF"/>
        <color rgb="FF63BE7B"/>
      </colorScale>
    </cfRule>
    <cfRule type="colorScale" priority="2884">
      <colorScale>
        <cfvo type="min"/>
        <cfvo type="percentile" val="50"/>
        <cfvo type="max"/>
        <color rgb="FFF8696B"/>
        <color rgb="FFFCFCFF"/>
        <color rgb="FF63BE7B"/>
      </colorScale>
    </cfRule>
  </conditionalFormatting>
  <conditionalFormatting sqref="K2:L2">
    <cfRule type="colorScale" priority="2874">
      <colorScale>
        <cfvo type="min"/>
        <cfvo type="max"/>
        <color rgb="FFFCFCFF"/>
        <color rgb="FF63BE7B"/>
      </colorScale>
    </cfRule>
    <cfRule type="colorScale" priority="2875">
      <colorScale>
        <cfvo type="min"/>
        <cfvo type="max"/>
        <color rgb="FFFCFCFF"/>
        <color rgb="FF63BE7B"/>
      </colorScale>
    </cfRule>
    <cfRule type="colorScale" priority="2876">
      <colorScale>
        <cfvo type="min"/>
        <cfvo type="max"/>
        <color rgb="FFFCFCFF"/>
        <color rgb="FF63BE7B"/>
      </colorScale>
    </cfRule>
  </conditionalFormatting>
  <conditionalFormatting sqref="O2">
    <cfRule type="colorScale" priority="2885">
      <colorScale>
        <cfvo type="min"/>
        <cfvo type="percentile" val="50"/>
        <cfvo type="max"/>
        <color rgb="FF63BE7B"/>
        <color rgb="FFFCFCFF"/>
        <color rgb="FFF8696B"/>
      </colorScale>
    </cfRule>
    <cfRule type="colorScale" priority="2886">
      <colorScale>
        <cfvo type="min"/>
        <cfvo type="percentile" val="50"/>
        <cfvo type="max"/>
        <color rgb="FF63BE7B"/>
        <color rgb="FFFCFCFF"/>
        <color rgb="FFF8696B"/>
      </colorScale>
    </cfRule>
    <cfRule type="colorScale" priority="2887">
      <colorScale>
        <cfvo type="min"/>
        <cfvo type="percentile" val="50"/>
        <cfvo type="max"/>
        <color rgb="FF63BE7B"/>
        <color rgb="FFFCFCFF"/>
        <color rgb="FFF8696B"/>
      </colorScale>
    </cfRule>
    <cfRule type="colorScale" priority="2888">
      <colorScale>
        <cfvo type="min"/>
        <cfvo type="percentile" val="50"/>
        <cfvo type="max"/>
        <color rgb="FF63BE7B"/>
        <color rgb="FFFCFCFF"/>
        <color rgb="FFF8696B"/>
      </colorScale>
    </cfRule>
  </conditionalFormatting>
  <conditionalFormatting sqref="P2">
    <cfRule type="colorScale" priority="2889">
      <colorScale>
        <cfvo type="min"/>
        <cfvo type="percentile" val="50"/>
        <cfvo type="max"/>
        <color rgb="FF63BE7B"/>
        <color rgb="FFFCFCFF"/>
        <color rgb="FFF8696B"/>
      </colorScale>
    </cfRule>
    <cfRule type="colorScale" priority="2890">
      <colorScale>
        <cfvo type="min"/>
        <cfvo type="percentile" val="50"/>
        <cfvo type="max"/>
        <color rgb="FF63BE7B"/>
        <color rgb="FFFCFCFF"/>
        <color rgb="FFF8696B"/>
      </colorScale>
    </cfRule>
    <cfRule type="colorScale" priority="2891">
      <colorScale>
        <cfvo type="min"/>
        <cfvo type="max"/>
        <color rgb="FFFCFCFF"/>
        <color rgb="FFF8696B"/>
      </colorScale>
    </cfRule>
  </conditionalFormatting>
  <conditionalFormatting sqref="Q2">
    <cfRule type="colorScale" priority="2892">
      <colorScale>
        <cfvo type="min"/>
        <cfvo type="percentile" val="50"/>
        <cfvo type="max"/>
        <color rgb="FFF8696B"/>
        <color rgb="FFFCFCFF"/>
        <color rgb="FF63BE7B"/>
      </colorScale>
    </cfRule>
    <cfRule type="colorScale" priority="2893">
      <colorScale>
        <cfvo type="min"/>
        <cfvo type="max"/>
        <color rgb="FFFFEF9C"/>
        <color rgb="FF63BE7B"/>
      </colorScale>
    </cfRule>
    <cfRule type="colorScale" priority="2894">
      <colorScale>
        <cfvo type="min"/>
        <cfvo type="max"/>
        <color rgb="FFFFEF9C"/>
        <color rgb="FF63BE7B"/>
      </colorScale>
    </cfRule>
    <cfRule type="colorScale" priority="2895">
      <colorScale>
        <cfvo type="min"/>
        <cfvo type="max"/>
        <color rgb="FFFFEF9C"/>
        <color rgb="FF63BE7B"/>
      </colorScale>
    </cfRule>
    <cfRule type="colorScale" priority="2896">
      <colorScale>
        <cfvo type="min"/>
        <cfvo type="max"/>
        <color rgb="FFFCFCFF"/>
        <color rgb="FF63BE7B"/>
      </colorScale>
    </cfRule>
    <cfRule type="colorScale" priority="2897">
      <colorScale>
        <cfvo type="min"/>
        <cfvo type="max"/>
        <color rgb="FFFCFCFF"/>
        <color rgb="FF63BE7B"/>
      </colorScale>
    </cfRule>
    <cfRule type="colorScale" priority="2898">
      <colorScale>
        <cfvo type="min"/>
        <cfvo type="percentile" val="50"/>
        <cfvo type="max"/>
        <color rgb="FFF8696B"/>
        <color rgb="FFFCFCFF"/>
        <color rgb="FF63BE7B"/>
      </colorScale>
    </cfRule>
  </conditionalFormatting>
  <conditionalFormatting sqref="Q2:U2 W2">
    <cfRule type="colorScale" priority="2853">
      <colorScale>
        <cfvo type="min"/>
        <cfvo type="max"/>
        <color rgb="FFFFEF9C"/>
        <color rgb="FF63BE7B"/>
      </colorScale>
    </cfRule>
  </conditionalFormatting>
  <conditionalFormatting sqref="R2">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max"/>
        <color rgb="FFFFEF9C"/>
        <color rgb="FF63BE7B"/>
      </colorScale>
    </cfRule>
    <cfRule type="colorScale" priority="2902">
      <colorScale>
        <cfvo type="min"/>
        <cfvo type="max"/>
        <color rgb="FFFFEF9C"/>
        <color rgb="FF63BE7B"/>
      </colorScale>
    </cfRule>
    <cfRule type="colorScale" priority="2903">
      <colorScale>
        <cfvo type="min"/>
        <cfvo type="max"/>
        <color rgb="FFFCFCFF"/>
        <color rgb="FF63BE7B"/>
      </colorScale>
    </cfRule>
  </conditionalFormatting>
  <conditionalFormatting sqref="S2:T2">
    <cfRule type="colorScale" priority="2904">
      <colorScale>
        <cfvo type="min"/>
        <cfvo type="percentile" val="50"/>
        <cfvo type="max"/>
        <color rgb="FFF8696B"/>
        <color rgb="FFFCFCFF"/>
        <color rgb="FF63BE7B"/>
      </colorScale>
    </cfRule>
    <cfRule type="colorScale" priority="2905">
      <colorScale>
        <cfvo type="min"/>
        <cfvo type="max"/>
        <color rgb="FFFCFCFF"/>
        <color rgb="FF63BE7B"/>
      </colorScale>
    </cfRule>
    <cfRule type="colorScale" priority="2906">
      <colorScale>
        <cfvo type="min"/>
        <cfvo type="max"/>
        <color rgb="FFFFEF9C"/>
        <color rgb="FF63BE7B"/>
      </colorScale>
    </cfRule>
    <cfRule type="colorScale" priority="2907">
      <colorScale>
        <cfvo type="min"/>
        <cfvo type="max"/>
        <color rgb="FFFFEF9C"/>
        <color rgb="FF63BE7B"/>
      </colorScale>
    </cfRule>
    <cfRule type="colorScale" priority="2908">
      <colorScale>
        <cfvo type="min"/>
        <cfvo type="max"/>
        <color rgb="FFFCFCFF"/>
        <color rgb="FF63BE7B"/>
      </colorScale>
    </cfRule>
    <cfRule type="colorScale" priority="2909">
      <colorScale>
        <cfvo type="min"/>
        <cfvo type="max"/>
        <color rgb="FFFCFCFF"/>
        <color rgb="FF63BE7B"/>
      </colorScale>
    </cfRule>
  </conditionalFormatting>
  <conditionalFormatting sqref="U2 W2">
    <cfRule type="colorScale" priority="2858">
      <colorScale>
        <cfvo type="min"/>
        <cfvo type="max"/>
        <color rgb="FFFFEF9C"/>
        <color rgb="FF63BE7B"/>
      </colorScale>
    </cfRule>
    <cfRule type="colorScale" priority="2859">
      <colorScale>
        <cfvo type="min"/>
        <cfvo type="max"/>
        <color rgb="FFFFEF9C"/>
        <color rgb="FF63BE7B"/>
      </colorScale>
    </cfRule>
    <cfRule type="colorScale" priority="2860">
      <colorScale>
        <cfvo type="min"/>
        <cfvo type="max"/>
        <color rgb="FFFFEF9C"/>
        <color rgb="FF63BE7B"/>
      </colorScale>
    </cfRule>
  </conditionalFormatting>
  <conditionalFormatting sqref="U2">
    <cfRule type="colorScale" priority="2910">
      <colorScale>
        <cfvo type="min"/>
        <cfvo type="percentile" val="50"/>
        <cfvo type="max"/>
        <color rgb="FFF8696B"/>
        <color rgb="FFFCFCFF"/>
        <color rgb="FF63BE7B"/>
      </colorScale>
    </cfRule>
    <cfRule type="colorScale" priority="2911">
      <colorScale>
        <cfvo type="min"/>
        <cfvo type="max"/>
        <color rgb="FFFCFCFF"/>
        <color rgb="FF63BE7B"/>
      </colorScale>
    </cfRule>
  </conditionalFormatting>
  <conditionalFormatting sqref="V2">
    <cfRule type="colorScale" priority="2845">
      <colorScale>
        <cfvo type="min"/>
        <cfvo type="max"/>
        <color rgb="FFFFEF9C"/>
        <color rgb="FF63BE7B"/>
      </colorScale>
    </cfRule>
    <cfRule type="colorScale" priority="2846">
      <colorScale>
        <cfvo type="min"/>
        <cfvo type="percentile" val="50"/>
        <cfvo type="max"/>
        <color rgb="FFF8696B"/>
        <color rgb="FFFFEB84"/>
        <color rgb="FF63BE7B"/>
      </colorScale>
    </cfRule>
  </conditionalFormatting>
  <conditionalFormatting sqref="V2">
    <cfRule type="colorScale" priority="2847">
      <colorScale>
        <cfvo type="min"/>
        <cfvo type="max"/>
        <color rgb="FFFFEF9C"/>
        <color rgb="FF63BE7B"/>
      </colorScale>
    </cfRule>
    <cfRule type="colorScale" priority="2848">
      <colorScale>
        <cfvo type="min"/>
        <cfvo type="max"/>
        <color rgb="FFFFEF9C"/>
        <color rgb="FF63BE7B"/>
      </colorScale>
    </cfRule>
    <cfRule type="colorScale" priority="2849">
      <colorScale>
        <cfvo type="min"/>
        <cfvo type="max"/>
        <color rgb="FFFFEF9C"/>
        <color rgb="FF63BE7B"/>
      </colorScale>
    </cfRule>
  </conditionalFormatting>
  <conditionalFormatting sqref="W2">
    <cfRule type="colorScale" priority="2912">
      <colorScale>
        <cfvo type="min"/>
        <cfvo type="percentile" val="50"/>
        <cfvo type="max"/>
        <color rgb="FF63BE7B"/>
        <color rgb="FFFCFCFF"/>
        <color rgb="FFF8696B"/>
      </colorScale>
    </cfRule>
    <cfRule type="colorScale" priority="2913">
      <colorScale>
        <cfvo type="min"/>
        <cfvo type="max"/>
        <color rgb="FF63BE7B"/>
        <color rgb="FFFCFCFF"/>
      </colorScale>
    </cfRule>
    <cfRule type="colorScale" priority="2914">
      <colorScale>
        <cfvo type="min"/>
        <cfvo type="percentile" val="50"/>
        <cfvo type="max"/>
        <color rgb="FF63BE7B"/>
        <color rgb="FFFCFCFF"/>
        <color rgb="FFF8696B"/>
      </colorScale>
    </cfRule>
  </conditionalFormatting>
  <conditionalFormatting sqref="J2">
    <cfRule type="colorScale" priority="2842">
      <colorScale>
        <cfvo type="min"/>
        <cfvo type="max"/>
        <color rgb="FFFCFCFF"/>
        <color rgb="FF63BE7B"/>
      </colorScale>
    </cfRule>
    <cfRule type="colorScale" priority="2843">
      <colorScale>
        <cfvo type="min"/>
        <cfvo type="max"/>
        <color rgb="FFFCFCFF"/>
        <color rgb="FF63BE7B"/>
      </colorScale>
    </cfRule>
    <cfRule type="colorScale" priority="2844">
      <colorScale>
        <cfvo type="min"/>
        <cfvo type="max"/>
        <color rgb="FFFCFCFF"/>
        <color rgb="FF63BE7B"/>
      </colorScale>
    </cfRule>
  </conditionalFormatting>
  <conditionalFormatting sqref="D2">
    <cfRule type="colorScale" priority="2916">
      <colorScale>
        <cfvo type="min"/>
        <cfvo type="percentile" val="50"/>
        <cfvo type="max"/>
        <color rgb="FFF8696B"/>
        <color rgb="FFFCFCFF"/>
        <color rgb="FF63BE7B"/>
      </colorScale>
    </cfRule>
  </conditionalFormatting>
  <conditionalFormatting sqref="D2">
    <cfRule type="colorScale" priority="2917">
      <colorScale>
        <cfvo type="min"/>
        <cfvo type="percentile" val="50"/>
        <cfvo type="max"/>
        <color rgb="FFF8696B"/>
        <color rgb="FFFCFCFF"/>
        <color rgb="FF63BE7B"/>
      </colorScale>
    </cfRule>
  </conditionalFormatting>
  <conditionalFormatting sqref="K2">
    <cfRule type="colorScale" priority="2918">
      <colorScale>
        <cfvo type="min"/>
        <cfvo type="percentile" val="50"/>
        <cfvo type="max"/>
        <color rgb="FFF8696B"/>
        <color rgb="FFFCFCFF"/>
        <color rgb="FF63BE7B"/>
      </colorScale>
    </cfRule>
  </conditionalFormatting>
  <conditionalFormatting sqref="L2">
    <cfRule type="colorScale" priority="2919">
      <colorScale>
        <cfvo type="min"/>
        <cfvo type="percentile" val="50"/>
        <cfvo type="max"/>
        <color rgb="FFF8696B"/>
        <color rgb="FFFCFCFF"/>
        <color rgb="FF63BE7B"/>
      </colorScale>
    </cfRule>
  </conditionalFormatting>
  <conditionalFormatting sqref="D2">
    <cfRule type="colorScale" priority="2923">
      <colorScale>
        <cfvo type="min"/>
        <cfvo type="percentile" val="50"/>
        <cfvo type="max"/>
        <color rgb="FFF8696B"/>
        <color rgb="FFFCFCFF"/>
        <color rgb="FF63BE7B"/>
      </colorScale>
    </cfRule>
  </conditionalFormatting>
  <conditionalFormatting sqref="E2">
    <cfRule type="colorScale" priority="2924">
      <colorScale>
        <cfvo type="min"/>
        <cfvo type="percentile" val="50"/>
        <cfvo type="max"/>
        <color rgb="FFF8696B"/>
        <color rgb="FFFCFCFF"/>
        <color rgb="FF63BE7B"/>
      </colorScale>
    </cfRule>
    <cfRule type="colorScale" priority="2925">
      <colorScale>
        <cfvo type="min"/>
        <cfvo type="max"/>
        <color rgb="FFFCFCFF"/>
        <color rgb="FF63BE7B"/>
      </colorScale>
    </cfRule>
  </conditionalFormatting>
  <conditionalFormatting sqref="E2">
    <cfRule type="colorScale" priority="2926">
      <colorScale>
        <cfvo type="min"/>
        <cfvo type="percentile" val="50"/>
        <cfvo type="max"/>
        <color rgb="FFF8696B"/>
        <color rgb="FFFCFCFF"/>
        <color rgb="FF63BE7B"/>
      </colorScale>
    </cfRule>
  </conditionalFormatting>
  <conditionalFormatting sqref="F2">
    <cfRule type="colorScale" priority="2927">
      <colorScale>
        <cfvo type="min"/>
        <cfvo type="max"/>
        <color rgb="FFFCFCFF"/>
        <color rgb="FF63BE7B"/>
      </colorScale>
    </cfRule>
  </conditionalFormatting>
  <conditionalFormatting sqref="F2">
    <cfRule type="colorScale" priority="2928">
      <colorScale>
        <cfvo type="min"/>
        <cfvo type="percentile" val="50"/>
        <cfvo type="max"/>
        <color rgb="FFF8696B"/>
        <color rgb="FFFCFCFF"/>
        <color rgb="FF63BE7B"/>
      </colorScale>
    </cfRule>
    <cfRule type="colorScale" priority="2929">
      <colorScale>
        <cfvo type="min"/>
        <cfvo type="max"/>
        <color rgb="FFFCFCFF"/>
        <color rgb="FF63BE7B"/>
      </colorScale>
    </cfRule>
  </conditionalFormatting>
  <conditionalFormatting sqref="F2">
    <cfRule type="colorScale" priority="2930">
      <colorScale>
        <cfvo type="min"/>
        <cfvo type="percentile" val="50"/>
        <cfvo type="max"/>
        <color rgb="FFF8696B"/>
        <color rgb="FFFCFCFF"/>
        <color rgb="FF63BE7B"/>
      </colorScale>
    </cfRule>
  </conditionalFormatting>
  <conditionalFormatting sqref="G2">
    <cfRule type="colorScale" priority="2931">
      <colorScale>
        <cfvo type="min"/>
        <cfvo type="percentile" val="50"/>
        <cfvo type="max"/>
        <color rgb="FFF8696B"/>
        <color rgb="FFFCFCFF"/>
        <color rgb="FF63BE7B"/>
      </colorScale>
    </cfRule>
    <cfRule type="colorScale" priority="2932">
      <colorScale>
        <cfvo type="min"/>
        <cfvo type="max"/>
        <color rgb="FFFCFCFF"/>
        <color rgb="FF63BE7B"/>
      </colorScale>
    </cfRule>
  </conditionalFormatting>
  <conditionalFormatting sqref="G2">
    <cfRule type="colorScale" priority="2933">
      <colorScale>
        <cfvo type="min"/>
        <cfvo type="max"/>
        <color rgb="FFFCFCFF"/>
        <color rgb="FF63BE7B"/>
      </colorScale>
    </cfRule>
    <cfRule type="colorScale" priority="2934">
      <colorScale>
        <cfvo type="min"/>
        <cfvo type="percentile" val="50"/>
        <cfvo type="max"/>
        <color rgb="FFF8696B"/>
        <color rgb="FFFCFCFF"/>
        <color rgb="FF63BE7B"/>
      </colorScale>
    </cfRule>
  </conditionalFormatting>
  <conditionalFormatting sqref="H2">
    <cfRule type="colorScale" priority="2935">
      <colorScale>
        <cfvo type="min"/>
        <cfvo type="percentile" val="50"/>
        <cfvo type="max"/>
        <color rgb="FFF8696B"/>
        <color rgb="FFFCFCFF"/>
        <color rgb="FF63BE7B"/>
      </colorScale>
    </cfRule>
    <cfRule type="colorScale" priority="2936">
      <colorScale>
        <cfvo type="min"/>
        <cfvo type="max"/>
        <color rgb="FFFCFCFF"/>
        <color rgb="FF63BE7B"/>
      </colorScale>
    </cfRule>
  </conditionalFormatting>
  <conditionalFormatting sqref="H2">
    <cfRule type="colorScale" priority="2937">
      <colorScale>
        <cfvo type="min"/>
        <cfvo type="percentile" val="50"/>
        <cfvo type="max"/>
        <color rgb="FFF8696B"/>
        <color rgb="FFFCFCFF"/>
        <color rgb="FF63BE7B"/>
      </colorScale>
    </cfRule>
  </conditionalFormatting>
  <conditionalFormatting sqref="I2">
    <cfRule type="colorScale" priority="2938">
      <colorScale>
        <cfvo type="min"/>
        <cfvo type="percentile" val="50"/>
        <cfvo type="max"/>
        <color rgb="FFF8696B"/>
        <color rgb="FFFCFCFF"/>
        <color rgb="FF63BE7B"/>
      </colorScale>
    </cfRule>
    <cfRule type="colorScale" priority="2939">
      <colorScale>
        <cfvo type="min"/>
        <cfvo type="max"/>
        <color rgb="FFFCFCFF"/>
        <color rgb="FF63BE7B"/>
      </colorScale>
    </cfRule>
  </conditionalFormatting>
  <conditionalFormatting sqref="I2">
    <cfRule type="colorScale" priority="2940">
      <colorScale>
        <cfvo type="min"/>
        <cfvo type="percentile" val="50"/>
        <cfvo type="max"/>
        <color rgb="FFF8696B"/>
        <color rgb="FFFCFCFF"/>
        <color rgb="FF63BE7B"/>
      </colorScale>
    </cfRule>
  </conditionalFormatting>
  <conditionalFormatting sqref="K2">
    <cfRule type="colorScale" priority="2941">
      <colorScale>
        <cfvo type="min"/>
        <cfvo type="percentile" val="50"/>
        <cfvo type="max"/>
        <color rgb="FFF8696B"/>
        <color rgb="FFFCFCFF"/>
        <color rgb="FF63BE7B"/>
      </colorScale>
    </cfRule>
  </conditionalFormatting>
  <conditionalFormatting sqref="K2:L2">
    <cfRule type="colorScale" priority="2942">
      <colorScale>
        <cfvo type="min"/>
        <cfvo type="percentile" val="50"/>
        <cfvo type="max"/>
        <color rgb="FFF8696B"/>
        <color rgb="FFFCFCFF"/>
        <color rgb="FF63BE7B"/>
      </colorScale>
    </cfRule>
    <cfRule type="colorScale" priority="2943">
      <colorScale>
        <cfvo type="min"/>
        <cfvo type="max"/>
        <color rgb="FFFCFCFF"/>
        <color rgb="FF63BE7B"/>
      </colorScale>
    </cfRule>
  </conditionalFormatting>
  <conditionalFormatting sqref="L2">
    <cfRule type="colorScale" priority="2944">
      <colorScale>
        <cfvo type="min"/>
        <cfvo type="percentile" val="50"/>
        <cfvo type="max"/>
        <color rgb="FFF8696B"/>
        <color rgb="FFFCFCFF"/>
        <color rgb="FF63BE7B"/>
      </colorScale>
    </cfRule>
  </conditionalFormatting>
  <conditionalFormatting sqref="O2">
    <cfRule type="colorScale" priority="2945">
      <colorScale>
        <cfvo type="min"/>
        <cfvo type="percentile" val="50"/>
        <cfvo type="max"/>
        <color rgb="FF63BE7B"/>
        <color rgb="FFFCFCFF"/>
        <color rgb="FFF8696B"/>
      </colorScale>
    </cfRule>
  </conditionalFormatting>
  <conditionalFormatting sqref="P2">
    <cfRule type="colorScale" priority="2946">
      <colorScale>
        <cfvo type="min"/>
        <cfvo type="percentile" val="50"/>
        <cfvo type="max"/>
        <color rgb="FF63BE7B"/>
        <color rgb="FFFCFCFF"/>
        <color rgb="FFF8696B"/>
      </colorScale>
    </cfRule>
  </conditionalFormatting>
  <conditionalFormatting sqref="Q2">
    <cfRule type="colorScale" priority="2947">
      <colorScale>
        <cfvo type="min"/>
        <cfvo type="percentile" val="50"/>
        <cfvo type="max"/>
        <color rgb="FFF8696B"/>
        <color rgb="FFFCFCFF"/>
        <color rgb="FF63BE7B"/>
      </colorScale>
    </cfRule>
  </conditionalFormatting>
  <conditionalFormatting sqref="R2">
    <cfRule type="colorScale" priority="2948">
      <colorScale>
        <cfvo type="min"/>
        <cfvo type="max"/>
        <color rgb="FFFCFCFF"/>
        <color rgb="FF63BE7B"/>
      </colorScale>
    </cfRule>
  </conditionalFormatting>
  <conditionalFormatting sqref="R2">
    <cfRule type="colorScale" priority="2949">
      <colorScale>
        <cfvo type="min"/>
        <cfvo type="percentile" val="50"/>
        <cfvo type="max"/>
        <color rgb="FFF8696B"/>
        <color rgb="FFFCFCFF"/>
        <color rgb="FF63BE7B"/>
      </colorScale>
    </cfRule>
    <cfRule type="colorScale" priority="2950">
      <colorScale>
        <cfvo type="min"/>
        <cfvo type="max"/>
        <color rgb="FFFCFCFF"/>
        <color rgb="FF63BE7B"/>
      </colorScale>
    </cfRule>
  </conditionalFormatting>
  <conditionalFormatting sqref="S2:T2">
    <cfRule type="colorScale" priority="2952">
      <colorScale>
        <cfvo type="min"/>
        <cfvo type="max"/>
        <color rgb="FFFCFCFF"/>
        <color rgb="FF63BE7B"/>
      </colorScale>
    </cfRule>
    <cfRule type="colorScale" priority="2953">
      <colorScale>
        <cfvo type="min"/>
        <cfvo type="percentile" val="50"/>
        <cfvo type="max"/>
        <color rgb="FFF8696B"/>
        <color rgb="FFFCFCFF"/>
        <color rgb="FF63BE7B"/>
      </colorScale>
    </cfRule>
  </conditionalFormatting>
  <conditionalFormatting sqref="U2">
    <cfRule type="colorScale" priority="2954">
      <colorScale>
        <cfvo type="min"/>
        <cfvo type="max"/>
        <color rgb="FFFCFCFF"/>
        <color rgb="FF63BE7B"/>
      </colorScale>
    </cfRule>
    <cfRule type="colorScale" priority="2955">
      <colorScale>
        <cfvo type="min"/>
        <cfvo type="percentile" val="50"/>
        <cfvo type="max"/>
        <color rgb="FFF8696B"/>
        <color rgb="FFFCFCFF"/>
        <color rgb="FF63BE7B"/>
      </colorScale>
    </cfRule>
  </conditionalFormatting>
  <conditionalFormatting sqref="V2">
    <cfRule type="colorScale" priority="2956">
      <colorScale>
        <cfvo type="min"/>
        <cfvo type="max"/>
        <color rgb="FFFFEF9C"/>
        <color rgb="FF63BE7B"/>
      </colorScale>
    </cfRule>
    <cfRule type="colorScale" priority="2957">
      <colorScale>
        <cfvo type="min"/>
        <cfvo type="percentile" val="50"/>
        <cfvo type="max"/>
        <color rgb="FF63BE7B"/>
        <color rgb="FFFCFCFF"/>
        <color rgb="FFF8696B"/>
      </colorScale>
    </cfRule>
    <cfRule type="colorScale" priority="2958">
      <colorScale>
        <cfvo type="min"/>
        <cfvo type="percentile" val="50"/>
        <cfvo type="max"/>
        <color rgb="FF63BE7B"/>
        <color rgb="FFFCFCFF"/>
        <color rgb="FFF8696B"/>
      </colorScale>
    </cfRule>
    <cfRule type="colorScale" priority="2959">
      <colorScale>
        <cfvo type="min"/>
        <cfvo type="max"/>
        <color rgb="FF63BE7B"/>
        <color rgb="FFFCFCFF"/>
      </colorScale>
    </cfRule>
    <cfRule type="colorScale" priority="2960">
      <colorScale>
        <cfvo type="min"/>
        <cfvo type="percentile" val="50"/>
        <cfvo type="max"/>
        <color rgb="FF63BE7B"/>
        <color rgb="FFFCFCFF"/>
        <color rgb="FFF8696B"/>
      </colorScale>
    </cfRule>
    <cfRule type="colorScale" priority="2961">
      <colorScale>
        <cfvo type="min"/>
        <cfvo type="max"/>
        <color rgb="FFFFEF9C"/>
        <color rgb="FF63BE7B"/>
      </colorScale>
    </cfRule>
    <cfRule type="colorScale" priority="2962">
      <colorScale>
        <cfvo type="min"/>
        <cfvo type="max"/>
        <color rgb="FFFFEF9C"/>
        <color rgb="FF63BE7B"/>
      </colorScale>
    </cfRule>
    <cfRule type="colorScale" priority="2963">
      <colorScale>
        <cfvo type="min"/>
        <cfvo type="max"/>
        <color rgb="FFFFEF9C"/>
        <color rgb="FF63BE7B"/>
      </colorScale>
    </cfRule>
  </conditionalFormatting>
  <conditionalFormatting sqref="W2">
    <cfRule type="colorScale" priority="2964">
      <colorScale>
        <cfvo type="min"/>
        <cfvo type="percentile" val="50"/>
        <cfvo type="max"/>
        <color rgb="FF63BE7B"/>
        <color rgb="FFFCFCFF"/>
        <color rgb="FFF8696B"/>
      </colorScale>
    </cfRule>
  </conditionalFormatting>
  <conditionalFormatting sqref="J2">
    <cfRule type="colorScale" priority="2965">
      <colorScale>
        <cfvo type="min"/>
        <cfvo type="percentile" val="50"/>
        <cfvo type="max"/>
        <color rgb="FFF8696B"/>
        <color rgb="FFFCFCFF"/>
        <color rgb="FF63BE7B"/>
      </colorScale>
    </cfRule>
    <cfRule type="colorScale" priority="2966">
      <colorScale>
        <cfvo type="min"/>
        <cfvo type="max"/>
        <color rgb="FFFCFCFF"/>
        <color rgb="FF63BE7B"/>
      </colorScale>
    </cfRule>
  </conditionalFormatting>
  <conditionalFormatting sqref="J2">
    <cfRule type="colorScale" priority="2967">
      <colorScale>
        <cfvo type="min"/>
        <cfvo type="max"/>
        <color rgb="FFFCFCFF"/>
        <color rgb="FF63BE7B"/>
      </colorScale>
    </cfRule>
    <cfRule type="colorScale" priority="2968">
      <colorScale>
        <cfvo type="min"/>
        <cfvo type="percentile" val="50"/>
        <cfvo type="max"/>
        <color rgb="FFF8696B"/>
        <color rgb="FFFCFCFF"/>
        <color rgb="FF63BE7B"/>
      </colorScale>
    </cfRule>
  </conditionalFormatting>
  <conditionalFormatting sqref="E2">
    <cfRule type="colorScale" priority="2977">
      <colorScale>
        <cfvo type="min"/>
        <cfvo type="max"/>
        <color rgb="FFFCFCFF"/>
        <color rgb="FF63BE7B"/>
      </colorScale>
    </cfRule>
  </conditionalFormatting>
  <conditionalFormatting sqref="F2">
    <cfRule type="colorScale" priority="2978">
      <colorScale>
        <cfvo type="min"/>
        <cfvo type="max"/>
        <color rgb="FFFCFCFF"/>
        <color rgb="FF63BE7B"/>
      </colorScale>
    </cfRule>
  </conditionalFormatting>
  <conditionalFormatting sqref="G2">
    <cfRule type="colorScale" priority="2979">
      <colorScale>
        <cfvo type="min"/>
        <cfvo type="max"/>
        <color rgb="FFFCFCFF"/>
        <color rgb="FF63BE7B"/>
      </colorScale>
    </cfRule>
  </conditionalFormatting>
  <conditionalFormatting sqref="H2">
    <cfRule type="colorScale" priority="2980">
      <colorScale>
        <cfvo type="min"/>
        <cfvo type="percentile" val="50"/>
        <cfvo type="max"/>
        <color rgb="FFF8696B"/>
        <color rgb="FFFCFCFF"/>
        <color rgb="FF63BE7B"/>
      </colorScale>
    </cfRule>
    <cfRule type="colorScale" priority="2981">
      <colorScale>
        <cfvo type="min"/>
        <cfvo type="max"/>
        <color rgb="FFFCFCFF"/>
        <color rgb="FF63BE7B"/>
      </colorScale>
    </cfRule>
  </conditionalFormatting>
  <conditionalFormatting sqref="I2">
    <cfRule type="colorScale" priority="2982">
      <colorScale>
        <cfvo type="min"/>
        <cfvo type="percentile" val="50"/>
        <cfvo type="max"/>
        <color rgb="FFF8696B"/>
        <color rgb="FFFCFCFF"/>
        <color rgb="FF63BE7B"/>
      </colorScale>
    </cfRule>
  </conditionalFormatting>
  <conditionalFormatting sqref="K2">
    <cfRule type="colorScale" priority="2983">
      <colorScale>
        <cfvo type="min"/>
        <cfvo type="percentile" val="50"/>
        <cfvo type="max"/>
        <color rgb="FFF8696B"/>
        <color rgb="FFFCFCFF"/>
        <color rgb="FF63BE7B"/>
      </colorScale>
    </cfRule>
  </conditionalFormatting>
  <conditionalFormatting sqref="L2">
    <cfRule type="colorScale" priority="2984">
      <colorScale>
        <cfvo type="min"/>
        <cfvo type="percentile" val="50"/>
        <cfvo type="max"/>
        <color rgb="FFF8696B"/>
        <color rgb="FFFCFCFF"/>
        <color rgb="FF63BE7B"/>
      </colorScale>
    </cfRule>
  </conditionalFormatting>
  <conditionalFormatting sqref="O2">
    <cfRule type="colorScale" priority="2985">
      <colorScale>
        <cfvo type="min"/>
        <cfvo type="percentile" val="50"/>
        <cfvo type="max"/>
        <color rgb="FF63BE7B"/>
        <color rgb="FFFCFCFF"/>
        <color rgb="FFF8696B"/>
      </colorScale>
    </cfRule>
  </conditionalFormatting>
  <conditionalFormatting sqref="P2">
    <cfRule type="colorScale" priority="2986">
      <colorScale>
        <cfvo type="min"/>
        <cfvo type="percentile" val="50"/>
        <cfvo type="max"/>
        <color rgb="FF63BE7B"/>
        <color rgb="FFFCFCFF"/>
        <color rgb="FFF8696B"/>
      </colorScale>
    </cfRule>
  </conditionalFormatting>
  <conditionalFormatting sqref="Q2">
    <cfRule type="colorScale" priority="2987">
      <colorScale>
        <cfvo type="min"/>
        <cfvo type="percentile" val="50"/>
        <cfvo type="max"/>
        <color rgb="FFF8696B"/>
        <color rgb="FFFCFCFF"/>
        <color rgb="FF63BE7B"/>
      </colorScale>
    </cfRule>
  </conditionalFormatting>
  <conditionalFormatting sqref="R2">
    <cfRule type="colorScale" priority="2988">
      <colorScale>
        <cfvo type="min"/>
        <cfvo type="max"/>
        <color rgb="FFFCFCFF"/>
        <color rgb="FF63BE7B"/>
      </colorScale>
    </cfRule>
    <cfRule type="colorScale" priority="2989">
      <colorScale>
        <cfvo type="min"/>
        <cfvo type="percentile" val="50"/>
        <cfvo type="max"/>
        <color rgb="FFF8696B"/>
        <color rgb="FFFCFCFF"/>
        <color rgb="FF63BE7B"/>
      </colorScale>
    </cfRule>
  </conditionalFormatting>
  <conditionalFormatting sqref="S2:T2">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U2">
    <cfRule type="colorScale" priority="2994">
      <colorScale>
        <cfvo type="min"/>
        <cfvo type="percentile" val="50"/>
        <cfvo type="max"/>
        <color rgb="FFF8696B"/>
        <color rgb="FFFCFCFF"/>
        <color rgb="FF63BE7B"/>
      </colorScale>
    </cfRule>
  </conditionalFormatting>
  <conditionalFormatting sqref="V2">
    <cfRule type="colorScale" priority="2995">
      <colorScale>
        <cfvo type="min"/>
        <cfvo type="percentile" val="50"/>
        <cfvo type="max"/>
        <color rgb="FF63BE7B"/>
        <color rgb="FFFCFCFF"/>
        <color rgb="FFF8696B"/>
      </colorScale>
    </cfRule>
  </conditionalFormatting>
  <conditionalFormatting sqref="W2">
    <cfRule type="colorScale" priority="2996">
      <colorScale>
        <cfvo type="min"/>
        <cfvo type="percentile" val="50"/>
        <cfvo type="max"/>
        <color rgb="FF63BE7B"/>
        <color rgb="FFFCFCFF"/>
        <color rgb="FFF8696B"/>
      </colorScale>
    </cfRule>
  </conditionalFormatting>
  <conditionalFormatting sqref="J2">
    <cfRule type="colorScale" priority="2997">
      <colorScale>
        <cfvo type="min"/>
        <cfvo type="max"/>
        <color rgb="FFFCFCFF"/>
        <color rgb="FF63BE7B"/>
      </colorScale>
    </cfRule>
  </conditionalFormatting>
  <conditionalFormatting sqref="D2">
    <cfRule type="colorScale" priority="3001">
      <colorScale>
        <cfvo type="min"/>
        <cfvo type="percentile" val="50"/>
        <cfvo type="max"/>
        <color rgb="FFF8696B"/>
        <color rgb="FFFCFCFF"/>
        <color rgb="FF63BE7B"/>
      </colorScale>
    </cfRule>
  </conditionalFormatting>
  <conditionalFormatting sqref="E2">
    <cfRule type="colorScale" priority="3002">
      <colorScale>
        <cfvo type="min"/>
        <cfvo type="max"/>
        <color rgb="FFFCFCFF"/>
        <color rgb="FF63BE7B"/>
      </colorScale>
    </cfRule>
  </conditionalFormatting>
  <conditionalFormatting sqref="F2">
    <cfRule type="colorScale" priority="3003">
      <colorScale>
        <cfvo type="min"/>
        <cfvo type="percentile" val="50"/>
        <cfvo type="max"/>
        <color rgb="FFF8696B"/>
        <color rgb="FFFCFCFF"/>
        <color rgb="FF63BE7B"/>
      </colorScale>
    </cfRule>
    <cfRule type="colorScale" priority="3004">
      <colorScale>
        <cfvo type="min"/>
        <cfvo type="max"/>
        <color rgb="FFFCFCFF"/>
        <color rgb="FF63BE7B"/>
      </colorScale>
    </cfRule>
  </conditionalFormatting>
  <conditionalFormatting sqref="G2">
    <cfRule type="colorScale" priority="3005">
      <colorScale>
        <cfvo type="min"/>
        <cfvo type="percentile" val="50"/>
        <cfvo type="max"/>
        <color rgb="FFF8696B"/>
        <color rgb="FFFCFCFF"/>
        <color rgb="FF63BE7B"/>
      </colorScale>
    </cfRule>
    <cfRule type="colorScale" priority="3006">
      <colorScale>
        <cfvo type="min"/>
        <cfvo type="max"/>
        <color rgb="FFFCFCFF"/>
        <color rgb="FF63BE7B"/>
      </colorScale>
    </cfRule>
  </conditionalFormatting>
  <conditionalFormatting sqref="H2">
    <cfRule type="colorScale" priority="3007">
      <colorScale>
        <cfvo type="min"/>
        <cfvo type="percentile" val="50"/>
        <cfvo type="max"/>
        <color rgb="FFF8696B"/>
        <color rgb="FFFCFCFF"/>
        <color rgb="FF63BE7B"/>
      </colorScale>
    </cfRule>
  </conditionalFormatting>
  <conditionalFormatting sqref="I2">
    <cfRule type="colorScale" priority="3008">
      <colorScale>
        <cfvo type="min"/>
        <cfvo type="percentile" val="50"/>
        <cfvo type="max"/>
        <color rgb="FFF8696B"/>
        <color rgb="FFFCFCFF"/>
        <color rgb="FF63BE7B"/>
      </colorScale>
    </cfRule>
  </conditionalFormatting>
  <conditionalFormatting sqref="K2">
    <cfRule type="colorScale" priority="3009">
      <colorScale>
        <cfvo type="min"/>
        <cfvo type="percentile" val="50"/>
        <cfvo type="max"/>
        <color rgb="FFF8696B"/>
        <color rgb="FFFCFCFF"/>
        <color rgb="FF63BE7B"/>
      </colorScale>
    </cfRule>
  </conditionalFormatting>
  <conditionalFormatting sqref="L2">
    <cfRule type="colorScale" priority="3010">
      <colorScale>
        <cfvo type="min"/>
        <cfvo type="percentile" val="50"/>
        <cfvo type="max"/>
        <color rgb="FFF8696B"/>
        <color rgb="FFFCFCFF"/>
        <color rgb="FF63BE7B"/>
      </colorScale>
    </cfRule>
  </conditionalFormatting>
  <conditionalFormatting sqref="O2">
    <cfRule type="colorScale" priority="3011">
      <colorScale>
        <cfvo type="min"/>
        <cfvo type="percentile" val="50"/>
        <cfvo type="max"/>
        <color rgb="FF63BE7B"/>
        <color rgb="FFFCFCFF"/>
        <color rgb="FFF8696B"/>
      </colorScale>
    </cfRule>
  </conditionalFormatting>
  <conditionalFormatting sqref="P2">
    <cfRule type="colorScale" priority="3012">
      <colorScale>
        <cfvo type="min"/>
        <cfvo type="percentile" val="50"/>
        <cfvo type="max"/>
        <color rgb="FF63BE7B"/>
        <color rgb="FFFCFCFF"/>
        <color rgb="FFF8696B"/>
      </colorScale>
    </cfRule>
  </conditionalFormatting>
  <conditionalFormatting sqref="Q2">
    <cfRule type="colorScale" priority="3013">
      <colorScale>
        <cfvo type="min"/>
        <cfvo type="percentile" val="50"/>
        <cfvo type="max"/>
        <color rgb="FFF8696B"/>
        <color rgb="FFFCFCFF"/>
        <color rgb="FF63BE7B"/>
      </colorScale>
    </cfRule>
  </conditionalFormatting>
  <conditionalFormatting sqref="R2">
    <cfRule type="colorScale" priority="3014">
      <colorScale>
        <cfvo type="min"/>
        <cfvo type="percentile" val="50"/>
        <cfvo type="max"/>
        <color rgb="FFF8696B"/>
        <color rgb="FFFCFCFF"/>
        <color rgb="FF63BE7B"/>
      </colorScale>
    </cfRule>
    <cfRule type="colorScale" priority="3015">
      <colorScale>
        <cfvo type="min"/>
        <cfvo type="max"/>
        <color rgb="FFFCFCFF"/>
        <color rgb="FF63BE7B"/>
      </colorScale>
    </cfRule>
  </conditionalFormatting>
  <conditionalFormatting sqref="S2:T2">
    <cfRule type="colorScale" priority="3016">
      <colorScale>
        <cfvo type="min"/>
        <cfvo type="percentile" val="50"/>
        <cfvo type="max"/>
        <color rgb="FFF8696B"/>
        <color rgb="FFFCFCFF"/>
        <color rgb="FF63BE7B"/>
      </colorScale>
    </cfRule>
  </conditionalFormatting>
  <conditionalFormatting sqref="U2">
    <cfRule type="colorScale" priority="3017">
      <colorScale>
        <cfvo type="min"/>
        <cfvo type="percentile" val="50"/>
        <cfvo type="max"/>
        <color rgb="FFF8696B"/>
        <color rgb="FFFCFCFF"/>
        <color rgb="FF63BE7B"/>
      </colorScale>
    </cfRule>
  </conditionalFormatting>
  <conditionalFormatting sqref="V2">
    <cfRule type="colorScale" priority="3018">
      <colorScale>
        <cfvo type="min"/>
        <cfvo type="percentile" val="50"/>
        <cfvo type="max"/>
        <color rgb="FF63BE7B"/>
        <color rgb="FFFCFCFF"/>
        <color rgb="FFF8696B"/>
      </colorScale>
    </cfRule>
  </conditionalFormatting>
  <conditionalFormatting sqref="W2">
    <cfRule type="colorScale" priority="3019">
      <colorScale>
        <cfvo type="min"/>
        <cfvo type="percentile" val="50"/>
        <cfvo type="max"/>
        <color rgb="FF63BE7B"/>
        <color rgb="FFFCFCFF"/>
        <color rgb="FFF8696B"/>
      </colorScale>
    </cfRule>
  </conditionalFormatting>
  <conditionalFormatting sqref="J2">
    <cfRule type="colorScale" priority="3020">
      <colorScale>
        <cfvo type="min"/>
        <cfvo type="percentile" val="50"/>
        <cfvo type="max"/>
        <color rgb="FFF8696B"/>
        <color rgb="FFFCFCFF"/>
        <color rgb="FF63BE7B"/>
      </colorScale>
    </cfRule>
    <cfRule type="colorScale" priority="3021">
      <colorScale>
        <cfvo type="min"/>
        <cfvo type="max"/>
        <color rgb="FFFCFCFF"/>
        <color rgb="FF63BE7B"/>
      </colorScale>
    </cfRule>
  </conditionalFormatting>
  <conditionalFormatting sqref="G2">
    <cfRule type="colorScale" priority="3026">
      <colorScale>
        <cfvo type="min"/>
        <cfvo type="max"/>
        <color rgb="FFFCFCFF"/>
        <color rgb="FF63BE7B"/>
      </colorScale>
    </cfRule>
    <cfRule type="colorScale" priority="3027">
      <colorScale>
        <cfvo type="min"/>
        <cfvo type="percentile" val="50"/>
        <cfvo type="max"/>
        <color rgb="FFF8696B"/>
        <color rgb="FFFCFCFF"/>
        <color rgb="FF63BE7B"/>
      </colorScale>
    </cfRule>
  </conditionalFormatting>
  <conditionalFormatting sqref="J2">
    <cfRule type="colorScale" priority="3028">
      <colorScale>
        <cfvo type="min"/>
        <cfvo type="max"/>
        <color rgb="FFFCFCFF"/>
        <color rgb="FF63BE7B"/>
      </colorScale>
    </cfRule>
    <cfRule type="colorScale" priority="3029">
      <colorScale>
        <cfvo type="min"/>
        <cfvo type="percentile" val="50"/>
        <cfvo type="max"/>
        <color rgb="FFF8696B"/>
        <color rgb="FFFCFCFF"/>
        <color rgb="FF63BE7B"/>
      </colorScale>
    </cfRule>
  </conditionalFormatting>
  <conditionalFormatting sqref="R2">
    <cfRule type="colorScale" priority="3034">
      <colorScale>
        <cfvo type="min"/>
        <cfvo type="max"/>
        <color rgb="FFFCFCFF"/>
        <color rgb="FF63BE7B"/>
      </colorScale>
    </cfRule>
    <cfRule type="colorScale" priority="3035">
      <colorScale>
        <cfvo type="min"/>
        <cfvo type="percentile" val="50"/>
        <cfvo type="max"/>
        <color rgb="FFF8696B"/>
        <color rgb="FFFCFCFF"/>
        <color rgb="FF63BE7B"/>
      </colorScale>
    </cfRule>
  </conditionalFormatting>
  <conditionalFormatting sqref="F2">
    <cfRule type="colorScale" priority="3036">
      <colorScale>
        <cfvo type="min"/>
        <cfvo type="max"/>
        <color rgb="FFFCFCFF"/>
        <color rgb="FF63BE7B"/>
      </colorScale>
    </cfRule>
  </conditionalFormatting>
  <conditionalFormatting sqref="H2">
    <cfRule type="colorScale" priority="3037">
      <colorScale>
        <cfvo type="min"/>
        <cfvo type="max"/>
        <color rgb="FFFCFCFF"/>
        <color rgb="FF63BE7B"/>
      </colorScale>
    </cfRule>
  </conditionalFormatting>
  <conditionalFormatting sqref="I2">
    <cfRule type="colorScale" priority="3038">
      <colorScale>
        <cfvo type="min"/>
        <cfvo type="max"/>
        <color rgb="FFFCFCFF"/>
        <color rgb="FF63BE7B"/>
      </colorScale>
    </cfRule>
  </conditionalFormatting>
  <conditionalFormatting sqref="K2">
    <cfRule type="colorScale" priority="3039">
      <colorScale>
        <cfvo type="min"/>
        <cfvo type="max"/>
        <color rgb="FFFCFCFF"/>
        <color rgb="FF63BE7B"/>
      </colorScale>
    </cfRule>
  </conditionalFormatting>
  <conditionalFormatting sqref="L2">
    <cfRule type="colorScale" priority="3040">
      <colorScale>
        <cfvo type="min"/>
        <cfvo type="max"/>
        <color rgb="FFFCFCFF"/>
        <color rgb="FF63BE7B"/>
      </colorScale>
    </cfRule>
  </conditionalFormatting>
  <conditionalFormatting sqref="G2">
    <cfRule type="colorScale" priority="3041">
      <colorScale>
        <cfvo type="min"/>
        <cfvo type="max"/>
        <color rgb="FFFCFCFF"/>
        <color rgb="FF63BE7B"/>
      </colorScale>
    </cfRule>
  </conditionalFormatting>
  <conditionalFormatting sqref="J2">
    <cfRule type="colorScale" priority="3042">
      <colorScale>
        <cfvo type="min"/>
        <cfvo type="max"/>
        <color rgb="FFFCFCFF"/>
        <color rgb="FF63BE7B"/>
      </colorScale>
    </cfRule>
  </conditionalFormatting>
  <conditionalFormatting sqref="D2">
    <cfRule type="colorScale" priority="2835">
      <colorScale>
        <cfvo type="min"/>
        <cfvo type="percentile" val="50"/>
        <cfvo type="max"/>
        <color rgb="FFF8696B"/>
        <color rgb="FFFCFCFF"/>
        <color rgb="FF63BE7B"/>
      </colorScale>
    </cfRule>
  </conditionalFormatting>
  <conditionalFormatting sqref="G2">
    <cfRule type="colorScale" priority="2834">
      <colorScale>
        <cfvo type="min"/>
        <cfvo type="max"/>
        <color rgb="FFFCFCFF"/>
        <color rgb="FF63BE7B"/>
      </colorScale>
    </cfRule>
  </conditionalFormatting>
  <conditionalFormatting sqref="J2">
    <cfRule type="colorScale" priority="2833">
      <colorScale>
        <cfvo type="min"/>
        <cfvo type="max"/>
        <color rgb="FFFCFCFF"/>
        <color rgb="FF63BE7B"/>
      </colorScale>
    </cfRule>
  </conditionalFormatting>
  <conditionalFormatting sqref="O2">
    <cfRule type="colorScale" priority="2829">
      <colorScale>
        <cfvo type="min"/>
        <cfvo type="percentile" val="50"/>
        <cfvo type="max"/>
        <color rgb="FF63BE7B"/>
        <color rgb="FFFCFCFF"/>
        <color rgb="FFF8696B"/>
      </colorScale>
    </cfRule>
  </conditionalFormatting>
  <conditionalFormatting sqref="P2">
    <cfRule type="colorScale" priority="2828">
      <colorScale>
        <cfvo type="min"/>
        <cfvo type="percentile" val="50"/>
        <cfvo type="max"/>
        <color rgb="FF63BE7B"/>
        <color rgb="FFFCFCFF"/>
        <color rgb="FFF8696B"/>
      </colorScale>
    </cfRule>
  </conditionalFormatting>
  <conditionalFormatting sqref="Q2">
    <cfRule type="colorScale" priority="2827">
      <colorScale>
        <cfvo type="min"/>
        <cfvo type="percentile" val="50"/>
        <cfvo type="max"/>
        <color rgb="FFF8696B"/>
        <color rgb="FFFCFCFF"/>
        <color rgb="FF63BE7B"/>
      </colorScale>
    </cfRule>
  </conditionalFormatting>
  <conditionalFormatting sqref="R2">
    <cfRule type="colorScale" priority="2826">
      <colorScale>
        <cfvo type="min"/>
        <cfvo type="max"/>
        <color rgb="FFFCFCFF"/>
        <color rgb="FF63BE7B"/>
      </colorScale>
    </cfRule>
  </conditionalFormatting>
  <conditionalFormatting sqref="S2:T2">
    <cfRule type="colorScale" priority="2824">
      <colorScale>
        <cfvo type="min"/>
        <cfvo type="max"/>
        <color rgb="FFFCFCFF"/>
        <color rgb="FF63BE7B"/>
      </colorScale>
    </cfRule>
  </conditionalFormatting>
  <conditionalFormatting sqref="U2">
    <cfRule type="colorScale" priority="2823">
      <colorScale>
        <cfvo type="min"/>
        <cfvo type="percentile" val="50"/>
        <cfvo type="max"/>
        <color rgb="FFF8696B"/>
        <color rgb="FFFCFCFF"/>
        <color rgb="FF63BE7B"/>
      </colorScale>
    </cfRule>
  </conditionalFormatting>
  <conditionalFormatting sqref="V2">
    <cfRule type="colorScale" priority="2822">
      <colorScale>
        <cfvo type="min"/>
        <cfvo type="percentile" val="50"/>
        <cfvo type="max"/>
        <color rgb="FF63BE7B"/>
        <color rgb="FFFCFCFF"/>
        <color rgb="FFF8696B"/>
      </colorScale>
    </cfRule>
  </conditionalFormatting>
  <conditionalFormatting sqref="W2">
    <cfRule type="colorScale" priority="2821">
      <colorScale>
        <cfvo type="min"/>
        <cfvo type="percentile" val="50"/>
        <cfvo type="max"/>
        <color rgb="FF63BE7B"/>
        <color rgb="FFFCFCFF"/>
        <color rgb="FFF8696B"/>
      </colorScale>
    </cfRule>
  </conditionalFormatting>
  <conditionalFormatting sqref="D16">
    <cfRule type="colorScale" priority="2740">
      <colorScale>
        <cfvo type="min"/>
        <cfvo type="percentile" val="50"/>
        <cfvo type="max"/>
        <color rgb="FFF8696B"/>
        <color rgb="FFFCFCFF"/>
        <color rgb="FF63BE7B"/>
      </colorScale>
    </cfRule>
  </conditionalFormatting>
  <conditionalFormatting sqref="D16">
    <cfRule type="colorScale" priority="2735">
      <colorScale>
        <cfvo type="min"/>
        <cfvo type="percentile" val="50"/>
        <cfvo type="max"/>
        <color rgb="FFF8696B"/>
        <color rgb="FFFCFCFF"/>
        <color rgb="FF63BE7B"/>
      </colorScale>
    </cfRule>
  </conditionalFormatting>
  <conditionalFormatting sqref="E16">
    <cfRule type="colorScale" priority="2723">
      <colorScale>
        <cfvo type="min"/>
        <cfvo type="max"/>
        <color rgb="FFFCFCFF"/>
        <color rgb="FF63BE7B"/>
      </colorScale>
    </cfRule>
  </conditionalFormatting>
  <conditionalFormatting sqref="E16">
    <cfRule type="colorScale" priority="2716">
      <colorScale>
        <cfvo type="min"/>
        <cfvo type="max"/>
        <color rgb="FFFCFCFF"/>
        <color rgb="FF63BE7B"/>
      </colorScale>
    </cfRule>
  </conditionalFormatting>
  <conditionalFormatting sqref="E16">
    <cfRule type="colorScale" priority="2764">
      <colorScale>
        <cfvo type="min"/>
        <cfvo type="percentile" val="50"/>
        <cfvo type="max"/>
        <color rgb="FFF8696B"/>
        <color rgb="FFFCFCFF"/>
        <color rgb="FF63BE7B"/>
      </colorScale>
    </cfRule>
    <cfRule type="colorScale" priority="2765">
      <colorScale>
        <cfvo type="min"/>
        <cfvo type="max"/>
        <color rgb="FFFCFCFF"/>
        <color rgb="FF63BE7B"/>
      </colorScale>
    </cfRule>
    <cfRule type="colorScale" priority="2766">
      <colorScale>
        <cfvo type="min"/>
        <cfvo type="percentile" val="50"/>
        <cfvo type="max"/>
        <color rgb="FFF8696B"/>
        <color rgb="FFFCFCFF"/>
        <color rgb="FF63BE7B"/>
      </colorScale>
    </cfRule>
  </conditionalFormatting>
  <conditionalFormatting sqref="F16">
    <cfRule type="colorScale" priority="2724">
      <colorScale>
        <cfvo type="min"/>
        <cfvo type="max"/>
        <color rgb="FFFCFCFF"/>
        <color rgb="FF63BE7B"/>
      </colorScale>
    </cfRule>
  </conditionalFormatting>
  <conditionalFormatting sqref="F16">
    <cfRule type="colorScale" priority="2717">
      <colorScale>
        <cfvo type="min"/>
        <cfvo type="max"/>
        <color rgb="FFFCFCFF"/>
        <color rgb="FF63BE7B"/>
      </colorScale>
    </cfRule>
  </conditionalFormatting>
  <conditionalFormatting sqref="F16">
    <cfRule type="colorScale" priority="2736">
      <colorScale>
        <cfvo type="min"/>
        <cfvo type="max"/>
        <color rgb="FFFCFCFF"/>
        <color rgb="FF63BE7B"/>
      </colorScale>
    </cfRule>
    <cfRule type="colorScale" priority="2767">
      <colorScale>
        <cfvo type="min"/>
        <cfvo type="percentile" val="50"/>
        <cfvo type="max"/>
        <color rgb="FFF8696B"/>
        <color rgb="FFFCFCFF"/>
        <color rgb="FF63BE7B"/>
      </colorScale>
    </cfRule>
    <cfRule type="colorScale" priority="2768">
      <colorScale>
        <cfvo type="min"/>
        <cfvo type="max"/>
        <color rgb="FFFCFCFF"/>
        <color rgb="FF63BE7B"/>
      </colorScale>
    </cfRule>
    <cfRule type="colorScale" priority="2769">
      <colorScale>
        <cfvo type="min"/>
        <cfvo type="percentile" val="50"/>
        <cfvo type="max"/>
        <color rgb="FFF8696B"/>
        <color rgb="FFFCFCFF"/>
        <color rgb="FF63BE7B"/>
      </colorScale>
    </cfRule>
  </conditionalFormatting>
  <conditionalFormatting sqref="G16">
    <cfRule type="colorScale" priority="2725">
      <colorScale>
        <cfvo type="min"/>
        <cfvo type="max"/>
        <color rgb="FFFCFCFF"/>
        <color rgb="FF63BE7B"/>
      </colorScale>
    </cfRule>
  </conditionalFormatting>
  <conditionalFormatting sqref="G16">
    <cfRule type="colorScale" priority="2718">
      <colorScale>
        <cfvo type="min"/>
        <cfvo type="max"/>
        <color rgb="FFFCFCFF"/>
        <color rgb="FF63BE7B"/>
      </colorScale>
    </cfRule>
  </conditionalFormatting>
  <conditionalFormatting sqref="G16">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fRule type="colorScale" priority="2772">
      <colorScale>
        <cfvo type="min"/>
        <cfvo type="percentile" val="50"/>
        <cfvo type="max"/>
        <color rgb="FFF8696B"/>
        <color rgb="FFFCFCFF"/>
        <color rgb="FF63BE7B"/>
      </colorScale>
    </cfRule>
  </conditionalFormatting>
  <conditionalFormatting sqref="H16">
    <cfRule type="colorScale" priority="2715">
      <colorScale>
        <cfvo type="min"/>
        <cfvo type="percentile" val="50"/>
        <cfvo type="max"/>
        <color rgb="FFF8696B"/>
        <color rgb="FFFCFCFF"/>
        <color rgb="FF5A8AC6"/>
      </colorScale>
    </cfRule>
  </conditionalFormatting>
  <conditionalFormatting sqref="H16">
    <cfRule type="colorScale" priority="2726">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H16">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H16">
    <cfRule type="colorScale" priority="2773">
      <colorScale>
        <cfvo type="min"/>
        <cfvo type="percentile" val="50"/>
        <cfvo type="max"/>
        <color rgb="FFF8696B"/>
        <color rgb="FFFCFCFF"/>
        <color rgb="FF63BE7B"/>
      </colorScale>
    </cfRule>
    <cfRule type="colorScale" priority="2774">
      <colorScale>
        <cfvo type="min"/>
        <cfvo type="max"/>
        <color rgb="FFFCFCFF"/>
        <color rgb="FF63BE7B"/>
      </colorScale>
    </cfRule>
    <cfRule type="colorScale" priority="2775">
      <colorScale>
        <cfvo type="min"/>
        <cfvo type="percentile" val="50"/>
        <cfvo type="max"/>
        <color rgb="FFF8696B"/>
        <color rgb="FFFCFCFF"/>
        <color rgb="FF63BE7B"/>
      </colorScale>
    </cfRule>
  </conditionalFormatting>
  <conditionalFormatting sqref="I16">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CFCFF"/>
        <color rgb="FF63BE7B"/>
      </colorScale>
    </cfRule>
  </conditionalFormatting>
  <conditionalFormatting sqref="I16:J16">
    <cfRule type="colorScale" priority="2779">
      <colorScale>
        <cfvo type="min"/>
        <cfvo type="max"/>
        <color rgb="FFFCFCFF"/>
        <color rgb="FF63BE7B"/>
      </colorScale>
    </cfRule>
    <cfRule type="colorScale" priority="2780">
      <colorScale>
        <cfvo type="min"/>
        <cfvo type="percentile" val="50"/>
        <cfvo type="max"/>
        <color rgb="FFF8696B"/>
        <color rgb="FFFCFCFF"/>
        <color rgb="FF63BE7B"/>
      </colorScale>
    </cfRule>
  </conditionalFormatting>
  <conditionalFormatting sqref="I16:J16">
    <cfRule type="colorScale" priority="2781">
      <colorScale>
        <cfvo type="min"/>
        <cfvo type="percentile" val="50"/>
        <cfvo type="max"/>
        <color rgb="FFF8696B"/>
        <color rgb="FFFCFCFF"/>
        <color rgb="FF63BE7B"/>
      </colorScale>
    </cfRule>
    <cfRule type="colorScale" priority="2782">
      <colorScale>
        <cfvo type="min"/>
        <cfvo type="percentile" val="50"/>
        <cfvo type="max"/>
        <color rgb="FFF8696B"/>
        <color rgb="FFFCFCFF"/>
        <color rgb="FF5A8AC6"/>
      </colorScale>
    </cfRule>
    <cfRule type="colorScale" priority="2783">
      <colorScale>
        <cfvo type="min"/>
        <cfvo type="percentile" val="50"/>
        <cfvo type="max"/>
        <color rgb="FFF8696B"/>
        <color rgb="FFFCFCFF"/>
        <color rgb="FF63BE7B"/>
      </colorScale>
    </cfRule>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onditionalFormatting>
  <conditionalFormatting sqref="I16:J16">
    <cfRule type="colorScale" priority="2787">
      <colorScale>
        <cfvo type="min"/>
        <cfvo type="percentile" val="50"/>
        <cfvo type="max"/>
        <color rgb="FFF8696B"/>
        <color rgb="FFFCFCFF"/>
        <color rgb="FF63BE7B"/>
      </colorScale>
    </cfRule>
    <cfRule type="colorScale" priority="2788">
      <colorScale>
        <cfvo type="min"/>
        <cfvo type="max"/>
        <color rgb="FFFCFCFF"/>
        <color rgb="FF63BE7B"/>
      </colorScale>
    </cfRule>
  </conditionalFormatting>
  <conditionalFormatting sqref="J16">
    <cfRule type="colorScale" priority="2789">
      <colorScale>
        <cfvo type="min"/>
        <cfvo type="percentile" val="50"/>
        <cfvo type="max"/>
        <color rgb="FFF8696B"/>
        <color rgb="FFFCFCFF"/>
        <color rgb="FF63BE7B"/>
      </colorScale>
    </cfRule>
  </conditionalFormatting>
  <conditionalFormatting sqref="J16">
    <cfRule type="colorScale" priority="2790">
      <colorScale>
        <cfvo type="min"/>
        <cfvo type="percentile" val="50"/>
        <cfvo type="max"/>
        <color rgb="FFF8696B"/>
        <color rgb="FFFCFCFF"/>
        <color rgb="FF63BE7B"/>
      </colorScale>
    </cfRule>
    <cfRule type="colorScale" priority="2791">
      <colorScale>
        <cfvo type="min"/>
        <cfvo type="max"/>
        <color rgb="FFFCFCFF"/>
        <color rgb="FF63BE7B"/>
      </colorScale>
    </cfRule>
    <cfRule type="colorScale" priority="2792">
      <colorScale>
        <cfvo type="min"/>
        <cfvo type="percentile" val="50"/>
        <cfvo type="max"/>
        <color rgb="FFF8696B"/>
        <color rgb="FFFCFCFF"/>
        <color rgb="FF63BE7B"/>
      </colorScale>
    </cfRule>
  </conditionalFormatting>
  <conditionalFormatting sqref="K16">
    <cfRule type="colorScale" priority="2793">
      <colorScale>
        <cfvo type="min"/>
        <cfvo type="percentile" val="50"/>
        <cfvo type="max"/>
        <color rgb="FFF8696B"/>
        <color rgb="FFFCFCFF"/>
        <color rgb="FF63BE7B"/>
      </colorScale>
    </cfRule>
  </conditionalFormatting>
  <conditionalFormatting sqref="K16:L16">
    <cfRule type="colorScale" priority="2727">
      <colorScale>
        <cfvo type="min"/>
        <cfvo type="max"/>
        <color rgb="FFFCFCFF"/>
        <color rgb="FF63BE7B"/>
      </colorScale>
    </cfRule>
  </conditionalFormatting>
  <conditionalFormatting sqref="K16:L16">
    <cfRule type="colorScale" priority="2719">
      <colorScale>
        <cfvo type="min"/>
        <cfvo type="max"/>
        <color rgb="FFFCFCFF"/>
        <color rgb="FF63BE7B"/>
      </colorScale>
    </cfRule>
  </conditionalFormatting>
  <conditionalFormatting sqref="K16:L16">
    <cfRule type="colorScale" priority="2794">
      <colorScale>
        <cfvo type="min"/>
        <cfvo type="percentile" val="50"/>
        <cfvo type="max"/>
        <color rgb="FFF8696B"/>
        <color rgb="FFFCFCFF"/>
        <color rgb="FF63BE7B"/>
      </colorScale>
    </cfRule>
    <cfRule type="colorScale" priority="2795">
      <colorScale>
        <cfvo type="min"/>
        <cfvo type="max"/>
        <color rgb="FFFCFCFF"/>
        <color rgb="FF63BE7B"/>
      </colorScale>
    </cfRule>
  </conditionalFormatting>
  <conditionalFormatting sqref="L16">
    <cfRule type="colorScale" priority="2796">
      <colorScale>
        <cfvo type="min"/>
        <cfvo type="percentile" val="50"/>
        <cfvo type="max"/>
        <color rgb="FFF8696B"/>
        <color rgb="FFFCFCFF"/>
        <color rgb="FF63BE7B"/>
      </colorScale>
    </cfRule>
  </conditionalFormatting>
  <conditionalFormatting sqref="O16">
    <cfRule type="colorScale" priority="2729">
      <colorScale>
        <cfvo type="min"/>
        <cfvo type="percentile" val="50"/>
        <cfvo type="max"/>
        <color rgb="FF63BE7B"/>
        <color rgb="FFFCFCFF"/>
        <color rgb="FFF8696B"/>
      </colorScale>
    </cfRule>
  </conditionalFormatting>
  <conditionalFormatting sqref="O16">
    <cfRule type="colorScale" priority="2721">
      <colorScale>
        <cfvo type="min"/>
        <cfvo type="percentile" val="50"/>
        <cfvo type="max"/>
        <color rgb="FF63BE7B"/>
        <color rgb="FFFCFCFF"/>
        <color rgb="FFF8696B"/>
      </colorScale>
    </cfRule>
  </conditionalFormatting>
  <conditionalFormatting sqref="O16">
    <cfRule type="colorScale" priority="2737">
      <colorScale>
        <cfvo type="min"/>
        <cfvo type="percentile" val="50"/>
        <cfvo type="max"/>
        <color rgb="FF63BE7B"/>
        <color rgb="FFFCFCFF"/>
        <color rgb="FFF8696B"/>
      </colorScale>
    </cfRule>
  </conditionalFormatting>
  <conditionalFormatting sqref="O16">
    <cfRule type="colorScale" priority="2710">
      <colorScale>
        <cfvo type="min"/>
        <cfvo type="percentile" val="50"/>
        <cfvo type="max"/>
        <color rgb="FF63BE7B"/>
        <color rgb="FFFCFCFF"/>
        <color rgb="FFF8696B"/>
      </colorScale>
    </cfRule>
  </conditionalFormatting>
  <conditionalFormatting sqref="P16">
    <cfRule type="colorScale" priority="2744">
      <colorScale>
        <cfvo type="min"/>
        <cfvo type="percentile" val="50"/>
        <cfvo type="max"/>
        <color rgb="FF63BE7B"/>
        <color rgb="FFFCFCFF"/>
        <color rgb="FFF8696B"/>
      </colorScale>
    </cfRule>
    <cfRule type="colorScale" priority="2745">
      <colorScale>
        <cfvo type="min"/>
        <cfvo type="percentile" val="50"/>
        <cfvo type="max"/>
        <color rgb="FF63BE7B"/>
        <color rgb="FFFCFCFF"/>
        <color rgb="FFF8696B"/>
      </colorScale>
    </cfRule>
    <cfRule type="colorScale" priority="2746">
      <colorScale>
        <cfvo type="min"/>
        <cfvo type="max"/>
        <color rgb="FFFCFCFF"/>
        <color rgb="FFF8696B"/>
      </colorScale>
    </cfRule>
  </conditionalFormatting>
  <conditionalFormatting sqref="P16">
    <cfRule type="colorScale" priority="2800">
      <colorScale>
        <cfvo type="min"/>
        <cfvo type="percentile" val="50"/>
        <cfvo type="max"/>
        <color rgb="FF63BE7B"/>
        <color rgb="FFFCFCFF"/>
        <color rgb="FFF8696B"/>
      </colorScale>
    </cfRule>
  </conditionalFormatting>
  <conditionalFormatting sqref="Q16">
    <cfRule type="colorScale" priority="2730">
      <colorScale>
        <cfvo type="min"/>
        <cfvo type="max"/>
        <color rgb="FFFFEF9C"/>
        <color rgb="FF63BE7B"/>
      </colorScale>
    </cfRule>
  </conditionalFormatting>
  <conditionalFormatting sqref="Q16">
    <cfRule type="colorScale" priority="2747">
      <colorScale>
        <cfvo type="min"/>
        <cfvo type="percentile" val="50"/>
        <cfvo type="max"/>
        <color rgb="FFF8696B"/>
        <color rgb="FFFCFCFF"/>
        <color rgb="FF63BE7B"/>
      </colorScale>
    </cfRule>
    <cfRule type="colorScale" priority="2748">
      <colorScale>
        <cfvo type="min"/>
        <cfvo type="max"/>
        <color rgb="FFFFEF9C"/>
        <color rgb="FF63BE7B"/>
      </colorScale>
    </cfRule>
    <cfRule type="colorScale" priority="2749">
      <colorScale>
        <cfvo type="min"/>
        <cfvo type="max"/>
        <color rgb="FFFCFCFF"/>
        <color rgb="FF63BE7B"/>
      </colorScale>
    </cfRule>
    <cfRule type="colorScale" priority="2750">
      <colorScale>
        <cfvo type="min"/>
        <cfvo type="max"/>
        <color rgb="FFFCFCFF"/>
        <color rgb="FF63BE7B"/>
      </colorScale>
    </cfRule>
    <cfRule type="colorScale" priority="2751">
      <colorScale>
        <cfvo type="min"/>
        <cfvo type="percentile" val="50"/>
        <cfvo type="max"/>
        <color rgb="FFF8696B"/>
        <color rgb="FFFCFCFF"/>
        <color rgb="FF63BE7B"/>
      </colorScale>
    </cfRule>
  </conditionalFormatting>
  <conditionalFormatting sqref="Q16">
    <cfRule type="colorScale" priority="2801">
      <colorScale>
        <cfvo type="min"/>
        <cfvo type="percentile" val="50"/>
        <cfvo type="max"/>
        <color rgb="FFF8696B"/>
        <color rgb="FFFCFCFF"/>
        <color rgb="FF63BE7B"/>
      </colorScale>
    </cfRule>
  </conditionalFormatting>
  <conditionalFormatting sqref="Q16:U16 W16">
    <cfRule type="colorScale" priority="2709">
      <colorScale>
        <cfvo type="min"/>
        <cfvo type="max"/>
        <color rgb="FFFFEF9C"/>
        <color rgb="FF63BE7B"/>
      </colorScale>
    </cfRule>
  </conditionalFormatting>
  <conditionalFormatting sqref="R16">
    <cfRule type="colorScale" priority="2731">
      <colorScale>
        <cfvo type="min"/>
        <cfvo type="max"/>
        <color rgb="FFFFEF9C"/>
        <color rgb="FF63BE7B"/>
      </colorScale>
    </cfRule>
  </conditionalFormatting>
  <conditionalFormatting sqref="R16">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max"/>
        <color rgb="FFFCFCFF"/>
        <color rgb="FF63BE7B"/>
      </colorScale>
    </cfRule>
  </conditionalFormatting>
  <conditionalFormatting sqref="R16">
    <cfRule type="colorScale" priority="2802">
      <colorScale>
        <cfvo type="min"/>
        <cfvo type="percentile" val="50"/>
        <cfvo type="max"/>
        <color rgb="FFF8696B"/>
        <color rgb="FFFCFCFF"/>
        <color rgb="FF63BE7B"/>
      </colorScale>
    </cfRule>
    <cfRule type="colorScale" priority="2803">
      <colorScale>
        <cfvo type="min"/>
        <cfvo type="max"/>
        <color rgb="FFFCFCFF"/>
        <color rgb="FF63BE7B"/>
      </colorScale>
    </cfRule>
  </conditionalFormatting>
  <conditionalFormatting sqref="S16:T16">
    <cfRule type="colorScale" priority="2732">
      <colorScale>
        <cfvo type="min"/>
        <cfvo type="max"/>
        <color rgb="FFFFEF9C"/>
        <color rgb="FF63BE7B"/>
      </colorScale>
    </cfRule>
  </conditionalFormatting>
  <conditionalFormatting sqref="S16:T16">
    <cfRule type="colorScale" priority="2755">
      <colorScale>
        <cfvo type="min"/>
        <cfvo type="percentile" val="50"/>
        <cfvo type="max"/>
        <color rgb="FFF8696B"/>
        <color rgb="FFFCFCFF"/>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fRule type="colorScale" priority="2758">
      <colorScale>
        <cfvo type="min"/>
        <cfvo type="max"/>
        <color rgb="FFFCFCFF"/>
        <color rgb="FF63BE7B"/>
      </colorScale>
    </cfRule>
  </conditionalFormatting>
  <conditionalFormatting sqref="S16:T16">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onditionalFormatting>
  <conditionalFormatting sqref="U16 W16">
    <cfRule type="colorScale" priority="2733">
      <colorScale>
        <cfvo type="min"/>
        <cfvo type="max"/>
        <color rgb="FFFFEF9C"/>
        <color rgb="FF63BE7B"/>
      </colorScale>
    </cfRule>
  </conditionalFormatting>
  <conditionalFormatting sqref="U16">
    <cfRule type="colorScale" priority="2722">
      <colorScale>
        <cfvo type="min"/>
        <cfvo type="max"/>
        <color rgb="FFFFEF9C"/>
        <color rgb="FF63BE7B"/>
      </colorScale>
    </cfRule>
  </conditionalFormatting>
  <conditionalFormatting sqref="U16">
    <cfRule type="colorScale" priority="2759">
      <colorScale>
        <cfvo type="min"/>
        <cfvo type="percentile" val="50"/>
        <cfvo type="max"/>
        <color rgb="FFF8696B"/>
        <color rgb="FFFCFCFF"/>
        <color rgb="FF63BE7B"/>
      </colorScale>
    </cfRule>
    <cfRule type="colorScale" priority="2760">
      <colorScale>
        <cfvo type="min"/>
        <cfvo type="max"/>
        <color rgb="FFFCFCFF"/>
        <color rgb="FF63BE7B"/>
      </colorScale>
    </cfRule>
  </conditionalFormatting>
  <conditionalFormatting sqref="U16">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onditionalFormatting>
  <conditionalFormatting sqref="V16">
    <cfRule type="colorScale" priority="2699">
      <colorScale>
        <cfvo type="min"/>
        <cfvo type="percentile" val="50"/>
        <cfvo type="max"/>
        <color rgb="FF63BE7B"/>
        <color rgb="FFFCFCFF"/>
        <color rgb="FFF8696B"/>
      </colorScale>
    </cfRule>
    <cfRule type="colorScale" priority="2700">
      <colorScale>
        <cfvo type="min"/>
        <cfvo type="percentile" val="50"/>
        <cfvo type="max"/>
        <color rgb="FF63BE7B"/>
        <color rgb="FFFCFCFF"/>
        <color rgb="FFF8696B"/>
      </colorScale>
    </cfRule>
    <cfRule type="colorScale" priority="2701">
      <colorScale>
        <cfvo type="min"/>
        <cfvo type="max"/>
        <color rgb="FF63BE7B"/>
        <color rgb="FFFCFCFF"/>
      </colorScale>
    </cfRule>
    <cfRule type="colorScale" priority="2702">
      <colorScale>
        <cfvo type="min"/>
        <cfvo type="percentile" val="50"/>
        <cfvo type="max"/>
        <color rgb="FF63BE7B"/>
        <color rgb="FFFCFCFF"/>
        <color rgb="FFF8696B"/>
      </colorScale>
    </cfRule>
    <cfRule type="colorScale" priority="2706">
      <colorScale>
        <cfvo type="min"/>
        <cfvo type="max"/>
        <color rgb="FFFFEF9C"/>
        <color rgb="FF63BE7B"/>
      </colorScale>
    </cfRule>
    <cfRule type="colorScale" priority="2707">
      <colorScale>
        <cfvo type="min"/>
        <cfvo type="max"/>
        <color rgb="FFFFEF9C"/>
        <color rgb="FF63BE7B"/>
      </colorScale>
    </cfRule>
    <cfRule type="colorScale" priority="2708">
      <colorScale>
        <cfvo type="min"/>
        <cfvo type="max"/>
        <color rgb="FFFFEF9C"/>
        <color rgb="FF63BE7B"/>
      </colorScale>
    </cfRule>
  </conditionalFormatting>
  <conditionalFormatting sqref="V16">
    <cfRule type="colorScale" priority="2703">
      <colorScale>
        <cfvo type="min"/>
        <cfvo type="max"/>
        <color rgb="FFFFEF9C"/>
        <color rgb="FF63BE7B"/>
      </colorScale>
    </cfRule>
    <cfRule type="colorScale" priority="2704">
      <colorScale>
        <cfvo type="min"/>
        <cfvo type="max"/>
        <color rgb="FFFFEF9C"/>
        <color rgb="FF63BE7B"/>
      </colorScale>
    </cfRule>
    <cfRule type="colorScale" priority="2705">
      <colorScale>
        <cfvo type="min"/>
        <cfvo type="max"/>
        <color rgb="FFFFEF9C"/>
        <color rgb="FF63BE7B"/>
      </colorScale>
    </cfRule>
  </conditionalFormatting>
  <conditionalFormatting sqref="V16">
    <cfRule type="colorScale" priority="2698">
      <colorScale>
        <cfvo type="min"/>
        <cfvo type="max"/>
        <color rgb="FFFFEF9C"/>
        <color rgb="FF63BE7B"/>
      </colorScale>
    </cfRule>
  </conditionalFormatting>
  <conditionalFormatting sqref="W16">
    <cfRule type="colorScale" priority="2761">
      <colorScale>
        <cfvo type="min"/>
        <cfvo type="percentile" val="50"/>
        <cfvo type="max"/>
        <color rgb="FF63BE7B"/>
        <color rgb="FFFCFCFF"/>
        <color rgb="FFF8696B"/>
      </colorScale>
    </cfRule>
    <cfRule type="colorScale" priority="2762">
      <colorScale>
        <cfvo type="min"/>
        <cfvo type="max"/>
        <color rgb="FF63BE7B"/>
        <color rgb="FFFCFCFF"/>
      </colorScale>
    </cfRule>
    <cfRule type="colorScale" priority="2763">
      <colorScale>
        <cfvo type="min"/>
        <cfvo type="percentile" val="50"/>
        <cfvo type="max"/>
        <color rgb="FF63BE7B"/>
        <color rgb="FFFCFCFF"/>
        <color rgb="FFF8696B"/>
      </colorScale>
    </cfRule>
  </conditionalFormatting>
  <conditionalFormatting sqref="W16">
    <cfRule type="colorScale" priority="2806">
      <colorScale>
        <cfvo type="min"/>
        <cfvo type="percentile" val="50"/>
        <cfvo type="max"/>
        <color rgb="FF63BE7B"/>
        <color rgb="FFFCFCFF"/>
        <color rgb="FFF8696B"/>
      </colorScale>
    </cfRule>
  </conditionalFormatting>
  <conditionalFormatting sqref="D3:D4 D6">
    <cfRule type="colorScale" priority="48319">
      <colorScale>
        <cfvo type="min"/>
        <cfvo type="percentile" val="50"/>
        <cfvo type="max"/>
        <color rgb="FFF8696B"/>
        <color rgb="FFFCFCFF"/>
        <color rgb="FF63BE7B"/>
      </colorScale>
    </cfRule>
  </conditionalFormatting>
  <conditionalFormatting sqref="F3:F4">
    <cfRule type="colorScale" priority="48332">
      <colorScale>
        <cfvo type="min"/>
        <cfvo type="max"/>
        <color rgb="FFFCFCFF"/>
        <color rgb="FF63BE7B"/>
      </colorScale>
    </cfRule>
  </conditionalFormatting>
  <conditionalFormatting sqref="H3:H4 H6">
    <cfRule type="colorScale" priority="48347">
      <colorScale>
        <cfvo type="min"/>
        <cfvo type="percentile" val="50"/>
        <cfvo type="max"/>
        <color rgb="FFF8696B"/>
        <color rgb="FFFCFCFF"/>
        <color rgb="FF63BE7B"/>
      </colorScale>
    </cfRule>
    <cfRule type="colorScale" priority="48348">
      <colorScale>
        <cfvo type="min"/>
        <cfvo type="max"/>
        <color rgb="FFFCFCFF"/>
        <color rgb="FF63BE7B"/>
      </colorScale>
    </cfRule>
  </conditionalFormatting>
  <conditionalFormatting sqref="K3:K4 K6">
    <cfRule type="colorScale" priority="48359">
      <colorScale>
        <cfvo type="min"/>
        <cfvo type="percentile" val="50"/>
        <cfvo type="max"/>
        <color rgb="FFF8696B"/>
        <color rgb="FFFCFCFF"/>
        <color rgb="FF63BE7B"/>
      </colorScale>
    </cfRule>
  </conditionalFormatting>
  <conditionalFormatting sqref="L3:L4 L6">
    <cfRule type="colorScale" priority="48367">
      <colorScale>
        <cfvo type="min"/>
        <cfvo type="percentile" val="50"/>
        <cfvo type="max"/>
        <color rgb="FFF8696B"/>
        <color rgb="FFFCFCFF"/>
        <color rgb="FF63BE7B"/>
      </colorScale>
    </cfRule>
  </conditionalFormatting>
  <conditionalFormatting sqref="I3:I4 I6">
    <cfRule type="colorScale" priority="48443">
      <colorScale>
        <cfvo type="min"/>
        <cfvo type="percentile" val="50"/>
        <cfvo type="max"/>
        <color rgb="FFF8696B"/>
        <color rgb="FFFCFCFF"/>
        <color rgb="FF63BE7B"/>
      </colorScale>
    </cfRule>
  </conditionalFormatting>
  <conditionalFormatting sqref="O3:O4 O6">
    <cfRule type="colorScale" priority="48445">
      <colorScale>
        <cfvo type="min"/>
        <cfvo type="percentile" val="50"/>
        <cfvo type="max"/>
        <color rgb="FF63BE7B"/>
        <color rgb="FFFCFCFF"/>
        <color rgb="FFF8696B"/>
      </colorScale>
    </cfRule>
  </conditionalFormatting>
  <conditionalFormatting sqref="P3:P4 P6">
    <cfRule type="colorScale" priority="48447">
      <colorScale>
        <cfvo type="min"/>
        <cfvo type="percentile" val="50"/>
        <cfvo type="max"/>
        <color rgb="FF63BE7B"/>
        <color rgb="FFFCFCFF"/>
        <color rgb="FFF8696B"/>
      </colorScale>
    </cfRule>
  </conditionalFormatting>
  <conditionalFormatting sqref="Q3:Q4 Q6">
    <cfRule type="colorScale" priority="48449">
      <colorScale>
        <cfvo type="min"/>
        <cfvo type="percentile" val="50"/>
        <cfvo type="max"/>
        <color rgb="FFF8696B"/>
        <color rgb="FFFCFCFF"/>
        <color rgb="FF63BE7B"/>
      </colorScale>
    </cfRule>
  </conditionalFormatting>
  <conditionalFormatting sqref="W3:W4 W6">
    <cfRule type="colorScale" priority="48483">
      <colorScale>
        <cfvo type="min"/>
        <cfvo type="percentile" val="50"/>
        <cfvo type="max"/>
        <color rgb="FF63BE7B"/>
        <color rgb="FFFCFCFF"/>
        <color rgb="FFF8696B"/>
      </colorScale>
    </cfRule>
  </conditionalFormatting>
  <conditionalFormatting sqref="D13:D14 D3:D4 D6:D11">
    <cfRule type="colorScale" priority="48574">
      <colorScale>
        <cfvo type="min"/>
        <cfvo type="percentile" val="50"/>
        <cfvo type="max"/>
        <color rgb="FFF8696B"/>
        <color rgb="FFFCFCFF"/>
        <color rgb="FF63BE7B"/>
      </colorScale>
    </cfRule>
  </conditionalFormatting>
  <conditionalFormatting sqref="O13:O14 O3:O4 O6:O11">
    <cfRule type="colorScale" priority="48594">
      <colorScale>
        <cfvo type="min"/>
        <cfvo type="percentile" val="50"/>
        <cfvo type="max"/>
        <color rgb="FF63BE7B"/>
        <color rgb="FFFCFCFF"/>
        <color rgb="FFF8696B"/>
      </colorScale>
    </cfRule>
  </conditionalFormatting>
  <conditionalFormatting sqref="P13:P14 P3:P4 P6:P11">
    <cfRule type="colorScale" priority="48596">
      <colorScale>
        <cfvo type="min"/>
        <cfvo type="percentile" val="50"/>
        <cfvo type="max"/>
        <color rgb="FF63BE7B"/>
        <color rgb="FFFCFCFF"/>
        <color rgb="FFF8696B"/>
      </colorScale>
    </cfRule>
  </conditionalFormatting>
  <conditionalFormatting sqref="Q13:Q14 Q3:Q4 Q6:Q11">
    <cfRule type="colorScale" priority="48598">
      <colorScale>
        <cfvo type="min"/>
        <cfvo type="percentile" val="50"/>
        <cfvo type="max"/>
        <color rgb="FFF8696B"/>
        <color rgb="FFFCFCFF"/>
        <color rgb="FF63BE7B"/>
      </colorScale>
    </cfRule>
  </conditionalFormatting>
  <conditionalFormatting sqref="U13:U14 U3:U4 U6:U11">
    <cfRule type="colorScale" priority="48606">
      <colorScale>
        <cfvo type="min"/>
        <cfvo type="percentile" val="50"/>
        <cfvo type="max"/>
        <color rgb="FFF8696B"/>
        <color rgb="FFFCFCFF"/>
        <color rgb="FF63BE7B"/>
      </colorScale>
    </cfRule>
  </conditionalFormatting>
  <conditionalFormatting sqref="V13:V14 V3:V4 V6:V11">
    <cfRule type="colorScale" priority="48608">
      <colorScale>
        <cfvo type="min"/>
        <cfvo type="percentile" val="50"/>
        <cfvo type="max"/>
        <color rgb="FF63BE7B"/>
        <color rgb="FFFCFCFF"/>
        <color rgb="FFF8696B"/>
      </colorScale>
    </cfRule>
  </conditionalFormatting>
  <conditionalFormatting sqref="W13:W14 W3:W4 W6:W11">
    <cfRule type="colorScale" priority="48610">
      <colorScale>
        <cfvo type="min"/>
        <cfvo type="percentile" val="50"/>
        <cfvo type="max"/>
        <color rgb="FF63BE7B"/>
        <color rgb="FFFCFCFF"/>
        <color rgb="FFF8696B"/>
      </colorScale>
    </cfRule>
  </conditionalFormatting>
  <conditionalFormatting sqref="D2:D4 D16 D13:D14 D6:D11">
    <cfRule type="colorScale" priority="2248">
      <colorScale>
        <cfvo type="min"/>
        <cfvo type="percentile" val="50"/>
        <cfvo type="max"/>
        <color rgb="FFF8696B"/>
        <color rgb="FFFCFCFF"/>
        <color rgb="FF63BE7B"/>
      </colorScale>
    </cfRule>
  </conditionalFormatting>
  <conditionalFormatting sqref="G2:G4 G16 G13:G14 G6:G11">
    <cfRule type="colorScale" priority="2245">
      <colorScale>
        <cfvo type="min"/>
        <cfvo type="max"/>
        <color rgb="FFFCFCFF"/>
        <color rgb="FF63BE7B"/>
      </colorScale>
    </cfRule>
  </conditionalFormatting>
  <conditionalFormatting sqref="J2:J4 J16 J13:J14 J6:J11">
    <cfRule type="colorScale" priority="2242">
      <colorScale>
        <cfvo type="min"/>
        <cfvo type="max"/>
        <color rgb="FFFCFCFF"/>
        <color rgb="FF63BE7B"/>
      </colorScale>
    </cfRule>
  </conditionalFormatting>
  <conditionalFormatting sqref="O2:O4 O16 O13:O14 O6:O11">
    <cfRule type="colorScale" priority="2236">
      <colorScale>
        <cfvo type="min"/>
        <cfvo type="percentile" val="50"/>
        <cfvo type="max"/>
        <color rgb="FF63BE7B"/>
        <color rgb="FFFCFCFF"/>
        <color rgb="FFF8696B"/>
      </colorScale>
    </cfRule>
  </conditionalFormatting>
  <conditionalFormatting sqref="P2:P4 P16 P13:P14 P6:P11">
    <cfRule type="colorScale" priority="2235">
      <colorScale>
        <cfvo type="min"/>
        <cfvo type="percentile" val="50"/>
        <cfvo type="max"/>
        <color rgb="FF63BE7B"/>
        <color rgb="FFFCFCFF"/>
        <color rgb="FFF8696B"/>
      </colorScale>
    </cfRule>
  </conditionalFormatting>
  <conditionalFormatting sqref="Q2:Q4 Q16 Q13:Q14 Q6:Q11">
    <cfRule type="colorScale" priority="2234">
      <colorScale>
        <cfvo type="min"/>
        <cfvo type="percentile" val="50"/>
        <cfvo type="max"/>
        <color rgb="FFF8696B"/>
        <color rgb="FFFCFCFF"/>
        <color rgb="FF63BE7B"/>
      </colorScale>
    </cfRule>
  </conditionalFormatting>
  <conditionalFormatting sqref="U2:U4 U16 U13:U14 U6:U11">
    <cfRule type="colorScale" priority="2230">
      <colorScale>
        <cfvo type="min"/>
        <cfvo type="percentile" val="50"/>
        <cfvo type="max"/>
        <color rgb="FFF8696B"/>
        <color rgb="FFFCFCFF"/>
        <color rgb="FF63BE7B"/>
      </colorScale>
    </cfRule>
  </conditionalFormatting>
  <conditionalFormatting sqref="V2:V4 V16 V13:V14 V6:V11">
    <cfRule type="colorScale" priority="2229">
      <colorScale>
        <cfvo type="min"/>
        <cfvo type="percentile" val="50"/>
        <cfvo type="max"/>
        <color rgb="FF63BE7B"/>
        <color rgb="FFFCFCFF"/>
        <color rgb="FFF8696B"/>
      </colorScale>
    </cfRule>
  </conditionalFormatting>
  <conditionalFormatting sqref="W2:W4 W16 W13:W14 W6:W11">
    <cfRule type="colorScale" priority="2228">
      <colorScale>
        <cfvo type="min"/>
        <cfvo type="percentile" val="50"/>
        <cfvo type="max"/>
        <color rgb="FF63BE7B"/>
        <color rgb="FFFCFCFF"/>
        <color rgb="FFF8696B"/>
      </colorScale>
    </cfRule>
  </conditionalFormatting>
  <conditionalFormatting sqref="E10:E11">
    <cfRule type="colorScale" priority="49885">
      <colorScale>
        <cfvo type="min"/>
        <cfvo type="max"/>
        <color rgb="FFFCFCFF"/>
        <color rgb="FF63BE7B"/>
      </colorScale>
    </cfRule>
  </conditionalFormatting>
  <conditionalFormatting sqref="F10:F11">
    <cfRule type="colorScale" priority="49886">
      <colorScale>
        <cfvo type="min"/>
        <cfvo type="max"/>
        <color rgb="FFFCFCFF"/>
        <color rgb="FF63BE7B"/>
      </colorScale>
    </cfRule>
  </conditionalFormatting>
  <conditionalFormatting sqref="G10:G11">
    <cfRule type="colorScale" priority="49887">
      <colorScale>
        <cfvo type="min"/>
        <cfvo type="max"/>
        <color rgb="FFFCFCFF"/>
        <color rgb="FF63BE7B"/>
      </colorScale>
    </cfRule>
  </conditionalFormatting>
  <conditionalFormatting sqref="H10:H11">
    <cfRule type="colorScale" priority="49888">
      <colorScale>
        <cfvo type="min"/>
        <cfvo type="max"/>
        <color rgb="FFFCFCFF"/>
        <color rgb="FF63BE7B"/>
      </colorScale>
    </cfRule>
  </conditionalFormatting>
  <conditionalFormatting sqref="K10:L11">
    <cfRule type="colorScale" priority="49889">
      <colorScale>
        <cfvo type="min"/>
        <cfvo type="max"/>
        <color rgb="FFFCFCFF"/>
        <color rgb="FF63BE7B"/>
      </colorScale>
    </cfRule>
  </conditionalFormatting>
  <conditionalFormatting sqref="I10:I11">
    <cfRule type="colorScale" priority="49890">
      <colorScale>
        <cfvo type="min"/>
        <cfvo type="max"/>
        <color rgb="FFFCFCFF"/>
        <color rgb="FF63BE7B"/>
      </colorScale>
    </cfRule>
  </conditionalFormatting>
  <conditionalFormatting sqref="O10:O11">
    <cfRule type="colorScale" priority="49891">
      <colorScale>
        <cfvo type="min"/>
        <cfvo type="percentile" val="50"/>
        <cfvo type="max"/>
        <color rgb="FF63BE7B"/>
        <color rgb="FFFCFCFF"/>
        <color rgb="FFF8696B"/>
      </colorScale>
    </cfRule>
  </conditionalFormatting>
  <conditionalFormatting sqref="Q10:Q11">
    <cfRule type="colorScale" priority="49892">
      <colorScale>
        <cfvo type="min"/>
        <cfvo type="max"/>
        <color rgb="FFFFEF9C"/>
        <color rgb="FF63BE7B"/>
      </colorScale>
    </cfRule>
  </conditionalFormatting>
  <conditionalFormatting sqref="R10:R11">
    <cfRule type="colorScale" priority="49893">
      <colorScale>
        <cfvo type="min"/>
        <cfvo type="max"/>
        <color rgb="FFFFEF9C"/>
        <color rgb="FF63BE7B"/>
      </colorScale>
    </cfRule>
  </conditionalFormatting>
  <conditionalFormatting sqref="T10:T11">
    <cfRule type="colorScale" priority="49894">
      <colorScale>
        <cfvo type="min"/>
        <cfvo type="max"/>
        <color rgb="FFFFEF9C"/>
        <color rgb="FF63BE7B"/>
      </colorScale>
    </cfRule>
  </conditionalFormatting>
  <conditionalFormatting sqref="U10:W11">
    <cfRule type="colorScale" priority="49895">
      <colorScale>
        <cfvo type="min"/>
        <cfvo type="max"/>
        <color rgb="FFFFEF9C"/>
        <color rgb="FF63BE7B"/>
      </colorScale>
    </cfRule>
  </conditionalFormatting>
  <conditionalFormatting sqref="J10:J11">
    <cfRule type="colorScale" priority="49896">
      <colorScale>
        <cfvo type="min"/>
        <cfvo type="max"/>
        <color rgb="FFFCFCFF"/>
        <color rgb="FF63BE7B"/>
      </colorScale>
    </cfRule>
  </conditionalFormatting>
  <conditionalFormatting sqref="H10:H11">
    <cfRule type="colorScale" priority="49923">
      <colorScale>
        <cfvo type="min"/>
        <cfvo type="percentile" val="50"/>
        <cfvo type="max"/>
        <color rgb="FFF8696B"/>
        <color rgb="FFFCFCFF"/>
        <color rgb="FF63BE7B"/>
      </colorScale>
    </cfRule>
    <cfRule type="colorScale" priority="49924">
      <colorScale>
        <cfvo type="min"/>
        <cfvo type="max"/>
        <color rgb="FFFCFCFF"/>
        <color rgb="FF63BE7B"/>
      </colorScale>
    </cfRule>
  </conditionalFormatting>
  <conditionalFormatting sqref="I10:I11">
    <cfRule type="colorScale" priority="49925">
      <colorScale>
        <cfvo type="min"/>
        <cfvo type="percentile" val="50"/>
        <cfvo type="max"/>
        <color rgb="FFF8696B"/>
        <color rgb="FFFCFCFF"/>
        <color rgb="FF63BE7B"/>
      </colorScale>
    </cfRule>
    <cfRule type="colorScale" priority="49926">
      <colorScale>
        <cfvo type="min"/>
        <cfvo type="max"/>
        <color rgb="FFFCFCFF"/>
        <color rgb="FF63BE7B"/>
      </colorScale>
    </cfRule>
  </conditionalFormatting>
  <conditionalFormatting sqref="Q10:Q11">
    <cfRule type="colorScale" priority="49927">
      <colorScale>
        <cfvo type="min"/>
        <cfvo type="max"/>
        <color rgb="FFFFEF9C"/>
        <color rgb="FF63BE7B"/>
      </colorScale>
    </cfRule>
    <cfRule type="colorScale" priority="49928">
      <colorScale>
        <cfvo type="min"/>
        <cfvo type="percentile" val="50"/>
        <cfvo type="max"/>
        <color rgb="FFF8696B"/>
        <color rgb="FFFFEB84"/>
        <color rgb="FF63BE7B"/>
      </colorScale>
    </cfRule>
  </conditionalFormatting>
  <conditionalFormatting sqref="R10:R11">
    <cfRule type="colorScale" priority="49929">
      <colorScale>
        <cfvo type="min"/>
        <cfvo type="max"/>
        <color rgb="FFFFEF9C"/>
        <color rgb="FF63BE7B"/>
      </colorScale>
    </cfRule>
    <cfRule type="colorScale" priority="49930">
      <colorScale>
        <cfvo type="min"/>
        <cfvo type="percentile" val="50"/>
        <cfvo type="max"/>
        <color rgb="FFF8696B"/>
        <color rgb="FFFFEB84"/>
        <color rgb="FF63BE7B"/>
      </colorScale>
    </cfRule>
  </conditionalFormatting>
  <conditionalFormatting sqref="T10:T11">
    <cfRule type="colorScale" priority="49931">
      <colorScale>
        <cfvo type="min"/>
        <cfvo type="max"/>
        <color rgb="FFFFEF9C"/>
        <color rgb="FF63BE7B"/>
      </colorScale>
    </cfRule>
    <cfRule type="colorScale" priority="49932">
      <colorScale>
        <cfvo type="min"/>
        <cfvo type="percentile" val="50"/>
        <cfvo type="max"/>
        <color rgb="FFF8696B"/>
        <color rgb="FFFCFCFF"/>
        <color rgb="FF63BE7B"/>
      </colorScale>
    </cfRule>
  </conditionalFormatting>
  <conditionalFormatting sqref="U10:W11">
    <cfRule type="colorScale" priority="49933">
      <colorScale>
        <cfvo type="min"/>
        <cfvo type="max"/>
        <color rgb="FFFFEF9C"/>
        <color rgb="FF63BE7B"/>
      </colorScale>
    </cfRule>
    <cfRule type="colorScale" priority="49934">
      <colorScale>
        <cfvo type="min"/>
        <cfvo type="max"/>
        <color rgb="FFFFEF9C"/>
        <color rgb="FF63BE7B"/>
      </colorScale>
    </cfRule>
  </conditionalFormatting>
  <conditionalFormatting sqref="V10:V11 U7:W9">
    <cfRule type="colorScale" priority="50097">
      <colorScale>
        <cfvo type="min"/>
        <cfvo type="max"/>
        <color rgb="FFFFEF9C"/>
        <color rgb="FF63BE7B"/>
      </colorScale>
    </cfRule>
  </conditionalFormatting>
  <conditionalFormatting sqref="V10:V11">
    <cfRule type="colorScale" priority="50099">
      <colorScale>
        <cfvo type="min"/>
        <cfvo type="max"/>
        <color rgb="FFFFEF9C"/>
        <color rgb="FF63BE7B"/>
      </colorScale>
    </cfRule>
  </conditionalFormatting>
  <conditionalFormatting sqref="S6:T11 S16:T16 S13:T14">
    <cfRule type="colorScale" priority="50245">
      <colorScale>
        <cfvo type="min"/>
        <cfvo type="max"/>
        <color rgb="FFFCFCFF"/>
        <color rgb="FF63BE7B"/>
      </colorScale>
    </cfRule>
  </conditionalFormatting>
  <conditionalFormatting sqref="D3:D4 D13 D6:D11">
    <cfRule type="colorScale" priority="50257">
      <colorScale>
        <cfvo type="min"/>
        <cfvo type="percentile" val="50"/>
        <cfvo type="max"/>
        <color rgb="FFF8696B"/>
        <color rgb="FFFCFCFF"/>
        <color rgb="FF63BE7B"/>
      </colorScale>
    </cfRule>
  </conditionalFormatting>
  <conditionalFormatting sqref="E3:E4 E13 E6:E11">
    <cfRule type="colorScale" priority="50259">
      <colorScale>
        <cfvo type="min"/>
        <cfvo type="max"/>
        <color rgb="FFFCFCFF"/>
        <color rgb="FF63BE7B"/>
      </colorScale>
    </cfRule>
  </conditionalFormatting>
  <conditionalFormatting sqref="O3:O4 O13 O6:O11">
    <cfRule type="colorScale" priority="50277">
      <colorScale>
        <cfvo type="min"/>
        <cfvo type="percentile" val="50"/>
        <cfvo type="max"/>
        <color rgb="FF63BE7B"/>
        <color rgb="FFFCFCFF"/>
        <color rgb="FFF8696B"/>
      </colorScale>
    </cfRule>
  </conditionalFormatting>
  <conditionalFormatting sqref="P3:P4 P13 P6:P11">
    <cfRule type="colorScale" priority="50279">
      <colorScale>
        <cfvo type="min"/>
        <cfvo type="percentile" val="50"/>
        <cfvo type="max"/>
        <color rgb="FF63BE7B"/>
        <color rgb="FFFCFCFF"/>
        <color rgb="FFF8696B"/>
      </colorScale>
    </cfRule>
  </conditionalFormatting>
  <conditionalFormatting sqref="Q3:Q4 Q13 Q6:Q11">
    <cfRule type="colorScale" priority="50281">
      <colorScale>
        <cfvo type="min"/>
        <cfvo type="percentile" val="50"/>
        <cfvo type="max"/>
        <color rgb="FFF8696B"/>
        <color rgb="FFFCFCFF"/>
        <color rgb="FF63BE7B"/>
      </colorScale>
    </cfRule>
  </conditionalFormatting>
  <conditionalFormatting sqref="U3:U4 U13 U6:U11">
    <cfRule type="colorScale" priority="50289">
      <colorScale>
        <cfvo type="min"/>
        <cfvo type="percentile" val="50"/>
        <cfvo type="max"/>
        <color rgb="FFF8696B"/>
        <color rgb="FFFCFCFF"/>
        <color rgb="FF63BE7B"/>
      </colorScale>
    </cfRule>
  </conditionalFormatting>
  <conditionalFormatting sqref="V3:V4 V13 V6:V11">
    <cfRule type="colorScale" priority="50291">
      <colorScale>
        <cfvo type="min"/>
        <cfvo type="percentile" val="50"/>
        <cfvo type="max"/>
        <color rgb="FF63BE7B"/>
        <color rgb="FFFCFCFF"/>
        <color rgb="FFF8696B"/>
      </colorScale>
    </cfRule>
  </conditionalFormatting>
  <conditionalFormatting sqref="W3:W4 W13 W6:W11">
    <cfRule type="colorScale" priority="50293">
      <colorScale>
        <cfvo type="min"/>
        <cfvo type="percentile" val="50"/>
        <cfvo type="max"/>
        <color rgb="FF63BE7B"/>
        <color rgb="FFFCFCFF"/>
        <color rgb="FFF8696B"/>
      </colorScale>
    </cfRule>
  </conditionalFormatting>
  <conditionalFormatting sqref="G13:G14 G3:G4 G6:G11">
    <cfRule type="colorScale" priority="50337">
      <colorScale>
        <cfvo type="min"/>
        <cfvo type="max"/>
        <color rgb="FFFCFCFF"/>
        <color rgb="FF63BE7B"/>
      </colorScale>
    </cfRule>
  </conditionalFormatting>
  <conditionalFormatting sqref="J13:J14 J3:J4 J6:J11">
    <cfRule type="colorScale" priority="50339">
      <colorScale>
        <cfvo type="min"/>
        <cfvo type="max"/>
        <color rgb="FFFCFCFF"/>
        <color rgb="FF63BE7B"/>
      </colorScale>
    </cfRule>
  </conditionalFormatting>
  <conditionalFormatting sqref="D16">
    <cfRule type="colorScale" priority="50357">
      <colorScale>
        <cfvo type="min"/>
        <cfvo type="percentile" val="50"/>
        <cfvo type="max"/>
        <color rgb="FFF8696B"/>
        <color rgb="FFFCFCFF"/>
        <color rgb="FF63BE7B"/>
      </colorScale>
    </cfRule>
  </conditionalFormatting>
  <conditionalFormatting sqref="G16">
    <cfRule type="colorScale" priority="50359">
      <colorScale>
        <cfvo type="min"/>
        <cfvo type="max"/>
        <color rgb="FFFCFCFF"/>
        <color rgb="FF63BE7B"/>
      </colorScale>
    </cfRule>
  </conditionalFormatting>
  <conditionalFormatting sqref="J16">
    <cfRule type="colorScale" priority="50361">
      <colorScale>
        <cfvo type="min"/>
        <cfvo type="max"/>
        <color rgb="FFFCFCFF"/>
        <color rgb="FF63BE7B"/>
      </colorScale>
    </cfRule>
  </conditionalFormatting>
  <conditionalFormatting sqref="O16">
    <cfRule type="colorScale" priority="50367">
      <colorScale>
        <cfvo type="min"/>
        <cfvo type="percentile" val="50"/>
        <cfvo type="max"/>
        <color rgb="FF63BE7B"/>
        <color rgb="FFFCFCFF"/>
        <color rgb="FFF8696B"/>
      </colorScale>
    </cfRule>
  </conditionalFormatting>
  <conditionalFormatting sqref="P16">
    <cfRule type="colorScale" priority="50369">
      <colorScale>
        <cfvo type="min"/>
        <cfvo type="percentile" val="50"/>
        <cfvo type="max"/>
        <color rgb="FF63BE7B"/>
        <color rgb="FFFCFCFF"/>
        <color rgb="FFF8696B"/>
      </colorScale>
    </cfRule>
  </conditionalFormatting>
  <conditionalFormatting sqref="Q16">
    <cfRule type="colorScale" priority="50371">
      <colorScale>
        <cfvo type="min"/>
        <cfvo type="percentile" val="50"/>
        <cfvo type="max"/>
        <color rgb="FFF8696B"/>
        <color rgb="FFFCFCFF"/>
        <color rgb="FF63BE7B"/>
      </colorScale>
    </cfRule>
  </conditionalFormatting>
  <conditionalFormatting sqref="R2:R4 R16 R13:R14 R6:R11">
    <cfRule type="colorScale" priority="50373">
      <colorScale>
        <cfvo type="min"/>
        <cfvo type="max"/>
        <color rgb="FFFCFCFF"/>
        <color rgb="FF63BE7B"/>
      </colorScale>
    </cfRule>
  </conditionalFormatting>
  <conditionalFormatting sqref="S2:T4 S16:T16 S13:T14 S6:T11">
    <cfRule type="colorScale" priority="50377">
      <colorScale>
        <cfvo type="min"/>
        <cfvo type="max"/>
        <color rgb="FFFCFCFF"/>
        <color rgb="FF63BE7B"/>
      </colorScale>
    </cfRule>
  </conditionalFormatting>
  <conditionalFormatting sqref="U16">
    <cfRule type="colorScale" priority="50379">
      <colorScale>
        <cfvo type="min"/>
        <cfvo type="percentile" val="50"/>
        <cfvo type="max"/>
        <color rgb="FFF8696B"/>
        <color rgb="FFFCFCFF"/>
        <color rgb="FF63BE7B"/>
      </colorScale>
    </cfRule>
  </conditionalFormatting>
  <conditionalFormatting sqref="V16">
    <cfRule type="colorScale" priority="50381">
      <colorScale>
        <cfvo type="min"/>
        <cfvo type="percentile" val="50"/>
        <cfvo type="max"/>
        <color rgb="FF63BE7B"/>
        <color rgb="FFFCFCFF"/>
        <color rgb="FFF8696B"/>
      </colorScale>
    </cfRule>
  </conditionalFormatting>
  <conditionalFormatting sqref="W16">
    <cfRule type="colorScale" priority="50383">
      <colorScale>
        <cfvo type="min"/>
        <cfvo type="percentile" val="50"/>
        <cfvo type="max"/>
        <color rgb="FF63BE7B"/>
        <color rgb="FFFCFCFF"/>
        <color rgb="FFF8696B"/>
      </colorScale>
    </cfRule>
  </conditionalFormatting>
  <conditionalFormatting sqref="D3:D4">
    <cfRule type="colorScale" priority="50499">
      <colorScale>
        <cfvo type="min"/>
        <cfvo type="percentile" val="50"/>
        <cfvo type="max"/>
        <color rgb="FFF8696B"/>
        <color rgb="FFFCFCFF"/>
        <color rgb="FF63BE7B"/>
      </colorScale>
    </cfRule>
  </conditionalFormatting>
  <conditionalFormatting sqref="D3:D4">
    <cfRule type="colorScale" priority="50500">
      <colorScale>
        <cfvo type="min"/>
        <cfvo type="percentile" val="50"/>
        <cfvo type="max"/>
        <color rgb="FFF8696B"/>
        <color rgb="FFFCFCFF"/>
        <color rgb="FF63BE7B"/>
      </colorScale>
    </cfRule>
  </conditionalFormatting>
  <conditionalFormatting sqref="D4">
    <cfRule type="colorScale" priority="50502">
      <colorScale>
        <cfvo type="min"/>
        <cfvo type="percentile" val="50"/>
        <cfvo type="max"/>
        <color rgb="FFF8696B"/>
        <color rgb="FFFCFCFF"/>
        <color rgb="FF63BE7B"/>
      </colorScale>
    </cfRule>
  </conditionalFormatting>
  <conditionalFormatting sqref="E3:E4">
    <cfRule type="colorScale" priority="50503">
      <colorScale>
        <cfvo type="min"/>
        <cfvo type="max"/>
        <color rgb="FFFCFCFF"/>
        <color rgb="FF63BE7B"/>
      </colorScale>
    </cfRule>
  </conditionalFormatting>
  <conditionalFormatting sqref="E3:E4">
    <cfRule type="colorScale" priority="50504">
      <colorScale>
        <cfvo type="min"/>
        <cfvo type="percentile" val="50"/>
        <cfvo type="max"/>
        <color rgb="FFF8696B"/>
        <color rgb="FFFCFCFF"/>
        <color rgb="FF63BE7B"/>
      </colorScale>
    </cfRule>
    <cfRule type="colorScale" priority="50505">
      <colorScale>
        <cfvo type="min"/>
        <cfvo type="max"/>
        <color rgb="FFFCFCFF"/>
        <color rgb="FF63BE7B"/>
      </colorScale>
    </cfRule>
  </conditionalFormatting>
  <conditionalFormatting sqref="E4">
    <cfRule type="colorScale" priority="50508">
      <colorScale>
        <cfvo type="min"/>
        <cfvo type="max"/>
        <color rgb="FFFCFCFF"/>
        <color rgb="FF63BE7B"/>
      </colorScale>
    </cfRule>
  </conditionalFormatting>
  <conditionalFormatting sqref="F3:F4">
    <cfRule type="colorScale" priority="50509">
      <colorScale>
        <cfvo type="min"/>
        <cfvo type="max"/>
        <color rgb="FFFCFCFF"/>
        <color rgb="FF63BE7B"/>
      </colorScale>
    </cfRule>
  </conditionalFormatting>
  <conditionalFormatting sqref="F3:F4">
    <cfRule type="colorScale" priority="50510">
      <colorScale>
        <cfvo type="min"/>
        <cfvo type="percentile" val="50"/>
        <cfvo type="max"/>
        <color rgb="FFF8696B"/>
        <color rgb="FFFCFCFF"/>
        <color rgb="FF63BE7B"/>
      </colorScale>
    </cfRule>
    <cfRule type="colorScale" priority="50511">
      <colorScale>
        <cfvo type="min"/>
        <cfvo type="max"/>
        <color rgb="FFFCFCFF"/>
        <color rgb="FF63BE7B"/>
      </colorScale>
    </cfRule>
  </conditionalFormatting>
  <conditionalFormatting sqref="F4">
    <cfRule type="colorScale" priority="50514">
      <colorScale>
        <cfvo type="min"/>
        <cfvo type="max"/>
        <color rgb="FFFCFCFF"/>
        <color rgb="FF63BE7B"/>
      </colorScale>
    </cfRule>
  </conditionalFormatting>
  <conditionalFormatting sqref="G3:G4">
    <cfRule type="colorScale" priority="50515">
      <colorScale>
        <cfvo type="min"/>
        <cfvo type="max"/>
        <color rgb="FFFCFCFF"/>
        <color rgb="FF63BE7B"/>
      </colorScale>
    </cfRule>
  </conditionalFormatting>
  <conditionalFormatting sqref="G3:G4">
    <cfRule type="colorScale" priority="50516">
      <colorScale>
        <cfvo type="min"/>
        <cfvo type="percentile" val="50"/>
        <cfvo type="max"/>
        <color rgb="FFF8696B"/>
        <color rgb="FFFCFCFF"/>
        <color rgb="FF63BE7B"/>
      </colorScale>
    </cfRule>
    <cfRule type="colorScale" priority="50517">
      <colorScale>
        <cfvo type="min"/>
        <cfvo type="max"/>
        <color rgb="FFFCFCFF"/>
        <color rgb="FF63BE7B"/>
      </colorScale>
    </cfRule>
  </conditionalFormatting>
  <conditionalFormatting sqref="G4">
    <cfRule type="colorScale" priority="50520">
      <colorScale>
        <cfvo type="min"/>
        <cfvo type="max"/>
        <color rgb="FFFCFCFF"/>
        <color rgb="FF63BE7B"/>
      </colorScale>
    </cfRule>
  </conditionalFormatting>
  <conditionalFormatting sqref="H3:H4">
    <cfRule type="colorScale" priority="50521">
      <colorScale>
        <cfvo type="min"/>
        <cfvo type="percentile" val="50"/>
        <cfvo type="max"/>
        <color rgb="FFF8696B"/>
        <color rgb="FFFCFCFF"/>
        <color rgb="FF63BE7B"/>
      </colorScale>
    </cfRule>
  </conditionalFormatting>
  <conditionalFormatting sqref="H3:H4">
    <cfRule type="colorScale" priority="50522">
      <colorScale>
        <cfvo type="min"/>
        <cfvo type="percentile" val="50"/>
        <cfvo type="max"/>
        <color rgb="FFF8696B"/>
        <color rgb="FFFCFCFF"/>
        <color rgb="FF63BE7B"/>
      </colorScale>
    </cfRule>
    <cfRule type="colorScale" priority="50523">
      <colorScale>
        <cfvo type="min"/>
        <cfvo type="max"/>
        <color rgb="FFFCFCFF"/>
        <color rgb="FF63BE7B"/>
      </colorScale>
    </cfRule>
  </conditionalFormatting>
  <conditionalFormatting sqref="H4">
    <cfRule type="colorScale" priority="50526">
      <colorScale>
        <cfvo type="min"/>
        <cfvo type="percentile" val="50"/>
        <cfvo type="max"/>
        <color rgb="FFF8696B"/>
        <color rgb="FFFCFCFF"/>
        <color rgb="FF5A8AC6"/>
      </colorScale>
    </cfRule>
    <cfRule type="colorScale" priority="50527">
      <colorScale>
        <cfvo type="min"/>
        <cfvo type="percentile" val="50"/>
        <cfvo type="max"/>
        <color rgb="FFF8696B"/>
        <color rgb="FFFCFCFF"/>
        <color rgb="FF63BE7B"/>
      </colorScale>
    </cfRule>
    <cfRule type="colorScale" priority="50528">
      <colorScale>
        <cfvo type="min"/>
        <cfvo type="max"/>
        <color rgb="FFFCFCFF"/>
        <color rgb="FF63BE7B"/>
      </colorScale>
    </cfRule>
    <cfRule type="colorScale" priority="50529">
      <colorScale>
        <cfvo type="min"/>
        <cfvo type="percentile" val="50"/>
        <cfvo type="max"/>
        <color rgb="FFF8696B"/>
        <color rgb="FFFCFCFF"/>
        <color rgb="FF63BE7B"/>
      </colorScale>
    </cfRule>
  </conditionalFormatting>
  <conditionalFormatting sqref="I3:I4">
    <cfRule type="colorScale" priority="50530">
      <colorScale>
        <cfvo type="min"/>
        <cfvo type="percentile" val="50"/>
        <cfvo type="max"/>
        <color rgb="FFF8696B"/>
        <color rgb="FFFCFCFF"/>
        <color rgb="FF63BE7B"/>
      </colorScale>
    </cfRule>
    <cfRule type="colorScale" priority="50531">
      <colorScale>
        <cfvo type="min"/>
        <cfvo type="max"/>
        <color rgb="FFFCFCFF"/>
        <color rgb="FF63BE7B"/>
      </colorScale>
    </cfRule>
  </conditionalFormatting>
  <conditionalFormatting sqref="K3:K4">
    <cfRule type="colorScale" priority="50534">
      <colorScale>
        <cfvo type="min"/>
        <cfvo type="percentile" val="50"/>
        <cfvo type="max"/>
        <color rgb="FFF8696B"/>
        <color rgb="FFFCFCFF"/>
        <color rgb="FF63BE7B"/>
      </colorScale>
    </cfRule>
  </conditionalFormatting>
  <conditionalFormatting sqref="K3:L4">
    <cfRule type="colorScale" priority="50536">
      <colorScale>
        <cfvo type="min"/>
        <cfvo type="max"/>
        <color rgb="FFFCFCFF"/>
        <color rgb="FF63BE7B"/>
      </colorScale>
    </cfRule>
  </conditionalFormatting>
  <conditionalFormatting sqref="K3:L4">
    <cfRule type="colorScale" priority="50537">
      <colorScale>
        <cfvo type="min"/>
        <cfvo type="percentile" val="50"/>
        <cfvo type="max"/>
        <color rgb="FFF8696B"/>
        <color rgb="FFFCFCFF"/>
        <color rgb="FF63BE7B"/>
      </colorScale>
    </cfRule>
    <cfRule type="colorScale" priority="50538">
      <colorScale>
        <cfvo type="min"/>
        <cfvo type="max"/>
        <color rgb="FFFCFCFF"/>
        <color rgb="FF63BE7B"/>
      </colorScale>
    </cfRule>
  </conditionalFormatting>
  <conditionalFormatting sqref="K4:L4">
    <cfRule type="colorScale" priority="50541">
      <colorScale>
        <cfvo type="min"/>
        <cfvo type="max"/>
        <color rgb="FFFCFCFF"/>
        <color rgb="FF63BE7B"/>
      </colorScale>
    </cfRule>
  </conditionalFormatting>
  <conditionalFormatting sqref="L3:L4">
    <cfRule type="colorScale" priority="50542">
      <colorScale>
        <cfvo type="min"/>
        <cfvo type="percentile" val="50"/>
        <cfvo type="max"/>
        <color rgb="FFF8696B"/>
        <color rgb="FFFCFCFF"/>
        <color rgb="FF63BE7B"/>
      </colorScale>
    </cfRule>
  </conditionalFormatting>
  <conditionalFormatting sqref="I3:I4">
    <cfRule type="colorScale" priority="50544">
      <colorScale>
        <cfvo type="min"/>
        <cfvo type="percentile" val="50"/>
        <cfvo type="max"/>
        <color rgb="FFF8696B"/>
        <color rgb="FFFCFCFF"/>
        <color rgb="FF63BE7B"/>
      </colorScale>
    </cfRule>
  </conditionalFormatting>
  <conditionalFormatting sqref="I4">
    <cfRule type="colorScale" priority="50545">
      <colorScale>
        <cfvo type="min"/>
        <cfvo type="percentile" val="50"/>
        <cfvo type="max"/>
        <color rgb="FFF8696B"/>
        <color rgb="FFFCFCFF"/>
        <color rgb="FF5A8AC6"/>
      </colorScale>
    </cfRule>
    <cfRule type="colorScale" priority="50546">
      <colorScale>
        <cfvo type="min"/>
        <cfvo type="percentile" val="50"/>
        <cfvo type="max"/>
        <color rgb="FFF8696B"/>
        <color rgb="FFFCFCFF"/>
        <color rgb="FF63BE7B"/>
      </colorScale>
    </cfRule>
    <cfRule type="colorScale" priority="50547">
      <colorScale>
        <cfvo type="min"/>
        <cfvo type="max"/>
        <color rgb="FFFCFCFF"/>
        <color rgb="FF63BE7B"/>
      </colorScale>
    </cfRule>
    <cfRule type="colorScale" priority="50548">
      <colorScale>
        <cfvo type="min"/>
        <cfvo type="percentile" val="50"/>
        <cfvo type="max"/>
        <color rgb="FFF8696B"/>
        <color rgb="FFFCFCFF"/>
        <color rgb="FF63BE7B"/>
      </colorScale>
    </cfRule>
  </conditionalFormatting>
  <conditionalFormatting sqref="O3:O4">
    <cfRule type="colorScale" priority="50549">
      <colorScale>
        <cfvo type="min"/>
        <cfvo type="percentile" val="50"/>
        <cfvo type="max"/>
        <color rgb="FF63BE7B"/>
        <color rgb="FFFCFCFF"/>
        <color rgb="FFF8696B"/>
      </colorScale>
    </cfRule>
  </conditionalFormatting>
  <conditionalFormatting sqref="O4">
    <cfRule type="colorScale" priority="50550">
      <colorScale>
        <cfvo type="min"/>
        <cfvo type="percentile" val="50"/>
        <cfvo type="max"/>
        <color rgb="FF63BE7B"/>
        <color rgb="FFFCFCFF"/>
        <color rgb="FFF8696B"/>
      </colorScale>
    </cfRule>
  </conditionalFormatting>
  <conditionalFormatting sqref="P3:P4">
    <cfRule type="colorScale" priority="50551">
      <colorScale>
        <cfvo type="min"/>
        <cfvo type="percentile" val="50"/>
        <cfvo type="max"/>
        <color rgb="FF63BE7B"/>
        <color rgb="FFFCFCFF"/>
        <color rgb="FFF8696B"/>
      </colorScale>
    </cfRule>
    <cfRule type="colorScale" priority="50552">
      <colorScale>
        <cfvo type="min"/>
        <cfvo type="max"/>
        <color rgb="FFFCFCFF"/>
        <color rgb="FFF8696B"/>
      </colorScale>
    </cfRule>
  </conditionalFormatting>
  <conditionalFormatting sqref="P4">
    <cfRule type="colorScale" priority="50553">
      <colorScale>
        <cfvo type="min"/>
        <cfvo type="percentile" val="50"/>
        <cfvo type="max"/>
        <color rgb="FF63BE7B"/>
        <color rgb="FFFCFCFF"/>
        <color rgb="FFF8696B"/>
      </colorScale>
    </cfRule>
  </conditionalFormatting>
  <conditionalFormatting sqref="Q3:Q4">
    <cfRule type="colorScale" priority="50554">
      <colorScale>
        <cfvo type="min"/>
        <cfvo type="percentile" val="50"/>
        <cfvo type="max"/>
        <color rgb="FFF8696B"/>
        <color rgb="FFFCFCFF"/>
        <color rgb="FF63BE7B"/>
      </colorScale>
    </cfRule>
    <cfRule type="colorScale" priority="50555">
      <colorScale>
        <cfvo type="min"/>
        <cfvo type="max"/>
        <color rgb="FFFCFCFF"/>
        <color rgb="FF63BE7B"/>
      </colorScale>
    </cfRule>
  </conditionalFormatting>
  <conditionalFormatting sqref="Q4">
    <cfRule type="colorScale" priority="50556">
      <colorScale>
        <cfvo type="min"/>
        <cfvo type="max"/>
        <color rgb="FFFCFCFF"/>
        <color rgb="FF63BE7B"/>
      </colorScale>
    </cfRule>
    <cfRule type="colorScale" priority="50557">
      <colorScale>
        <cfvo type="min"/>
        <cfvo type="max"/>
        <color rgb="FFFFEF9C"/>
        <color rgb="FF63BE7B"/>
      </colorScale>
    </cfRule>
  </conditionalFormatting>
  <conditionalFormatting sqref="Q4">
    <cfRule type="colorScale" priority="50558">
      <colorScale>
        <cfvo type="min"/>
        <cfvo type="max"/>
        <color rgb="FFFFEF9C"/>
        <color rgb="FF63BE7B"/>
      </colorScale>
    </cfRule>
  </conditionalFormatting>
  <conditionalFormatting sqref="R3:R4">
    <cfRule type="colorScale" priority="50559">
      <colorScale>
        <cfvo type="min"/>
        <cfvo type="max"/>
        <color rgb="FFFCFCFF"/>
        <color rgb="FF63BE7B"/>
      </colorScale>
    </cfRule>
  </conditionalFormatting>
  <conditionalFormatting sqref="R4">
    <cfRule type="colorScale" priority="50560">
      <colorScale>
        <cfvo type="min"/>
        <cfvo type="max"/>
        <color rgb="FFFCFCFF"/>
        <color rgb="FF63BE7B"/>
      </colorScale>
    </cfRule>
    <cfRule type="colorScale" priority="50561">
      <colorScale>
        <cfvo type="min"/>
        <cfvo type="max"/>
        <color rgb="FFFFEF9C"/>
        <color rgb="FF63BE7B"/>
      </colorScale>
    </cfRule>
  </conditionalFormatting>
  <conditionalFormatting sqref="R4">
    <cfRule type="colorScale" priority="50562">
      <colorScale>
        <cfvo type="min"/>
        <cfvo type="max"/>
        <color rgb="FFFFEF9C"/>
        <color rgb="FF63BE7B"/>
      </colorScale>
    </cfRule>
  </conditionalFormatting>
  <conditionalFormatting sqref="T3:T4">
    <cfRule type="colorScale" priority="50563">
      <colorScale>
        <cfvo type="min"/>
        <cfvo type="percentile" val="50"/>
        <cfvo type="max"/>
        <color rgb="FFF8696B"/>
        <color rgb="FFFCFCFF"/>
        <color rgb="FF63BE7B"/>
      </colorScale>
    </cfRule>
    <cfRule type="colorScale" priority="50564">
      <colorScale>
        <cfvo type="min"/>
        <cfvo type="max"/>
        <color rgb="FFFCFCFF"/>
        <color rgb="FF63BE7B"/>
      </colorScale>
    </cfRule>
  </conditionalFormatting>
  <conditionalFormatting sqref="S4:T4">
    <cfRule type="colorScale" priority="50565">
      <colorScale>
        <cfvo type="min"/>
        <cfvo type="max"/>
        <color rgb="FFFCFCFF"/>
        <color rgb="FF63BE7B"/>
      </colorScale>
    </cfRule>
    <cfRule type="colorScale" priority="50566">
      <colorScale>
        <cfvo type="min"/>
        <cfvo type="max"/>
        <color rgb="FFFFEF9C"/>
        <color rgb="FF63BE7B"/>
      </colorScale>
    </cfRule>
  </conditionalFormatting>
  <conditionalFormatting sqref="S4:T4">
    <cfRule type="colorScale" priority="50567">
      <colorScale>
        <cfvo type="min"/>
        <cfvo type="max"/>
        <color rgb="FFFFEF9C"/>
        <color rgb="FF63BE7B"/>
      </colorScale>
    </cfRule>
  </conditionalFormatting>
  <conditionalFormatting sqref="U3:U4">
    <cfRule type="colorScale" priority="50568">
      <colorScale>
        <cfvo type="min"/>
        <cfvo type="percentile" val="50"/>
        <cfvo type="max"/>
        <color rgb="FFF8696B"/>
        <color rgb="FFFCFCFF"/>
        <color rgb="FF63BE7B"/>
      </colorScale>
    </cfRule>
  </conditionalFormatting>
  <conditionalFormatting sqref="U4">
    <cfRule type="colorScale" priority="50569">
      <colorScale>
        <cfvo type="min"/>
        <cfvo type="max"/>
        <color rgb="FFFCFCFF"/>
        <color rgb="FF63BE7B"/>
      </colorScale>
    </cfRule>
  </conditionalFormatting>
  <conditionalFormatting sqref="W3:W4">
    <cfRule type="colorScale" priority="50570">
      <colorScale>
        <cfvo type="min"/>
        <cfvo type="percentile" val="50"/>
        <cfvo type="max"/>
        <color rgb="FF63BE7B"/>
        <color rgb="FFFCFCFF"/>
        <color rgb="FFF8696B"/>
      </colorScale>
    </cfRule>
  </conditionalFormatting>
  <conditionalFormatting sqref="W4">
    <cfRule type="colorScale" priority="50571">
      <colorScale>
        <cfvo type="min"/>
        <cfvo type="percentile" val="50"/>
        <cfvo type="max"/>
        <color rgb="FF63BE7B"/>
        <color rgb="FFFCFCFF"/>
        <color rgb="FFF8696B"/>
      </colorScale>
    </cfRule>
    <cfRule type="colorScale" priority="50572">
      <colorScale>
        <cfvo type="min"/>
        <cfvo type="max"/>
        <color rgb="FF63BE7B"/>
        <color rgb="FFFCFCFF"/>
      </colorScale>
    </cfRule>
  </conditionalFormatting>
  <conditionalFormatting sqref="J3:J4">
    <cfRule type="colorScale" priority="50573">
      <colorScale>
        <cfvo type="min"/>
        <cfvo type="max"/>
        <color rgb="FFFCFCFF"/>
        <color rgb="FF63BE7B"/>
      </colorScale>
    </cfRule>
  </conditionalFormatting>
  <conditionalFormatting sqref="J3:J4">
    <cfRule type="colorScale" priority="50574">
      <colorScale>
        <cfvo type="min"/>
        <cfvo type="percentile" val="50"/>
        <cfvo type="max"/>
        <color rgb="FFF8696B"/>
        <color rgb="FFFCFCFF"/>
        <color rgb="FF63BE7B"/>
      </colorScale>
    </cfRule>
    <cfRule type="colorScale" priority="50575">
      <colorScale>
        <cfvo type="min"/>
        <cfvo type="max"/>
        <color rgb="FFFCFCFF"/>
        <color rgb="FF63BE7B"/>
      </colorScale>
    </cfRule>
  </conditionalFormatting>
  <conditionalFormatting sqref="J4">
    <cfRule type="colorScale" priority="50578">
      <colorScale>
        <cfvo type="min"/>
        <cfvo type="max"/>
        <color rgb="FFFCFCFF"/>
        <color rgb="FF63BE7B"/>
      </colorScale>
    </cfRule>
  </conditionalFormatting>
  <conditionalFormatting sqref="E3:E4">
    <cfRule type="colorScale" priority="50592">
      <colorScale>
        <cfvo type="min"/>
        <cfvo type="percentile" val="50"/>
        <cfvo type="max"/>
        <color rgb="FFF8696B"/>
        <color rgb="FFFCFCFF"/>
        <color rgb="FF63BE7B"/>
      </colorScale>
    </cfRule>
  </conditionalFormatting>
  <conditionalFormatting sqref="F3:F4">
    <cfRule type="colorScale" priority="50594">
      <colorScale>
        <cfvo type="min"/>
        <cfvo type="percentile" val="50"/>
        <cfvo type="max"/>
        <color rgb="FFF8696B"/>
        <color rgb="FFFCFCFF"/>
        <color rgb="FF63BE7B"/>
      </colorScale>
    </cfRule>
  </conditionalFormatting>
  <conditionalFormatting sqref="G3:G4">
    <cfRule type="colorScale" priority="50596">
      <colorScale>
        <cfvo type="min"/>
        <cfvo type="max"/>
        <color rgb="FFFCFCFF"/>
        <color rgb="FF63BE7B"/>
      </colorScale>
    </cfRule>
    <cfRule type="colorScale" priority="50597">
      <colorScale>
        <cfvo type="min"/>
        <cfvo type="percentile" val="50"/>
        <cfvo type="max"/>
        <color rgb="FFF8696B"/>
        <color rgb="FFFCFCFF"/>
        <color rgb="FF63BE7B"/>
      </colorScale>
    </cfRule>
  </conditionalFormatting>
  <conditionalFormatting sqref="H3:H4">
    <cfRule type="colorScale" priority="50600">
      <colorScale>
        <cfvo type="min"/>
        <cfvo type="percentile" val="50"/>
        <cfvo type="max"/>
        <color rgb="FFF8696B"/>
        <color rgb="FFFCFCFF"/>
        <color rgb="FF63BE7B"/>
      </colorScale>
    </cfRule>
  </conditionalFormatting>
  <conditionalFormatting sqref="I3:I4">
    <cfRule type="colorScale" priority="50602">
      <colorScale>
        <cfvo type="min"/>
        <cfvo type="percentile" val="50"/>
        <cfvo type="max"/>
        <color rgb="FFF8696B"/>
        <color rgb="FFFCFCFF"/>
        <color rgb="FF63BE7B"/>
      </colorScale>
    </cfRule>
  </conditionalFormatting>
  <conditionalFormatting sqref="O3:O4">
    <cfRule type="colorScale" priority="50604">
      <colorScale>
        <cfvo type="min"/>
        <cfvo type="percentile" val="50"/>
        <cfvo type="max"/>
        <color rgb="FF63BE7B"/>
        <color rgb="FFFCFCFF"/>
        <color rgb="FFF8696B"/>
      </colorScale>
    </cfRule>
  </conditionalFormatting>
  <conditionalFormatting sqref="P3:P4">
    <cfRule type="colorScale" priority="50606">
      <colorScale>
        <cfvo type="min"/>
        <cfvo type="percentile" val="50"/>
        <cfvo type="max"/>
        <color rgb="FF63BE7B"/>
        <color rgb="FFFCFCFF"/>
        <color rgb="FFF8696B"/>
      </colorScale>
    </cfRule>
  </conditionalFormatting>
  <conditionalFormatting sqref="Q3:Q4">
    <cfRule type="colorScale" priority="50608">
      <colorScale>
        <cfvo type="min"/>
        <cfvo type="percentile" val="50"/>
        <cfvo type="max"/>
        <color rgb="FFF8696B"/>
        <color rgb="FFFCFCFF"/>
        <color rgb="FF63BE7B"/>
      </colorScale>
    </cfRule>
  </conditionalFormatting>
  <conditionalFormatting sqref="R3:R4">
    <cfRule type="colorScale" priority="50610">
      <colorScale>
        <cfvo type="min"/>
        <cfvo type="max"/>
        <color rgb="FFFCFCFF"/>
        <color rgb="FF63BE7B"/>
      </colorScale>
    </cfRule>
  </conditionalFormatting>
  <conditionalFormatting sqref="R3:R4">
    <cfRule type="colorScale" priority="50612">
      <colorScale>
        <cfvo type="min"/>
        <cfvo type="percentile" val="50"/>
        <cfvo type="max"/>
        <color rgb="FFF8696B"/>
        <color rgb="FFFCFCFF"/>
        <color rgb="FF63BE7B"/>
      </colorScale>
    </cfRule>
    <cfRule type="colorScale" priority="50613">
      <colorScale>
        <cfvo type="min"/>
        <cfvo type="max"/>
        <color rgb="FFFCFCFF"/>
        <color rgb="FF63BE7B"/>
      </colorScale>
    </cfRule>
  </conditionalFormatting>
  <conditionalFormatting sqref="T3:T4">
    <cfRule type="colorScale" priority="50618">
      <colorScale>
        <cfvo type="min"/>
        <cfvo type="max"/>
        <color rgb="FFFCFCFF"/>
        <color rgb="FF63BE7B"/>
      </colorScale>
    </cfRule>
    <cfRule type="colorScale" priority="50619">
      <colorScale>
        <cfvo type="min"/>
        <cfvo type="percentile" val="50"/>
        <cfvo type="max"/>
        <color rgb="FFF8696B"/>
        <color rgb="FFFCFCFF"/>
        <color rgb="FF63BE7B"/>
      </colorScale>
    </cfRule>
  </conditionalFormatting>
  <conditionalFormatting sqref="U3:U4">
    <cfRule type="colorScale" priority="50622">
      <colorScale>
        <cfvo type="min"/>
        <cfvo type="max"/>
        <color rgb="FFFCFCFF"/>
        <color rgb="FF63BE7B"/>
      </colorScale>
    </cfRule>
    <cfRule type="colorScale" priority="50623">
      <colorScale>
        <cfvo type="min"/>
        <cfvo type="percentile" val="50"/>
        <cfvo type="max"/>
        <color rgb="FFF8696B"/>
        <color rgb="FFFCFCFF"/>
        <color rgb="FF63BE7B"/>
      </colorScale>
    </cfRule>
  </conditionalFormatting>
  <conditionalFormatting sqref="V3:V4">
    <cfRule type="colorScale" priority="50626">
      <colorScale>
        <cfvo type="min"/>
        <cfvo type="max"/>
        <color rgb="FFFFEF9C"/>
        <color rgb="FF63BE7B"/>
      </colorScale>
    </cfRule>
    <cfRule type="colorScale" priority="50627">
      <colorScale>
        <cfvo type="min"/>
        <cfvo type="percentile" val="50"/>
        <cfvo type="max"/>
        <color rgb="FF63BE7B"/>
        <color rgb="FFFCFCFF"/>
        <color rgb="FFF8696B"/>
      </colorScale>
    </cfRule>
    <cfRule type="colorScale" priority="50628">
      <colorScale>
        <cfvo type="min"/>
        <cfvo type="percentile" val="50"/>
        <cfvo type="max"/>
        <color rgb="FF63BE7B"/>
        <color rgb="FFFCFCFF"/>
        <color rgb="FFF8696B"/>
      </colorScale>
    </cfRule>
    <cfRule type="colorScale" priority="50629">
      <colorScale>
        <cfvo type="min"/>
        <cfvo type="max"/>
        <color rgb="FF63BE7B"/>
        <color rgb="FFFCFCFF"/>
      </colorScale>
    </cfRule>
    <cfRule type="colorScale" priority="50630">
      <colorScale>
        <cfvo type="min"/>
        <cfvo type="percentile" val="50"/>
        <cfvo type="max"/>
        <color rgb="FF63BE7B"/>
        <color rgb="FFFCFCFF"/>
        <color rgb="FFF8696B"/>
      </colorScale>
    </cfRule>
    <cfRule type="colorScale" priority="50631">
      <colorScale>
        <cfvo type="min"/>
        <cfvo type="max"/>
        <color rgb="FFFFEF9C"/>
        <color rgb="FF63BE7B"/>
      </colorScale>
    </cfRule>
    <cfRule type="colorScale" priority="50632">
      <colorScale>
        <cfvo type="min"/>
        <cfvo type="max"/>
        <color rgb="FFFFEF9C"/>
        <color rgb="FF63BE7B"/>
      </colorScale>
    </cfRule>
    <cfRule type="colorScale" priority="50633">
      <colorScale>
        <cfvo type="min"/>
        <cfvo type="max"/>
        <color rgb="FFFFEF9C"/>
        <color rgb="FF63BE7B"/>
      </colorScale>
    </cfRule>
  </conditionalFormatting>
  <conditionalFormatting sqref="W3:W4">
    <cfRule type="colorScale" priority="50642">
      <colorScale>
        <cfvo type="min"/>
        <cfvo type="percentile" val="50"/>
        <cfvo type="max"/>
        <color rgb="FF63BE7B"/>
        <color rgb="FFFCFCFF"/>
        <color rgb="FFF8696B"/>
      </colorScale>
    </cfRule>
  </conditionalFormatting>
  <conditionalFormatting sqref="J3:J4">
    <cfRule type="colorScale" priority="50644">
      <colorScale>
        <cfvo type="min"/>
        <cfvo type="max"/>
        <color rgb="FFFCFCFF"/>
        <color rgb="FF63BE7B"/>
      </colorScale>
    </cfRule>
    <cfRule type="colorScale" priority="50645">
      <colorScale>
        <cfvo type="min"/>
        <cfvo type="percentile" val="50"/>
        <cfvo type="max"/>
        <color rgb="FFF8696B"/>
        <color rgb="FFFCFCFF"/>
        <color rgb="FF63BE7B"/>
      </colorScale>
    </cfRule>
  </conditionalFormatting>
  <conditionalFormatting sqref="E3:E4 E6">
    <cfRule type="colorScale" priority="50656">
      <colorScale>
        <cfvo type="min"/>
        <cfvo type="max"/>
        <color rgb="FFFCFCFF"/>
        <color rgb="FF63BE7B"/>
      </colorScale>
    </cfRule>
  </conditionalFormatting>
  <conditionalFormatting sqref="F3:F4 F6">
    <cfRule type="colorScale" priority="50658">
      <colorScale>
        <cfvo type="min"/>
        <cfvo type="max"/>
        <color rgb="FFFCFCFF"/>
        <color rgb="FF63BE7B"/>
      </colorScale>
    </cfRule>
  </conditionalFormatting>
  <conditionalFormatting sqref="G3:G4 G6">
    <cfRule type="colorScale" priority="50660">
      <colorScale>
        <cfvo type="min"/>
        <cfvo type="max"/>
        <color rgb="FFFCFCFF"/>
        <color rgb="FF63BE7B"/>
      </colorScale>
    </cfRule>
  </conditionalFormatting>
  <conditionalFormatting sqref="R3:R4 R6">
    <cfRule type="colorScale" priority="50662">
      <colorScale>
        <cfvo type="min"/>
        <cfvo type="max"/>
        <color rgb="FFFCFCFF"/>
        <color rgb="FF63BE7B"/>
      </colorScale>
    </cfRule>
    <cfRule type="colorScale" priority="50663">
      <colorScale>
        <cfvo type="min"/>
        <cfvo type="percentile" val="50"/>
        <cfvo type="max"/>
        <color rgb="FFF8696B"/>
        <color rgb="FFFCFCFF"/>
        <color rgb="FF63BE7B"/>
      </colorScale>
    </cfRule>
  </conditionalFormatting>
  <conditionalFormatting sqref="S3:T4 S6:T6">
    <cfRule type="colorScale" priority="50670">
      <colorScale>
        <cfvo type="min"/>
        <cfvo type="percentile" val="50"/>
        <cfvo type="max"/>
        <color rgb="FFF8696B"/>
        <color rgb="FFFCFCFF"/>
        <color rgb="FF63BE7B"/>
      </colorScale>
    </cfRule>
    <cfRule type="colorScale" priority="50671">
      <colorScale>
        <cfvo type="min"/>
        <cfvo type="max"/>
        <color rgb="FFFCFCFF"/>
        <color rgb="FF63BE7B"/>
      </colorScale>
    </cfRule>
  </conditionalFormatting>
  <conditionalFormatting sqref="U3:U4 U6">
    <cfRule type="colorScale" priority="50674">
      <colorScale>
        <cfvo type="min"/>
        <cfvo type="percentile" val="50"/>
        <cfvo type="max"/>
        <color rgb="FFF8696B"/>
        <color rgb="FFFCFCFF"/>
        <color rgb="FF63BE7B"/>
      </colorScale>
    </cfRule>
  </conditionalFormatting>
  <conditionalFormatting sqref="V3:V4 V6">
    <cfRule type="colorScale" priority="50676">
      <colorScale>
        <cfvo type="min"/>
        <cfvo type="percentile" val="50"/>
        <cfvo type="max"/>
        <color rgb="FF63BE7B"/>
        <color rgb="FFFCFCFF"/>
        <color rgb="FFF8696B"/>
      </colorScale>
    </cfRule>
  </conditionalFormatting>
  <conditionalFormatting sqref="J3:J4 J6">
    <cfRule type="colorScale" priority="50678">
      <colorScale>
        <cfvo type="min"/>
        <cfvo type="max"/>
        <color rgb="FFFCFCFF"/>
        <color rgb="FF63BE7B"/>
      </colorScale>
    </cfRule>
  </conditionalFormatting>
  <conditionalFormatting sqref="S3:T4 S13:T13 S6:T11">
    <cfRule type="colorScale" priority="50737">
      <colorScale>
        <cfvo type="min"/>
        <cfvo type="max"/>
        <color rgb="FFFCFCFF"/>
        <color rgb="FF63BE7B"/>
      </colorScale>
    </cfRule>
    <cfRule type="colorScale" priority="50738">
      <colorScale>
        <cfvo type="min"/>
        <cfvo type="percentile" val="50"/>
        <cfvo type="max"/>
        <color rgb="FFF8696B"/>
        <color rgb="FFFCFCFF"/>
        <color rgb="FF63BE7B"/>
      </colorScale>
    </cfRule>
  </conditionalFormatting>
  <conditionalFormatting sqref="G3:G4 G13 G6:G11">
    <cfRule type="colorScale" priority="50793">
      <colorScale>
        <cfvo type="min"/>
        <cfvo type="max"/>
        <color rgb="FFFCFCFF"/>
        <color rgb="FF63BE7B"/>
      </colorScale>
    </cfRule>
    <cfRule type="colorScale" priority="50794">
      <colorScale>
        <cfvo type="min"/>
        <cfvo type="percentile" val="50"/>
        <cfvo type="max"/>
        <color rgb="FFF8696B"/>
        <color rgb="FFFCFCFF"/>
        <color rgb="FF63BE7B"/>
      </colorScale>
    </cfRule>
  </conditionalFormatting>
  <conditionalFormatting sqref="J3:J4 J13 J6:J11">
    <cfRule type="colorScale" priority="50797">
      <colorScale>
        <cfvo type="min"/>
        <cfvo type="max"/>
        <color rgb="FFFCFCFF"/>
        <color rgb="FF63BE7B"/>
      </colorScale>
    </cfRule>
    <cfRule type="colorScale" priority="50798">
      <colorScale>
        <cfvo type="min"/>
        <cfvo type="percentile" val="50"/>
        <cfvo type="max"/>
        <color rgb="FFF8696B"/>
        <color rgb="FFFCFCFF"/>
        <color rgb="FF63BE7B"/>
      </colorScale>
    </cfRule>
  </conditionalFormatting>
  <conditionalFormatting sqref="R3:R4 R13 R6:R11">
    <cfRule type="colorScale" priority="50809">
      <colorScale>
        <cfvo type="min"/>
        <cfvo type="max"/>
        <color rgb="FFFCFCFF"/>
        <color rgb="FF63BE7B"/>
      </colorScale>
    </cfRule>
    <cfRule type="colorScale" priority="50810">
      <colorScale>
        <cfvo type="min"/>
        <cfvo type="percentile" val="50"/>
        <cfvo type="max"/>
        <color rgb="FFF8696B"/>
        <color rgb="FFFCFCFF"/>
        <color rgb="FF63BE7B"/>
      </colorScale>
    </cfRule>
  </conditionalFormatting>
  <conditionalFormatting sqref="F3:F4 F13 F6:F11">
    <cfRule type="colorScale" priority="50813">
      <colorScale>
        <cfvo type="min"/>
        <cfvo type="max"/>
        <color rgb="FFFCFCFF"/>
        <color rgb="FF63BE7B"/>
      </colorScale>
    </cfRule>
  </conditionalFormatting>
  <conditionalFormatting sqref="H3:H4 H13 H6:H11">
    <cfRule type="colorScale" priority="50815">
      <colorScale>
        <cfvo type="min"/>
        <cfvo type="max"/>
        <color rgb="FFFCFCFF"/>
        <color rgb="FF63BE7B"/>
      </colorScale>
    </cfRule>
  </conditionalFormatting>
  <conditionalFormatting sqref="I3:I4 I13 I6:I11">
    <cfRule type="colorScale" priority="50817">
      <colorScale>
        <cfvo type="min"/>
        <cfvo type="max"/>
        <color rgb="FFFCFCFF"/>
        <color rgb="FF63BE7B"/>
      </colorScale>
    </cfRule>
  </conditionalFormatting>
  <conditionalFormatting sqref="K3:K4 K13 K6:K11">
    <cfRule type="colorScale" priority="50819">
      <colorScale>
        <cfvo type="min"/>
        <cfvo type="max"/>
        <color rgb="FFFCFCFF"/>
        <color rgb="FF63BE7B"/>
      </colorScale>
    </cfRule>
  </conditionalFormatting>
  <conditionalFormatting sqref="L3:L4 L13 L6:L11">
    <cfRule type="colorScale" priority="50821">
      <colorScale>
        <cfvo type="min"/>
        <cfvo type="max"/>
        <color rgb="FFFCFCFF"/>
        <color rgb="FF63BE7B"/>
      </colorScale>
    </cfRule>
  </conditionalFormatting>
  <conditionalFormatting sqref="G3:G4 G13 G6:G11">
    <cfRule type="colorScale" priority="50823">
      <colorScale>
        <cfvo type="min"/>
        <cfvo type="max"/>
        <color rgb="FFFCFCFF"/>
        <color rgb="FF63BE7B"/>
      </colorScale>
    </cfRule>
  </conditionalFormatting>
  <conditionalFormatting sqref="J3:J4 J13 J6:J11">
    <cfRule type="colorScale" priority="50825">
      <colorScale>
        <cfvo type="min"/>
        <cfvo type="max"/>
        <color rgb="FFFCFCFF"/>
        <color rgb="FF63BE7B"/>
      </colorScale>
    </cfRule>
  </conditionalFormatting>
  <conditionalFormatting sqref="R13:R14 R3:R4 R6:R11">
    <cfRule type="colorScale" priority="50834">
      <colorScale>
        <cfvo type="min"/>
        <cfvo type="max"/>
        <color rgb="FFFCFCFF"/>
        <color rgb="FF63BE7B"/>
      </colorScale>
    </cfRule>
  </conditionalFormatting>
  <conditionalFormatting sqref="T13:T14 T3:T4 T6:T11">
    <cfRule type="colorScale" priority="50838">
      <colorScale>
        <cfvo type="min"/>
        <cfvo type="max"/>
        <color rgb="FFFCFCFF"/>
        <color rgb="FF63BE7B"/>
      </colorScale>
    </cfRule>
  </conditionalFormatting>
  <conditionalFormatting sqref="D13:D14 D2:D4 D6:D11">
    <cfRule type="colorScale" priority="50840">
      <colorScale>
        <cfvo type="min"/>
        <cfvo type="percentile" val="50"/>
        <cfvo type="max"/>
        <color rgb="FFF8696B"/>
        <color rgb="FFFCFCFF"/>
        <color rgb="FF63BE7B"/>
      </colorScale>
    </cfRule>
  </conditionalFormatting>
  <conditionalFormatting sqref="G13:G14 G2:G4 G6:G11">
    <cfRule type="colorScale" priority="50842">
      <colorScale>
        <cfvo type="min"/>
        <cfvo type="max"/>
        <color rgb="FFFCFCFF"/>
        <color rgb="FF63BE7B"/>
      </colorScale>
    </cfRule>
  </conditionalFormatting>
  <conditionalFormatting sqref="J13:J14 J2:J4 J6:J11">
    <cfRule type="colorScale" priority="50844">
      <colorScale>
        <cfvo type="min"/>
        <cfvo type="max"/>
        <color rgb="FFFCFCFF"/>
        <color rgb="FF63BE7B"/>
      </colorScale>
    </cfRule>
  </conditionalFormatting>
  <conditionalFormatting sqref="O13:O14 O2:O4 O6:O11">
    <cfRule type="colorScale" priority="50850">
      <colorScale>
        <cfvo type="min"/>
        <cfvo type="percentile" val="50"/>
        <cfvo type="max"/>
        <color rgb="FF63BE7B"/>
        <color rgb="FFFCFCFF"/>
        <color rgb="FFF8696B"/>
      </colorScale>
    </cfRule>
  </conditionalFormatting>
  <conditionalFormatting sqref="P13:P14 P2:P4 P6:P11">
    <cfRule type="colorScale" priority="50852">
      <colorScale>
        <cfvo type="min"/>
        <cfvo type="percentile" val="50"/>
        <cfvo type="max"/>
        <color rgb="FF63BE7B"/>
        <color rgb="FFFCFCFF"/>
        <color rgb="FFF8696B"/>
      </colorScale>
    </cfRule>
  </conditionalFormatting>
  <conditionalFormatting sqref="Q13:Q14 Q2:Q4 Q6:Q11">
    <cfRule type="colorScale" priority="50854">
      <colorScale>
        <cfvo type="min"/>
        <cfvo type="percentile" val="50"/>
        <cfvo type="max"/>
        <color rgb="FFF8696B"/>
        <color rgb="FFFCFCFF"/>
        <color rgb="FF63BE7B"/>
      </colorScale>
    </cfRule>
  </conditionalFormatting>
  <conditionalFormatting sqref="R13:R14 R2:R4 R6:R11">
    <cfRule type="colorScale" priority="50856">
      <colorScale>
        <cfvo type="min"/>
        <cfvo type="max"/>
        <color rgb="FFFCFCFF"/>
        <color rgb="FF63BE7B"/>
      </colorScale>
    </cfRule>
  </conditionalFormatting>
  <conditionalFormatting sqref="T13:T14 T2:T4 T6:T11">
    <cfRule type="colorScale" priority="50860">
      <colorScale>
        <cfvo type="min"/>
        <cfvo type="max"/>
        <color rgb="FFFCFCFF"/>
        <color rgb="FF63BE7B"/>
      </colorScale>
    </cfRule>
  </conditionalFormatting>
  <conditionalFormatting sqref="U13:U14 U2:U4 U6:U11">
    <cfRule type="colorScale" priority="50862">
      <colorScale>
        <cfvo type="min"/>
        <cfvo type="percentile" val="50"/>
        <cfvo type="max"/>
        <color rgb="FFF8696B"/>
        <color rgb="FFFCFCFF"/>
        <color rgb="FF63BE7B"/>
      </colorScale>
    </cfRule>
  </conditionalFormatting>
  <conditionalFormatting sqref="V13:V14 V2:V4 V6:V11">
    <cfRule type="colorScale" priority="50864">
      <colorScale>
        <cfvo type="min"/>
        <cfvo type="percentile" val="50"/>
        <cfvo type="max"/>
        <color rgb="FF63BE7B"/>
        <color rgb="FFFCFCFF"/>
        <color rgb="FFF8696B"/>
      </colorScale>
    </cfRule>
  </conditionalFormatting>
  <conditionalFormatting sqref="W13:W14 W2:W4 W6:W11">
    <cfRule type="colorScale" priority="50866">
      <colorScale>
        <cfvo type="min"/>
        <cfvo type="percentile" val="50"/>
        <cfvo type="max"/>
        <color rgb="FF63BE7B"/>
        <color rgb="FFFCFCFF"/>
        <color rgb="FFF8696B"/>
      </colorScale>
    </cfRule>
  </conditionalFormatting>
  <conditionalFormatting sqref="R2:R4 R16 R13:R14 R6:R11">
    <cfRule type="colorScale" priority="2233">
      <colorScale>
        <cfvo type="min"/>
        <cfvo type="max"/>
        <color rgb="FFFCFCFF"/>
        <color rgb="FF63BE7B"/>
      </colorScale>
    </cfRule>
    <cfRule type="colorScale" priority="50869">
      <colorScale>
        <cfvo type="min"/>
        <cfvo type="percentile" val="50"/>
        <cfvo type="max"/>
        <color rgb="FFF8696B"/>
        <color rgb="FFFCFCFF"/>
        <color rgb="FF63BE7B"/>
      </colorScale>
    </cfRule>
  </conditionalFormatting>
  <conditionalFormatting sqref="S2:T4 S16:T16 S13:T14 S6:T11">
    <cfRule type="colorScale" priority="2231">
      <colorScale>
        <cfvo type="min"/>
        <cfvo type="percentile" val="50"/>
        <cfvo type="max"/>
        <color rgb="FFF8696B"/>
        <color rgb="FFFCFCFF"/>
        <color rgb="FF63BE7B"/>
      </colorScale>
    </cfRule>
    <cfRule type="colorScale" priority="50876">
      <colorScale>
        <cfvo type="min"/>
        <cfvo type="max"/>
        <color rgb="FFFCFCFF"/>
        <color rgb="FF63BE7B"/>
      </colorScale>
    </cfRule>
  </conditionalFormatting>
  <conditionalFormatting sqref="G20:N1048576">
    <cfRule type="colorScale" priority="50877">
      <colorScale>
        <cfvo type="min"/>
        <cfvo type="percentile" val="50"/>
        <cfvo type="max"/>
        <color rgb="FFF8696B"/>
        <color rgb="FFFCFCFF"/>
        <color rgb="FF63BE7B"/>
      </colorScale>
    </cfRule>
  </conditionalFormatting>
  <conditionalFormatting sqref="I1:N1 G1">
    <cfRule type="colorScale" priority="50879">
      <colorScale>
        <cfvo type="min"/>
        <cfvo type="percentile" val="50"/>
        <cfvo type="max"/>
        <color rgb="FFF8696B"/>
        <color rgb="FFFCFCFF"/>
        <color rgb="FF63BE7B"/>
      </colorScale>
    </cfRule>
  </conditionalFormatting>
  <conditionalFormatting sqref="E3:N3">
    <cfRule type="colorScale" priority="50882">
      <colorScale>
        <cfvo type="min"/>
        <cfvo type="max"/>
        <color rgb="FFFCFCFF"/>
        <color rgb="FF63BE7B"/>
      </colorScale>
    </cfRule>
    <cfRule type="colorScale" priority="50883">
      <colorScale>
        <cfvo type="min"/>
        <cfvo type="max"/>
        <color rgb="FFFCFCFF"/>
        <color rgb="FF63BE7B"/>
      </colorScale>
    </cfRule>
    <cfRule type="colorScale" priority="50884">
      <colorScale>
        <cfvo type="min"/>
        <cfvo type="percentile" val="50"/>
        <cfvo type="max"/>
        <color rgb="FFF8696B"/>
        <color rgb="FFFFEB84"/>
        <color rgb="FF63BE7B"/>
      </colorScale>
    </cfRule>
    <cfRule type="colorScale" priority="50885">
      <colorScale>
        <cfvo type="min"/>
        <cfvo type="max"/>
        <color rgb="FFFFEF9C"/>
        <color rgb="FF63BE7B"/>
      </colorScale>
    </cfRule>
  </conditionalFormatting>
  <conditionalFormatting sqref="E4:N4">
    <cfRule type="colorScale" priority="50890">
      <colorScale>
        <cfvo type="min"/>
        <cfvo type="max"/>
        <color rgb="FFFCFCFF"/>
        <color rgb="FF63BE7B"/>
      </colorScale>
    </cfRule>
    <cfRule type="colorScale" priority="50891">
      <colorScale>
        <cfvo type="min"/>
        <cfvo type="max"/>
        <color rgb="FFFCFCFF"/>
        <color rgb="FF63BE7B"/>
      </colorScale>
    </cfRule>
    <cfRule type="colorScale" priority="50892">
      <colorScale>
        <cfvo type="min"/>
        <cfvo type="percentile" val="50"/>
        <cfvo type="max"/>
        <color rgb="FFF8696B"/>
        <color rgb="FFFFEB84"/>
        <color rgb="FF63BE7B"/>
      </colorScale>
    </cfRule>
    <cfRule type="colorScale" priority="50893">
      <colorScale>
        <cfvo type="min"/>
        <cfvo type="max"/>
        <color rgb="FFFFEF9C"/>
        <color rgb="FF63BE7B"/>
      </colorScale>
    </cfRule>
  </conditionalFormatting>
  <conditionalFormatting sqref="E6:N6">
    <cfRule type="colorScale" priority="50906">
      <colorScale>
        <cfvo type="min"/>
        <cfvo type="max"/>
        <color rgb="FFFCFCFF"/>
        <color rgb="FF63BE7B"/>
      </colorScale>
    </cfRule>
    <cfRule type="colorScale" priority="50907">
      <colorScale>
        <cfvo type="min"/>
        <cfvo type="max"/>
        <color rgb="FFFCFCFF"/>
        <color rgb="FF63BE7B"/>
      </colorScale>
    </cfRule>
    <cfRule type="colorScale" priority="50908">
      <colorScale>
        <cfvo type="min"/>
        <cfvo type="percentile" val="50"/>
        <cfvo type="max"/>
        <color rgb="FFF8696B"/>
        <color rgb="FFFFEB84"/>
        <color rgb="FF63BE7B"/>
      </colorScale>
    </cfRule>
    <cfRule type="colorScale" priority="50909">
      <colorScale>
        <cfvo type="min"/>
        <cfvo type="max"/>
        <color rgb="FFFFEF9C"/>
        <color rgb="FF63BE7B"/>
      </colorScale>
    </cfRule>
  </conditionalFormatting>
  <conditionalFormatting sqref="F3:G3 J3:N3">
    <cfRule type="colorScale" priority="50914">
      <colorScale>
        <cfvo type="min"/>
        <cfvo type="max"/>
        <color rgb="FFFCFCFF"/>
        <color rgb="FF63BE7B"/>
      </colorScale>
    </cfRule>
  </conditionalFormatting>
  <conditionalFormatting sqref="E8:N8">
    <cfRule type="colorScale" priority="50952">
      <colorScale>
        <cfvo type="min"/>
        <cfvo type="max"/>
        <color rgb="FFFCFCFF"/>
        <color rgb="FF63BE7B"/>
      </colorScale>
    </cfRule>
    <cfRule type="colorScale" priority="50953">
      <colorScale>
        <cfvo type="min"/>
        <cfvo type="max"/>
        <color rgb="FFFCFCFF"/>
        <color rgb="FF63BE7B"/>
      </colorScale>
    </cfRule>
    <cfRule type="colorScale" priority="50954">
      <colorScale>
        <cfvo type="min"/>
        <cfvo type="max"/>
        <color rgb="FFFCFCFF"/>
        <color rgb="FF63BE7B"/>
      </colorScale>
    </cfRule>
    <cfRule type="colorScale" priority="50955">
      <colorScale>
        <cfvo type="min"/>
        <cfvo type="percentile" val="50"/>
        <cfvo type="max"/>
        <color rgb="FFF8696B"/>
        <color rgb="FFFFEB84"/>
        <color rgb="FF63BE7B"/>
      </colorScale>
    </cfRule>
    <cfRule type="colorScale" priority="50956">
      <colorScale>
        <cfvo type="min"/>
        <cfvo type="max"/>
        <color rgb="FFFCFCFF"/>
        <color rgb="FF63BE7B"/>
      </colorScale>
    </cfRule>
    <cfRule type="colorScale" priority="50957">
      <colorScale>
        <cfvo type="min"/>
        <cfvo type="max"/>
        <color rgb="FFFFEF9C"/>
        <color rgb="FF63BE7B"/>
      </colorScale>
    </cfRule>
  </conditionalFormatting>
  <conditionalFormatting sqref="E9:N9">
    <cfRule type="colorScale" priority="50964">
      <colorScale>
        <cfvo type="min"/>
        <cfvo type="max"/>
        <color rgb="FFFCFCFF"/>
        <color rgb="FF63BE7B"/>
      </colorScale>
    </cfRule>
    <cfRule type="colorScale" priority="50965">
      <colorScale>
        <cfvo type="min"/>
        <cfvo type="max"/>
        <color rgb="FFFCFCFF"/>
        <color rgb="FF63BE7B"/>
      </colorScale>
    </cfRule>
    <cfRule type="colorScale" priority="50966">
      <colorScale>
        <cfvo type="min"/>
        <cfvo type="percentile" val="50"/>
        <cfvo type="max"/>
        <color rgb="FFF8696B"/>
        <color rgb="FFFFEB84"/>
        <color rgb="FF63BE7B"/>
      </colorScale>
    </cfRule>
    <cfRule type="colorScale" priority="50967">
      <colorScale>
        <cfvo type="min"/>
        <cfvo type="max"/>
        <color rgb="FFFFEF9C"/>
        <color rgb="FF63BE7B"/>
      </colorScale>
    </cfRule>
  </conditionalFormatting>
  <conditionalFormatting sqref="E10:N10">
    <cfRule type="colorScale" priority="50972">
      <colorScale>
        <cfvo type="min"/>
        <cfvo type="max"/>
        <color rgb="FFFCFCFF"/>
        <color rgb="FF63BE7B"/>
      </colorScale>
    </cfRule>
    <cfRule type="colorScale" priority="50973">
      <colorScale>
        <cfvo type="min"/>
        <cfvo type="max"/>
        <color rgb="FFFCFCFF"/>
        <color rgb="FF63BE7B"/>
      </colorScale>
    </cfRule>
    <cfRule type="colorScale" priority="50974">
      <colorScale>
        <cfvo type="min"/>
        <cfvo type="max"/>
        <color rgb="FFFCFCFF"/>
        <color rgb="FF63BE7B"/>
      </colorScale>
    </cfRule>
    <cfRule type="colorScale" priority="50975">
      <colorScale>
        <cfvo type="min"/>
        <cfvo type="percentile" val="50"/>
        <cfvo type="max"/>
        <color rgb="FFF8696B"/>
        <color rgb="FFFFEB84"/>
        <color rgb="FF63BE7B"/>
      </colorScale>
    </cfRule>
    <cfRule type="colorScale" priority="50976">
      <colorScale>
        <cfvo type="min"/>
        <cfvo type="max"/>
        <color rgb="FFFCFCFF"/>
        <color rgb="FF63BE7B"/>
      </colorScale>
    </cfRule>
    <cfRule type="colorScale" priority="50977">
      <colorScale>
        <cfvo type="min"/>
        <cfvo type="max"/>
        <color rgb="FFFFEF9C"/>
        <color rgb="FF63BE7B"/>
      </colorScale>
    </cfRule>
  </conditionalFormatting>
  <conditionalFormatting sqref="E11:N11">
    <cfRule type="colorScale" priority="50984">
      <colorScale>
        <cfvo type="min"/>
        <cfvo type="max"/>
        <color rgb="FFFCFCFF"/>
        <color rgb="FF63BE7B"/>
      </colorScale>
    </cfRule>
    <cfRule type="colorScale" priority="50985">
      <colorScale>
        <cfvo type="min"/>
        <cfvo type="max"/>
        <color rgb="FFFCFCFF"/>
        <color rgb="FF63BE7B"/>
      </colorScale>
    </cfRule>
    <cfRule type="colorScale" priority="50986">
      <colorScale>
        <cfvo type="min"/>
        <cfvo type="max"/>
        <color rgb="FFFCFCFF"/>
        <color rgb="FF63BE7B"/>
      </colorScale>
    </cfRule>
    <cfRule type="colorScale" priority="50987">
      <colorScale>
        <cfvo type="min"/>
        <cfvo type="max"/>
        <color rgb="FFFCFCFF"/>
        <color rgb="FF63BE7B"/>
      </colorScale>
    </cfRule>
    <cfRule type="colorScale" priority="50988">
      <colorScale>
        <cfvo type="min"/>
        <cfvo type="percentile" val="50"/>
        <cfvo type="max"/>
        <color rgb="FFF8696B"/>
        <color rgb="FFFFEB84"/>
        <color rgb="FF63BE7B"/>
      </colorScale>
    </cfRule>
    <cfRule type="colorScale" priority="50989">
      <colorScale>
        <cfvo type="min"/>
        <cfvo type="max"/>
        <color rgb="FFFFEF9C"/>
        <color rgb="FF63BE7B"/>
      </colorScale>
    </cfRule>
  </conditionalFormatting>
  <conditionalFormatting sqref="E7:N7">
    <cfRule type="colorScale" priority="51004">
      <colorScale>
        <cfvo type="min"/>
        <cfvo type="max"/>
        <color rgb="FFFCFCFF"/>
        <color rgb="FF63BE7B"/>
      </colorScale>
    </cfRule>
    <cfRule type="colorScale" priority="51005">
      <colorScale>
        <cfvo type="min"/>
        <cfvo type="max"/>
        <color rgb="FFFCFCFF"/>
        <color rgb="FF63BE7B"/>
      </colorScale>
    </cfRule>
    <cfRule type="colorScale" priority="51006">
      <colorScale>
        <cfvo type="min"/>
        <cfvo type="percentile" val="50"/>
        <cfvo type="max"/>
        <color rgb="FFF8696B"/>
        <color rgb="FFFFEB84"/>
        <color rgb="FF63BE7B"/>
      </colorScale>
    </cfRule>
    <cfRule type="colorScale" priority="51007">
      <colorScale>
        <cfvo type="min"/>
        <cfvo type="max"/>
        <color rgb="FFFFEF9C"/>
        <color rgb="FF63BE7B"/>
      </colorScale>
    </cfRule>
  </conditionalFormatting>
  <conditionalFormatting sqref="E13:N13">
    <cfRule type="colorScale" priority="51034">
      <colorScale>
        <cfvo type="min"/>
        <cfvo type="max"/>
        <color rgb="FFFCFCFF"/>
        <color rgb="FF63BE7B"/>
      </colorScale>
    </cfRule>
    <cfRule type="colorScale" priority="51035">
      <colorScale>
        <cfvo type="min"/>
        <cfvo type="max"/>
        <color rgb="FFFCFCFF"/>
        <color rgb="FF63BE7B"/>
      </colorScale>
    </cfRule>
    <cfRule type="colorScale" priority="51036">
      <colorScale>
        <cfvo type="min"/>
        <cfvo type="percentile" val="50"/>
        <cfvo type="max"/>
        <color rgb="FFF8696B"/>
        <color rgb="FFFFEB84"/>
        <color rgb="FF63BE7B"/>
      </colorScale>
    </cfRule>
    <cfRule type="colorScale" priority="51037">
      <colorScale>
        <cfvo type="min"/>
        <cfvo type="max"/>
        <color rgb="FFFFEF9C"/>
        <color rgb="FF63BE7B"/>
      </colorScale>
    </cfRule>
  </conditionalFormatting>
  <conditionalFormatting sqref="E14:N14">
    <cfRule type="colorScale" priority="51059">
      <colorScale>
        <cfvo type="min"/>
        <cfvo type="max"/>
        <color rgb="FFFCFCFF"/>
        <color rgb="FF63BE7B"/>
      </colorScale>
    </cfRule>
    <cfRule type="colorScale" priority="51060">
      <colorScale>
        <cfvo type="min"/>
        <cfvo type="max"/>
        <color rgb="FFFCFCFF"/>
        <color rgb="FF63BE7B"/>
      </colorScale>
    </cfRule>
    <cfRule type="colorScale" priority="51061">
      <colorScale>
        <cfvo type="min"/>
        <cfvo type="percentile" val="50"/>
        <cfvo type="max"/>
        <color rgb="FFF8696B"/>
        <color rgb="FFFFEB84"/>
        <color rgb="FF63BE7B"/>
      </colorScale>
    </cfRule>
    <cfRule type="colorScale" priority="51062">
      <colorScale>
        <cfvo type="min"/>
        <cfvo type="max"/>
        <color rgb="FFFFEF9C"/>
        <color rgb="FF63BE7B"/>
      </colorScale>
    </cfRule>
  </conditionalFormatting>
  <conditionalFormatting sqref="F14:G14 J14:N14">
    <cfRule type="colorScale" priority="51067">
      <colorScale>
        <cfvo type="min"/>
        <cfvo type="max"/>
        <color rgb="FFFCFCFF"/>
        <color rgb="FF63BE7B"/>
      </colorScale>
    </cfRule>
  </conditionalFormatting>
  <conditionalFormatting sqref="E2:N2">
    <cfRule type="colorScale" priority="51113">
      <colorScale>
        <cfvo type="min"/>
        <cfvo type="max"/>
        <color rgb="FFFCFCFF"/>
        <color rgb="FF63BE7B"/>
      </colorScale>
    </cfRule>
    <cfRule type="colorScale" priority="51114">
      <colorScale>
        <cfvo type="min"/>
        <cfvo type="max"/>
        <color rgb="FFFCFCFF"/>
        <color rgb="FF63BE7B"/>
      </colorScale>
    </cfRule>
    <cfRule type="colorScale" priority="51115">
      <colorScale>
        <cfvo type="min"/>
        <cfvo type="percentile" val="50"/>
        <cfvo type="max"/>
        <color rgb="FFF8696B"/>
        <color rgb="FFFFEB84"/>
        <color rgb="FF63BE7B"/>
      </colorScale>
    </cfRule>
    <cfRule type="colorScale" priority="51116">
      <colorScale>
        <cfvo type="min"/>
        <cfvo type="max"/>
        <color rgb="FFFFEF9C"/>
        <color rgb="FF63BE7B"/>
      </colorScale>
    </cfRule>
  </conditionalFormatting>
  <conditionalFormatting sqref="E16:N16">
    <cfRule type="colorScale" priority="51140">
      <colorScale>
        <cfvo type="min"/>
        <cfvo type="max"/>
        <color rgb="FFFCFCFF"/>
        <color rgb="FF63BE7B"/>
      </colorScale>
    </cfRule>
    <cfRule type="colorScale" priority="51141">
      <colorScale>
        <cfvo type="min"/>
        <cfvo type="max"/>
        <color rgb="FFFCFCFF"/>
        <color rgb="FF63BE7B"/>
      </colorScale>
    </cfRule>
    <cfRule type="colorScale" priority="51142">
      <colorScale>
        <cfvo type="min"/>
        <cfvo type="percentile" val="50"/>
        <cfvo type="max"/>
        <color rgb="FFF8696B"/>
        <color rgb="FFFFEB84"/>
        <color rgb="FF63BE7B"/>
      </colorScale>
    </cfRule>
    <cfRule type="colorScale" priority="51143">
      <colorScale>
        <cfvo type="min"/>
        <cfvo type="max"/>
        <color rgb="FFFFEF9C"/>
        <color rgb="FF63BE7B"/>
      </colorScale>
    </cfRule>
  </conditionalFormatting>
  <conditionalFormatting sqref="E2:E4 E16 E13:E14 E6:E11">
    <cfRule type="colorScale" priority="2247">
      <colorScale>
        <cfvo type="min"/>
        <cfvo type="max"/>
        <color rgb="FFFCFCFF"/>
        <color rgb="FF63BE7B"/>
      </colorScale>
    </cfRule>
  </conditionalFormatting>
  <conditionalFormatting sqref="F2:F4 F16 F13:F14 F6:F11">
    <cfRule type="colorScale" priority="2246">
      <colorScale>
        <cfvo type="min"/>
        <cfvo type="max"/>
        <color rgb="FFFCFCFF"/>
        <color rgb="FF63BE7B"/>
      </colorScale>
    </cfRule>
  </conditionalFormatting>
  <conditionalFormatting sqref="H2:H4 H16 H13:H14 H6:H11">
    <cfRule type="colorScale" priority="2244">
      <colorScale>
        <cfvo type="min"/>
        <cfvo type="max"/>
        <color rgb="FFFCFCFF"/>
        <color rgb="FF63BE7B"/>
      </colorScale>
    </cfRule>
  </conditionalFormatting>
  <conditionalFormatting sqref="I2:I4 I16 I13:I14 I6:I11">
    <cfRule type="colorScale" priority="2243">
      <colorScale>
        <cfvo type="min"/>
        <cfvo type="max"/>
        <color rgb="FFFCFCFF"/>
        <color rgb="FF63BE7B"/>
      </colorScale>
    </cfRule>
  </conditionalFormatting>
  <conditionalFormatting sqref="K2:K4 K16 K13:K14 K6:K11">
    <cfRule type="colorScale" priority="2241">
      <colorScale>
        <cfvo type="min"/>
        <cfvo type="max"/>
        <color rgb="FFFCFCFF"/>
        <color rgb="FF63BE7B"/>
      </colorScale>
    </cfRule>
  </conditionalFormatting>
  <conditionalFormatting sqref="L2:L4 L16 L13:L14 L6:L11">
    <cfRule type="colorScale" priority="2240">
      <colorScale>
        <cfvo type="min"/>
        <cfvo type="max"/>
        <color rgb="FFFCFCFF"/>
        <color rgb="FF63BE7B"/>
      </colorScale>
    </cfRule>
  </conditionalFormatting>
  <conditionalFormatting sqref="D17">
    <cfRule type="colorScale" priority="2141">
      <colorScale>
        <cfvo type="min"/>
        <cfvo type="percentile" val="50"/>
        <cfvo type="max"/>
        <color rgb="FFF8696B"/>
        <color rgb="FFFCFCFF"/>
        <color rgb="FF63BE7B"/>
      </colorScale>
    </cfRule>
  </conditionalFormatting>
  <conditionalFormatting sqref="D17">
    <cfRule type="colorScale" priority="2142">
      <colorScale>
        <cfvo type="min"/>
        <cfvo type="percentile" val="50"/>
        <cfvo type="max"/>
        <color rgb="FFF8696B"/>
        <color rgb="FFFCFCFF"/>
        <color rgb="FF63BE7B"/>
      </colorScale>
    </cfRule>
  </conditionalFormatting>
  <conditionalFormatting sqref="E17">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fRule type="colorScale" priority="2145">
      <colorScale>
        <cfvo type="min"/>
        <cfvo type="percentile" val="50"/>
        <cfvo type="max"/>
        <color rgb="FFF8696B"/>
        <color rgb="FFFCFCFF"/>
        <color rgb="FF63BE7B"/>
      </colorScale>
    </cfRule>
  </conditionalFormatting>
  <conditionalFormatting sqref="E17">
    <cfRule type="colorScale" priority="2146">
      <colorScale>
        <cfvo type="min"/>
        <cfvo type="max"/>
        <color rgb="FFFCFCFF"/>
        <color rgb="FF63BE7B"/>
      </colorScale>
    </cfRule>
    <cfRule type="colorScale" priority="2147">
      <colorScale>
        <cfvo type="min"/>
        <cfvo type="max"/>
        <color rgb="FFFCFCFF"/>
        <color rgb="FF63BE7B"/>
      </colorScale>
    </cfRule>
    <cfRule type="colorScale" priority="2148">
      <colorScale>
        <cfvo type="min"/>
        <cfvo type="max"/>
        <color rgb="FFFCFCFF"/>
        <color rgb="FF63BE7B"/>
      </colorScale>
    </cfRule>
  </conditionalFormatting>
  <conditionalFormatting sqref="E17:N17">
    <cfRule type="colorScale" priority="2120">
      <colorScale>
        <cfvo type="min"/>
        <cfvo type="max"/>
        <color rgb="FFFCFCFF"/>
        <color rgb="FF63BE7B"/>
      </colorScale>
    </cfRule>
    <cfRule type="colorScale" priority="2121">
      <colorScale>
        <cfvo type="min"/>
        <cfvo type="max"/>
        <color rgb="FFFCFCFF"/>
        <color rgb="FF63BE7B"/>
      </colorScale>
    </cfRule>
    <cfRule type="colorScale" priority="2122">
      <colorScale>
        <cfvo type="min"/>
        <cfvo type="percentile" val="50"/>
        <cfvo type="max"/>
        <color rgb="FFF8696B"/>
        <color rgb="FFFFEB84"/>
        <color rgb="FF63BE7B"/>
      </colorScale>
    </cfRule>
    <cfRule type="colorScale" priority="2123">
      <colorScale>
        <cfvo type="min"/>
        <cfvo type="max"/>
        <color rgb="FFFFEF9C"/>
        <color rgb="FF63BE7B"/>
      </colorScale>
    </cfRule>
  </conditionalFormatting>
  <conditionalFormatting sqref="F17">
    <cfRule type="colorScale" priority="2149">
      <colorScale>
        <cfvo type="min"/>
        <cfvo type="max"/>
        <color rgb="FFFCFCFF"/>
        <color rgb="FF63BE7B"/>
      </colorScale>
    </cfRule>
    <cfRule type="colorScale" priority="2150">
      <colorScale>
        <cfvo type="min"/>
        <cfvo type="percentile" val="50"/>
        <cfvo type="max"/>
        <color rgb="FFF8696B"/>
        <color rgb="FFFCFCFF"/>
        <color rgb="FF63BE7B"/>
      </colorScale>
    </cfRule>
    <cfRule type="colorScale" priority="2151">
      <colorScale>
        <cfvo type="min"/>
        <cfvo type="max"/>
        <color rgb="FFFCFCFF"/>
        <color rgb="FF63BE7B"/>
      </colorScale>
    </cfRule>
    <cfRule type="colorScale" priority="2152">
      <colorScale>
        <cfvo type="min"/>
        <cfvo type="percentile" val="50"/>
        <cfvo type="max"/>
        <color rgb="FFF8696B"/>
        <color rgb="FFFCFCFF"/>
        <color rgb="FF63BE7B"/>
      </colorScale>
    </cfRule>
  </conditionalFormatting>
  <conditionalFormatting sqref="F17">
    <cfRule type="colorScale" priority="2153">
      <colorScale>
        <cfvo type="min"/>
        <cfvo type="max"/>
        <color rgb="FFFCFCFF"/>
        <color rgb="FF63BE7B"/>
      </colorScale>
    </cfRule>
    <cfRule type="colorScale" priority="2154">
      <colorScale>
        <cfvo type="min"/>
        <cfvo type="max"/>
        <color rgb="FFFCFCFF"/>
        <color rgb="FF63BE7B"/>
      </colorScale>
    </cfRule>
    <cfRule type="colorScale" priority="2155">
      <colorScale>
        <cfvo type="min"/>
        <cfvo type="max"/>
        <color rgb="FFFCFCFF"/>
        <color rgb="FF63BE7B"/>
      </colorScale>
    </cfRule>
  </conditionalFormatting>
  <conditionalFormatting sqref="G17">
    <cfRule type="colorScale" priority="2156">
      <colorScale>
        <cfvo type="min"/>
        <cfvo type="percentile" val="50"/>
        <cfvo type="max"/>
        <color rgb="FFF8696B"/>
        <color rgb="FFFCFCFF"/>
        <color rgb="FF63BE7B"/>
      </colorScale>
    </cfRule>
    <cfRule type="colorScale" priority="2157">
      <colorScale>
        <cfvo type="min"/>
        <cfvo type="max"/>
        <color rgb="FFFCFCFF"/>
        <color rgb="FF63BE7B"/>
      </colorScale>
    </cfRule>
    <cfRule type="colorScale" priority="2158">
      <colorScale>
        <cfvo type="min"/>
        <cfvo type="percentile" val="50"/>
        <cfvo type="max"/>
        <color rgb="FFF8696B"/>
        <color rgb="FFFCFCFF"/>
        <color rgb="FF63BE7B"/>
      </colorScale>
    </cfRule>
  </conditionalFormatting>
  <conditionalFormatting sqref="G17">
    <cfRule type="colorScale" priority="2159">
      <colorScale>
        <cfvo type="min"/>
        <cfvo type="max"/>
        <color rgb="FFFCFCFF"/>
        <color rgb="FF63BE7B"/>
      </colorScale>
    </cfRule>
    <cfRule type="colorScale" priority="2160">
      <colorScale>
        <cfvo type="min"/>
        <cfvo type="max"/>
        <color rgb="FFFCFCFF"/>
        <color rgb="FF63BE7B"/>
      </colorScale>
    </cfRule>
    <cfRule type="colorScale" priority="2161">
      <colorScale>
        <cfvo type="min"/>
        <cfvo type="max"/>
        <color rgb="FFFCFCFF"/>
        <color rgb="FF63BE7B"/>
      </colorScale>
    </cfRule>
  </conditionalFormatting>
  <conditionalFormatting sqref="H17">
    <cfRule type="colorScale" priority="2140">
      <colorScale>
        <cfvo type="min"/>
        <cfvo type="percentile" val="50"/>
        <cfvo type="max"/>
        <color rgb="FFF8696B"/>
        <color rgb="FFFCFCFF"/>
        <color rgb="FF5A8AC6"/>
      </colorScale>
    </cfRule>
  </conditionalFormatting>
  <conditionalFormatting sqref="H17">
    <cfRule type="colorScale" priority="2162">
      <colorScale>
        <cfvo type="min"/>
        <cfvo type="percentile" val="50"/>
        <cfvo type="max"/>
        <color rgb="FFF8696B"/>
        <color rgb="FFFCFCFF"/>
        <color rgb="FF63BE7B"/>
      </colorScale>
    </cfRule>
    <cfRule type="colorScale" priority="2163">
      <colorScale>
        <cfvo type="min"/>
        <cfvo type="max"/>
        <color rgb="FFFCFCFF"/>
        <color rgb="FF63BE7B"/>
      </colorScale>
    </cfRule>
    <cfRule type="colorScale" priority="2164">
      <colorScale>
        <cfvo type="min"/>
        <cfvo type="percentile" val="50"/>
        <cfvo type="max"/>
        <color rgb="FFF8696B"/>
        <color rgb="FFFCFCFF"/>
        <color rgb="FF63BE7B"/>
      </colorScale>
    </cfRule>
  </conditionalFormatting>
  <conditionalFormatting sqref="H17">
    <cfRule type="colorScale" priority="2165">
      <colorScale>
        <cfvo type="min"/>
        <cfvo type="percentile" val="50"/>
        <cfvo type="max"/>
        <color rgb="FFF8696B"/>
        <color rgb="FFFCFCFF"/>
        <color rgb="FF63BE7B"/>
      </colorScale>
    </cfRule>
    <cfRule type="colorScale" priority="2166">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fRule type="colorScale" priority="2169">
      <colorScale>
        <cfvo type="min"/>
        <cfvo type="percentile" val="50"/>
        <cfvo type="max"/>
        <color rgb="FFF8696B"/>
        <color rgb="FFFCFCFF"/>
        <color rgb="FF63BE7B"/>
      </colorScale>
    </cfRule>
  </conditionalFormatting>
  <conditionalFormatting sqref="I17">
    <cfRule type="colorScale" priority="2170">
      <colorScale>
        <cfvo type="min"/>
        <cfvo type="percentile" val="50"/>
        <cfvo type="max"/>
        <color rgb="FFF8696B"/>
        <color rgb="FFFCFCFF"/>
        <color rgb="FF63BE7B"/>
      </colorScale>
    </cfRule>
    <cfRule type="colorScale" priority="2171">
      <colorScale>
        <cfvo type="min"/>
        <cfvo type="max"/>
        <color rgb="FFFCFCFF"/>
        <color rgb="FF63BE7B"/>
      </colorScale>
    </cfRule>
    <cfRule type="colorScale" priority="2172">
      <colorScale>
        <cfvo type="min"/>
        <cfvo type="percentile" val="50"/>
        <cfvo type="max"/>
        <color rgb="FFF8696B"/>
        <color rgb="FFFCFCFF"/>
        <color rgb="FF63BE7B"/>
      </colorScale>
    </cfRule>
  </conditionalFormatting>
  <conditionalFormatting sqref="I17:J17">
    <cfRule type="colorScale" priority="2192">
      <colorScale>
        <cfvo type="min"/>
        <cfvo type="percentile" val="50"/>
        <cfvo type="max"/>
        <color rgb="FFF8696B"/>
        <color rgb="FFFCFCFF"/>
        <color rgb="FF63BE7B"/>
      </colorScale>
    </cfRule>
    <cfRule type="colorScale" priority="2193">
      <colorScale>
        <cfvo type="min"/>
        <cfvo type="max"/>
        <color rgb="FFFCFCFF"/>
        <color rgb="FF63BE7B"/>
      </colorScale>
    </cfRule>
  </conditionalFormatting>
  <conditionalFormatting sqref="I17:J17">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percentile" val="50"/>
        <cfvo type="max"/>
        <color rgb="FFF8696B"/>
        <color rgb="FFFCFCFF"/>
        <color rgb="FF5A8AC6"/>
      </colorScale>
    </cfRule>
    <cfRule type="colorScale" priority="2177">
      <colorScale>
        <cfvo type="min"/>
        <cfvo type="percentile" val="50"/>
        <cfvo type="max"/>
        <color rgb="FFF8696B"/>
        <color rgb="FFFCFCFF"/>
        <color rgb="FF63BE7B"/>
      </colorScale>
    </cfRule>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fRule type="colorScale" priority="2180">
      <colorScale>
        <cfvo type="min"/>
        <cfvo type="percentile" val="50"/>
        <cfvo type="max"/>
        <color rgb="FFF8696B"/>
        <color rgb="FFFCFCFF"/>
        <color rgb="FF63BE7B"/>
      </colorScale>
    </cfRule>
  </conditionalFormatting>
  <conditionalFormatting sqref="J17">
    <cfRule type="colorScale" priority="2194">
      <colorScale>
        <cfvo type="min"/>
        <cfvo type="percentile" val="50"/>
        <cfvo type="max"/>
        <color rgb="FFF8696B"/>
        <color rgb="FFFCFCFF"/>
        <color rgb="FF63BE7B"/>
      </colorScale>
    </cfRule>
  </conditionalFormatting>
  <conditionalFormatting sqref="J17">
    <cfRule type="colorScale" priority="2181">
      <colorScale>
        <cfvo type="min"/>
        <cfvo type="percentile" val="50"/>
        <cfvo type="max"/>
        <color rgb="FFF8696B"/>
        <color rgb="FFFCFCFF"/>
        <color rgb="FF63BE7B"/>
      </colorScale>
    </cfRule>
    <cfRule type="colorScale" priority="2182">
      <colorScale>
        <cfvo type="min"/>
        <cfvo type="max"/>
        <color rgb="FFFCFCFF"/>
        <color rgb="FF63BE7B"/>
      </colorScale>
    </cfRule>
    <cfRule type="colorScale" priority="2183">
      <colorScale>
        <cfvo type="min"/>
        <cfvo type="percentile" val="50"/>
        <cfvo type="max"/>
        <color rgb="FFF8696B"/>
        <color rgb="FFFCFCFF"/>
        <color rgb="FF63BE7B"/>
      </colorScale>
    </cfRule>
  </conditionalFormatting>
  <conditionalFormatting sqref="K17">
    <cfRule type="colorScale" priority="2184">
      <colorScale>
        <cfvo type="min"/>
        <cfvo type="percentile" val="50"/>
        <cfvo type="max"/>
        <color rgb="FFF8696B"/>
        <color rgb="FFFCFCFF"/>
        <color rgb="FF63BE7B"/>
      </colorScale>
    </cfRule>
  </conditionalFormatting>
  <conditionalFormatting sqref="K17:L17">
    <cfRule type="colorScale" priority="2124">
      <colorScale>
        <cfvo type="min"/>
        <cfvo type="max"/>
        <color rgb="FFFCFCFF"/>
        <color rgb="FF63BE7B"/>
      </colorScale>
    </cfRule>
    <cfRule type="colorScale" priority="2125">
      <colorScale>
        <cfvo type="min"/>
        <cfvo type="max"/>
        <color rgb="FFFCFCFF"/>
        <color rgb="FF63BE7B"/>
      </colorScale>
    </cfRule>
    <cfRule type="colorScale" priority="2126">
      <colorScale>
        <cfvo type="min"/>
        <cfvo type="max"/>
        <color rgb="FFFCFCFF"/>
        <color rgb="FF63BE7B"/>
      </colorScale>
    </cfRule>
    <cfRule type="colorScale" priority="2136">
      <colorScale>
        <cfvo type="min"/>
        <cfvo type="percentile" val="50"/>
        <cfvo type="max"/>
        <color rgb="FFF8696B"/>
        <color rgb="FFFCFCFF"/>
        <color rgb="FF63BE7B"/>
      </colorScale>
    </cfRule>
    <cfRule type="colorScale" priority="2137">
      <colorScale>
        <cfvo type="min"/>
        <cfvo type="max"/>
        <color rgb="FFFCFCFF"/>
        <color rgb="FF63BE7B"/>
      </colorScale>
    </cfRule>
  </conditionalFormatting>
  <conditionalFormatting sqref="L17">
    <cfRule type="colorScale" priority="2185">
      <colorScale>
        <cfvo type="min"/>
        <cfvo type="percentile" val="50"/>
        <cfvo type="max"/>
        <color rgb="FFF8696B"/>
        <color rgb="FFFCFCFF"/>
        <color rgb="FF63BE7B"/>
      </colorScale>
    </cfRule>
  </conditionalFormatting>
  <conditionalFormatting sqref="O17">
    <cfRule type="colorScale" priority="2195">
      <colorScale>
        <cfvo type="min"/>
        <cfvo type="percentile" val="50"/>
        <cfvo type="max"/>
        <color rgb="FF63BE7B"/>
        <color rgb="FFFCFCFF"/>
        <color rgb="FFF8696B"/>
      </colorScale>
    </cfRule>
  </conditionalFormatting>
  <conditionalFormatting sqref="O17">
    <cfRule type="colorScale" priority="2196">
      <colorScale>
        <cfvo type="min"/>
        <cfvo type="percentile" val="50"/>
        <cfvo type="max"/>
        <color rgb="FF63BE7B"/>
        <color rgb="FFFCFCFF"/>
        <color rgb="FFF8696B"/>
      </colorScale>
    </cfRule>
    <cfRule type="colorScale" priority="2197">
      <colorScale>
        <cfvo type="min"/>
        <cfvo type="percentile" val="50"/>
        <cfvo type="max"/>
        <color rgb="FF63BE7B"/>
        <color rgb="FFFCFCFF"/>
        <color rgb="FFF8696B"/>
      </colorScale>
    </cfRule>
    <cfRule type="colorScale" priority="2198">
      <colorScale>
        <cfvo type="min"/>
        <cfvo type="percentile" val="50"/>
        <cfvo type="max"/>
        <color rgb="FF63BE7B"/>
        <color rgb="FFFCFCFF"/>
        <color rgb="FFF8696B"/>
      </colorScale>
    </cfRule>
    <cfRule type="colorScale" priority="2199">
      <colorScale>
        <cfvo type="min"/>
        <cfvo type="percentile" val="50"/>
        <cfvo type="max"/>
        <color rgb="FF63BE7B"/>
        <color rgb="FFFCFCFF"/>
        <color rgb="FFF8696B"/>
      </colorScale>
    </cfRule>
  </conditionalFormatting>
  <conditionalFormatting sqref="P17">
    <cfRule type="colorScale" priority="2200">
      <colorScale>
        <cfvo type="min"/>
        <cfvo type="percentile" val="50"/>
        <cfvo type="max"/>
        <color rgb="FF63BE7B"/>
        <color rgb="FFFCFCFF"/>
        <color rgb="FFF8696B"/>
      </colorScale>
    </cfRule>
  </conditionalFormatting>
  <conditionalFormatting sqref="P17">
    <cfRule type="colorScale" priority="2201">
      <colorScale>
        <cfvo type="min"/>
        <cfvo type="percentile" val="50"/>
        <cfvo type="max"/>
        <color rgb="FF63BE7B"/>
        <color rgb="FFFCFCFF"/>
        <color rgb="FFF8696B"/>
      </colorScale>
    </cfRule>
    <cfRule type="colorScale" priority="2202">
      <colorScale>
        <cfvo type="min"/>
        <cfvo type="percentile" val="50"/>
        <cfvo type="max"/>
        <color rgb="FF63BE7B"/>
        <color rgb="FFFCFCFF"/>
        <color rgb="FFF8696B"/>
      </colorScale>
    </cfRule>
    <cfRule type="colorScale" priority="2203">
      <colorScale>
        <cfvo type="min"/>
        <cfvo type="max"/>
        <color rgb="FFFCFCFF"/>
        <color rgb="FFF8696B"/>
      </colorScale>
    </cfRule>
  </conditionalFormatting>
  <conditionalFormatting sqref="Q17">
    <cfRule type="colorScale" priority="2204">
      <colorScale>
        <cfvo type="min"/>
        <cfvo type="percentile" val="50"/>
        <cfvo type="max"/>
        <color rgb="FFF8696B"/>
        <color rgb="FFFCFCFF"/>
        <color rgb="FF63BE7B"/>
      </colorScale>
    </cfRule>
  </conditionalFormatting>
  <conditionalFormatting sqref="Q17">
    <cfRule type="colorScale" priority="2205">
      <colorScale>
        <cfvo type="min"/>
        <cfvo type="percentile" val="50"/>
        <cfvo type="max"/>
        <color rgb="FFF8696B"/>
        <color rgb="FFFCFCFF"/>
        <color rgb="FF63BE7B"/>
      </colorScale>
    </cfRule>
    <cfRule type="colorScale" priority="2206">
      <colorScale>
        <cfvo type="min"/>
        <cfvo type="max"/>
        <color rgb="FFFFEF9C"/>
        <color rgb="FF63BE7B"/>
      </colorScale>
    </cfRule>
    <cfRule type="colorScale" priority="2207">
      <colorScale>
        <cfvo type="min"/>
        <cfvo type="max"/>
        <color rgb="FFFFEF9C"/>
        <color rgb="FF63BE7B"/>
      </colorScale>
    </cfRule>
    <cfRule type="colorScale" priority="2208">
      <colorScale>
        <cfvo type="min"/>
        <cfvo type="max"/>
        <color rgb="FFFFEF9C"/>
        <color rgb="FF63BE7B"/>
      </colorScale>
    </cfRule>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CFCFF"/>
        <color rgb="FF63BE7B"/>
      </colorScale>
    </cfRule>
  </conditionalFormatting>
  <conditionalFormatting sqref="Q17:U17 W17">
    <cfRule type="colorScale" priority="2127">
      <colorScale>
        <cfvo type="min"/>
        <cfvo type="max"/>
        <color rgb="FFFFEF9C"/>
        <color rgb="FF63BE7B"/>
      </colorScale>
    </cfRule>
  </conditionalFormatting>
  <conditionalFormatting sqref="R17">
    <cfRule type="colorScale" priority="2128">
      <colorScale>
        <cfvo type="min"/>
        <cfvo type="percentile" val="50"/>
        <cfvo type="max"/>
        <color rgb="FFF8696B"/>
        <color rgb="FFFCFCFF"/>
        <color rgb="FF63BE7B"/>
      </colorScale>
    </cfRule>
    <cfRule type="colorScale" priority="2129">
      <colorScale>
        <cfvo type="min"/>
        <cfvo type="max"/>
        <color rgb="FFFCFCFF"/>
        <color rgb="FF63BE7B"/>
      </colorScale>
    </cfRule>
    <cfRule type="colorScale" priority="2130">
      <colorScale>
        <cfvo type="min"/>
        <cfvo type="max"/>
        <color rgb="FFFFEF9C"/>
        <color rgb="FF63BE7B"/>
      </colorScale>
    </cfRule>
    <cfRule type="colorScale" priority="2131">
      <colorScale>
        <cfvo type="min"/>
        <cfvo type="max"/>
        <color rgb="FFFFEF9C"/>
        <color rgb="FF63BE7B"/>
      </colorScale>
    </cfRule>
    <cfRule type="colorScale" priority="2132">
      <colorScale>
        <cfvo type="min"/>
        <cfvo type="max"/>
        <color rgb="FFFCFCFF"/>
        <color rgb="FF63BE7B"/>
      </colorScale>
    </cfRule>
    <cfRule type="colorScale" priority="2138">
      <colorScale>
        <cfvo type="min"/>
        <cfvo type="percentile" val="50"/>
        <cfvo type="max"/>
        <color rgb="FFF8696B"/>
        <color rgb="FFFCFCFF"/>
        <color rgb="FF63BE7B"/>
      </colorScale>
    </cfRule>
    <cfRule type="colorScale" priority="2139">
      <colorScale>
        <cfvo type="min"/>
        <cfvo type="max"/>
        <color rgb="FFFCFCFF"/>
        <color rgb="FF63BE7B"/>
      </colorScale>
    </cfRule>
  </conditionalFormatting>
  <conditionalFormatting sqref="S17:T17">
    <cfRule type="colorScale" priority="2212">
      <colorScale>
        <cfvo type="min"/>
        <cfvo type="percentile" val="50"/>
        <cfvo type="max"/>
        <color rgb="FFF8696B"/>
        <color rgb="FFFCFCFF"/>
        <color rgb="FF63BE7B"/>
      </colorScale>
    </cfRule>
    <cfRule type="colorScale" priority="2213">
      <colorScale>
        <cfvo type="min"/>
        <cfvo type="max"/>
        <color rgb="FFFCFCFF"/>
        <color rgb="FF63BE7B"/>
      </colorScale>
    </cfRule>
  </conditionalFormatting>
  <conditionalFormatting sqref="S17:T17">
    <cfRule type="colorScale" priority="2214">
      <colorScale>
        <cfvo type="min"/>
        <cfvo type="percentile" val="50"/>
        <cfvo type="max"/>
        <color rgb="FFF8696B"/>
        <color rgb="FFFCFCFF"/>
        <color rgb="FF63BE7B"/>
      </colorScale>
    </cfRule>
    <cfRule type="colorScale" priority="2215">
      <colorScale>
        <cfvo type="min"/>
        <cfvo type="max"/>
        <color rgb="FFFCFCFF"/>
        <color rgb="FF63BE7B"/>
      </colorScale>
    </cfRule>
    <cfRule type="colorScale" priority="2216">
      <colorScale>
        <cfvo type="min"/>
        <cfvo type="max"/>
        <color rgb="FFFFEF9C"/>
        <color rgb="FF63BE7B"/>
      </colorScale>
    </cfRule>
    <cfRule type="colorScale" priority="2217">
      <colorScale>
        <cfvo type="min"/>
        <cfvo type="max"/>
        <color rgb="FFFFEF9C"/>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U17">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onditionalFormatting>
  <conditionalFormatting sqref="U17 W17">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U17">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onditionalFormatting>
  <conditionalFormatting sqref="W17">
    <cfRule type="colorScale" priority="2224">
      <colorScale>
        <cfvo type="min"/>
        <cfvo type="percentile" val="50"/>
        <cfvo type="max"/>
        <color rgb="FF63BE7B"/>
        <color rgb="FFFCFCFF"/>
        <color rgb="FFF8696B"/>
      </colorScale>
    </cfRule>
  </conditionalFormatting>
  <conditionalFormatting sqref="W17">
    <cfRule type="colorScale" priority="2225">
      <colorScale>
        <cfvo type="min"/>
        <cfvo type="percentile" val="50"/>
        <cfvo type="max"/>
        <color rgb="FF63BE7B"/>
        <color rgb="FFFCFCFF"/>
        <color rgb="FFF8696B"/>
      </colorScale>
    </cfRule>
    <cfRule type="colorScale" priority="2226">
      <colorScale>
        <cfvo type="min"/>
        <cfvo type="max"/>
        <color rgb="FF63BE7B"/>
        <color rgb="FFFCFCFF"/>
      </colorScale>
    </cfRule>
    <cfRule type="colorScale" priority="2227">
      <colorScale>
        <cfvo type="min"/>
        <cfvo type="percentile" val="50"/>
        <cfvo type="max"/>
        <color rgb="FF63BE7B"/>
        <color rgb="FFFCFCFF"/>
        <color rgb="FFF8696B"/>
      </colorScale>
    </cfRule>
  </conditionalFormatting>
  <conditionalFormatting sqref="V17">
    <cfRule type="colorScale" priority="2059">
      <colorScale>
        <cfvo type="min"/>
        <cfvo type="max"/>
        <color rgb="FFFFEF9C"/>
        <color rgb="FF63BE7B"/>
      </colorScale>
    </cfRule>
    <cfRule type="colorScale" priority="2060">
      <colorScale>
        <cfvo type="min"/>
        <cfvo type="max"/>
        <color rgb="FFFFEF9C"/>
        <color rgb="FF63BE7B"/>
      </colorScale>
    </cfRule>
  </conditionalFormatting>
  <conditionalFormatting sqref="V17">
    <cfRule type="colorScale" priority="2067">
      <colorScale>
        <cfvo type="min"/>
        <cfvo type="max"/>
        <color rgb="FFFFEF9C"/>
        <color rgb="FF63BE7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fRule type="colorScale" priority="2070">
      <colorScale>
        <cfvo type="min"/>
        <cfvo type="max"/>
        <color rgb="FF63BE7B"/>
        <color rgb="FFFCFCFF"/>
      </colorScale>
    </cfRule>
    <cfRule type="colorScale" priority="2071">
      <colorScale>
        <cfvo type="min"/>
        <cfvo type="percentile" val="50"/>
        <cfvo type="max"/>
        <color rgb="FF63BE7B"/>
        <color rgb="FFFCFCFF"/>
        <color rgb="FFF8696B"/>
      </colorScale>
    </cfRule>
    <cfRule type="colorScale" priority="2072">
      <colorScale>
        <cfvo type="min"/>
        <cfvo type="max"/>
        <color rgb="FFFFEF9C"/>
        <color rgb="FF63BE7B"/>
      </colorScale>
    </cfRule>
    <cfRule type="colorScale" priority="2073">
      <colorScale>
        <cfvo type="min"/>
        <cfvo type="max"/>
        <color rgb="FFFFEF9C"/>
        <color rgb="FF63BE7B"/>
      </colorScale>
    </cfRule>
    <cfRule type="colorScale" priority="2074">
      <colorScale>
        <cfvo type="min"/>
        <cfvo type="max"/>
        <color rgb="FFFFEF9C"/>
        <color rgb="FF63BE7B"/>
      </colorScale>
    </cfRule>
  </conditionalFormatting>
  <conditionalFormatting sqref="V17">
    <cfRule type="colorScale" priority="2075">
      <colorScale>
        <cfvo type="min"/>
        <cfvo type="percentile" val="50"/>
        <cfvo type="max"/>
        <color rgb="FF63BE7B"/>
        <color rgb="FFFCFCFF"/>
        <color rgb="FFF8696B"/>
      </colorScale>
    </cfRule>
  </conditionalFormatting>
  <conditionalFormatting sqref="V17">
    <cfRule type="colorScale" priority="2035">
      <colorScale>
        <cfvo type="min"/>
        <cfvo type="percentile" val="50"/>
        <cfvo type="max"/>
        <color rgb="FF63BE7B"/>
        <color rgb="FFFCFCFF"/>
        <color rgb="FFF8696B"/>
      </colorScale>
    </cfRule>
  </conditionalFormatting>
  <conditionalFormatting sqref="D17">
    <cfRule type="colorScale" priority="2053">
      <colorScale>
        <cfvo type="min"/>
        <cfvo type="percentile" val="50"/>
        <cfvo type="max"/>
        <color rgb="FFF8696B"/>
        <color rgb="FFFCFCFF"/>
        <color rgb="FF63BE7B"/>
      </colorScale>
    </cfRule>
  </conditionalFormatting>
  <conditionalFormatting sqref="E17">
    <cfRule type="colorScale" priority="2052">
      <colorScale>
        <cfvo type="min"/>
        <cfvo type="max"/>
        <color rgb="FFFCFCFF"/>
        <color rgb="FF63BE7B"/>
      </colorScale>
    </cfRule>
  </conditionalFormatting>
  <conditionalFormatting sqref="F17">
    <cfRule type="colorScale" priority="2051">
      <colorScale>
        <cfvo type="min"/>
        <cfvo type="max"/>
        <color rgb="FFFCFCFF"/>
        <color rgb="FF63BE7B"/>
      </colorScale>
    </cfRule>
  </conditionalFormatting>
  <conditionalFormatting sqref="G17">
    <cfRule type="colorScale" priority="2050">
      <colorScale>
        <cfvo type="min"/>
        <cfvo type="max"/>
        <color rgb="FFFCFCFF"/>
        <color rgb="FF63BE7B"/>
      </colorScale>
    </cfRule>
  </conditionalFormatting>
  <conditionalFormatting sqref="H17">
    <cfRule type="colorScale" priority="2049">
      <colorScale>
        <cfvo type="min"/>
        <cfvo type="max"/>
        <color rgb="FFFCFCFF"/>
        <color rgb="FF63BE7B"/>
      </colorScale>
    </cfRule>
  </conditionalFormatting>
  <conditionalFormatting sqref="I17">
    <cfRule type="colorScale" priority="2048">
      <colorScale>
        <cfvo type="min"/>
        <cfvo type="max"/>
        <color rgb="FFFCFCFF"/>
        <color rgb="FF63BE7B"/>
      </colorScale>
    </cfRule>
  </conditionalFormatting>
  <conditionalFormatting sqref="J17">
    <cfRule type="colorScale" priority="2033">
      <colorScale>
        <cfvo type="min"/>
        <cfvo type="max"/>
        <color rgb="FFFCFCFF"/>
        <color rgb="FF63BE7B"/>
      </colorScale>
    </cfRule>
  </conditionalFormatting>
  <conditionalFormatting sqref="K17">
    <cfRule type="colorScale" priority="2047">
      <colorScale>
        <cfvo type="min"/>
        <cfvo type="max"/>
        <color rgb="FFFCFCFF"/>
        <color rgb="FF63BE7B"/>
      </colorScale>
    </cfRule>
  </conditionalFormatting>
  <conditionalFormatting sqref="L17">
    <cfRule type="colorScale" priority="2046">
      <colorScale>
        <cfvo type="min"/>
        <cfvo type="max"/>
        <color rgb="FFFCFCFF"/>
        <color rgb="FF63BE7B"/>
      </colorScale>
    </cfRule>
  </conditionalFormatting>
  <conditionalFormatting sqref="O17">
    <cfRule type="colorScale" priority="2043">
      <colorScale>
        <cfvo type="min"/>
        <cfvo type="percentile" val="50"/>
        <cfvo type="max"/>
        <color rgb="FF63BE7B"/>
        <color rgb="FFFCFCFF"/>
        <color rgb="FFF8696B"/>
      </colorScale>
    </cfRule>
  </conditionalFormatting>
  <conditionalFormatting sqref="P17">
    <cfRule type="colorScale" priority="2042">
      <colorScale>
        <cfvo type="min"/>
        <cfvo type="percentile" val="50"/>
        <cfvo type="max"/>
        <color rgb="FF63BE7B"/>
        <color rgb="FFFCFCFF"/>
        <color rgb="FFF8696B"/>
      </colorScale>
    </cfRule>
  </conditionalFormatting>
  <conditionalFormatting sqref="Q17">
    <cfRule type="colorScale" priority="2041">
      <colorScale>
        <cfvo type="min"/>
        <cfvo type="percentile" val="50"/>
        <cfvo type="max"/>
        <color rgb="FFF8696B"/>
        <color rgb="FFFCFCFF"/>
        <color rgb="FF63BE7B"/>
      </colorScale>
    </cfRule>
  </conditionalFormatting>
  <conditionalFormatting sqref="R17">
    <cfRule type="colorScale" priority="2040">
      <colorScale>
        <cfvo type="min"/>
        <cfvo type="max"/>
        <color rgb="FFFCFCFF"/>
        <color rgb="FF63BE7B"/>
      </colorScale>
    </cfRule>
  </conditionalFormatting>
  <conditionalFormatting sqref="S17:T17">
    <cfRule type="colorScale" priority="2038">
      <colorScale>
        <cfvo type="min"/>
        <cfvo type="percentile" val="50"/>
        <cfvo type="max"/>
        <color rgb="FFF8696B"/>
        <color rgb="FFFCFCFF"/>
        <color rgb="FF63BE7B"/>
      </colorScale>
    </cfRule>
  </conditionalFormatting>
  <conditionalFormatting sqref="U17">
    <cfRule type="colorScale" priority="2036">
      <colorScale>
        <cfvo type="min"/>
        <cfvo type="percentile" val="50"/>
        <cfvo type="max"/>
        <color rgb="FFF8696B"/>
        <color rgb="FFFCFCFF"/>
        <color rgb="FF63BE7B"/>
      </colorScale>
    </cfRule>
  </conditionalFormatting>
  <conditionalFormatting sqref="W17">
    <cfRule type="colorScale" priority="2034">
      <colorScale>
        <cfvo type="min"/>
        <cfvo type="percentile" val="50"/>
        <cfvo type="max"/>
        <color rgb="FF63BE7B"/>
        <color rgb="FFFCFCFF"/>
        <color rgb="FFF8696B"/>
      </colorScale>
    </cfRule>
  </conditionalFormatting>
  <conditionalFormatting sqref="D17">
    <cfRule type="colorScale" priority="2032">
      <colorScale>
        <cfvo type="min"/>
        <cfvo type="percentile" val="50"/>
        <cfvo type="max"/>
        <color rgb="FFF8696B"/>
        <color rgb="FFFCFCFF"/>
        <color rgb="FF63BE7B"/>
      </colorScale>
    </cfRule>
  </conditionalFormatting>
  <conditionalFormatting sqref="G17">
    <cfRule type="colorScale" priority="2031">
      <colorScale>
        <cfvo type="min"/>
        <cfvo type="max"/>
        <color rgb="FFFCFCFF"/>
        <color rgb="FF63BE7B"/>
      </colorScale>
    </cfRule>
  </conditionalFormatting>
  <conditionalFormatting sqref="J17">
    <cfRule type="colorScale" priority="2030">
      <colorScale>
        <cfvo type="min"/>
        <cfvo type="max"/>
        <color rgb="FFFCFCFF"/>
        <color rgb="FF63BE7B"/>
      </colorScale>
    </cfRule>
  </conditionalFormatting>
  <conditionalFormatting sqref="O17">
    <cfRule type="colorScale" priority="2027">
      <colorScale>
        <cfvo type="min"/>
        <cfvo type="percentile" val="50"/>
        <cfvo type="max"/>
        <color rgb="FF63BE7B"/>
        <color rgb="FFFCFCFF"/>
        <color rgb="FFF8696B"/>
      </colorScale>
    </cfRule>
  </conditionalFormatting>
  <conditionalFormatting sqref="P17">
    <cfRule type="colorScale" priority="2026">
      <colorScale>
        <cfvo type="min"/>
        <cfvo type="percentile" val="50"/>
        <cfvo type="max"/>
        <color rgb="FF63BE7B"/>
        <color rgb="FFFCFCFF"/>
        <color rgb="FFF8696B"/>
      </colorScale>
    </cfRule>
  </conditionalFormatting>
  <conditionalFormatting sqref="Q17">
    <cfRule type="colorScale" priority="2025">
      <colorScale>
        <cfvo type="min"/>
        <cfvo type="percentile" val="50"/>
        <cfvo type="max"/>
        <color rgb="FFF8696B"/>
        <color rgb="FFFCFCFF"/>
        <color rgb="FF63BE7B"/>
      </colorScale>
    </cfRule>
  </conditionalFormatting>
  <conditionalFormatting sqref="R17">
    <cfRule type="colorScale" priority="2024">
      <colorScale>
        <cfvo type="min"/>
        <cfvo type="max"/>
        <color rgb="FFFCFCFF"/>
        <color rgb="FF63BE7B"/>
      </colorScale>
    </cfRule>
  </conditionalFormatting>
  <conditionalFormatting sqref="S17:T17">
    <cfRule type="colorScale" priority="2022">
      <colorScale>
        <cfvo type="min"/>
        <cfvo type="percentile" val="50"/>
        <cfvo type="max"/>
        <color rgb="FFF8696B"/>
        <color rgb="FFFCFCFF"/>
        <color rgb="FF63BE7B"/>
      </colorScale>
    </cfRule>
  </conditionalFormatting>
  <conditionalFormatting sqref="U17">
    <cfRule type="colorScale" priority="2021">
      <colorScale>
        <cfvo type="min"/>
        <cfvo type="percentile" val="50"/>
        <cfvo type="max"/>
        <color rgb="FFF8696B"/>
        <color rgb="FFFCFCFF"/>
        <color rgb="FF63BE7B"/>
      </colorScale>
    </cfRule>
  </conditionalFormatting>
  <conditionalFormatting sqref="V17">
    <cfRule type="colorScale" priority="2020">
      <colorScale>
        <cfvo type="min"/>
        <cfvo type="percentile" val="50"/>
        <cfvo type="max"/>
        <color rgb="FF63BE7B"/>
        <color rgb="FFFCFCFF"/>
        <color rgb="FFF8696B"/>
      </colorScale>
    </cfRule>
  </conditionalFormatting>
  <conditionalFormatting sqref="W17">
    <cfRule type="colorScale" priority="2019">
      <colorScale>
        <cfvo type="min"/>
        <cfvo type="percentile" val="50"/>
        <cfvo type="max"/>
        <color rgb="FF63BE7B"/>
        <color rgb="FFFCFCFF"/>
        <color rgb="FFF8696B"/>
      </colorScale>
    </cfRule>
  </conditionalFormatting>
  <conditionalFormatting sqref="D12">
    <cfRule type="colorScale" priority="1424">
      <colorScale>
        <cfvo type="min"/>
        <cfvo type="percentile" val="50"/>
        <cfvo type="max"/>
        <color rgb="FFF8696B"/>
        <color rgb="FFFCFCFF"/>
        <color rgb="FF63BE7B"/>
      </colorScale>
    </cfRule>
  </conditionalFormatting>
  <conditionalFormatting sqref="E12">
    <cfRule type="colorScale" priority="1425">
      <colorScale>
        <cfvo type="min"/>
        <cfvo type="max"/>
        <color rgb="FFFCFCFF"/>
        <color rgb="FF63BE7B"/>
      </colorScale>
    </cfRule>
  </conditionalFormatting>
  <conditionalFormatting sqref="E12:N12">
    <cfRule type="colorScale" priority="1420">
      <colorScale>
        <cfvo type="min"/>
        <cfvo type="max"/>
        <color rgb="FFFCFCFF"/>
        <color rgb="FF63BE7B"/>
      </colorScale>
    </cfRule>
    <cfRule type="colorScale" priority="1421">
      <colorScale>
        <cfvo type="min"/>
        <cfvo type="max"/>
        <color rgb="FFFCFCFF"/>
        <color rgb="FF63BE7B"/>
      </colorScale>
    </cfRule>
    <cfRule type="colorScale" priority="1422">
      <colorScale>
        <cfvo type="min"/>
        <cfvo type="percentile" val="50"/>
        <cfvo type="max"/>
        <color rgb="FFF8696B"/>
        <color rgb="FFFFEB84"/>
        <color rgb="FF63BE7B"/>
      </colorScale>
    </cfRule>
    <cfRule type="colorScale" priority="1423">
      <colorScale>
        <cfvo type="min"/>
        <cfvo type="max"/>
        <color rgb="FFFFEF9C"/>
        <color rgb="FF63BE7B"/>
      </colorScale>
    </cfRule>
  </conditionalFormatting>
  <conditionalFormatting sqref="F12">
    <cfRule type="colorScale" priority="1426">
      <colorScale>
        <cfvo type="min"/>
        <cfvo type="max"/>
        <color rgb="FFFCFCFF"/>
        <color rgb="FF63BE7B"/>
      </colorScale>
    </cfRule>
  </conditionalFormatting>
  <conditionalFormatting sqref="G12">
    <cfRule type="colorScale" priority="1427">
      <colorScale>
        <cfvo type="min"/>
        <cfvo type="max"/>
        <color rgb="FFFCFCFF"/>
        <color rgb="FF63BE7B"/>
      </colorScale>
    </cfRule>
  </conditionalFormatting>
  <conditionalFormatting sqref="K12:L12">
    <cfRule type="colorScale" priority="1428">
      <colorScale>
        <cfvo type="min"/>
        <cfvo type="max"/>
        <color rgb="FFFCFCFF"/>
        <color rgb="FF63BE7B"/>
      </colorScale>
    </cfRule>
  </conditionalFormatting>
  <conditionalFormatting sqref="Q12:U12 W12">
    <cfRule type="colorScale" priority="1419">
      <colorScale>
        <cfvo type="min"/>
        <cfvo type="max"/>
        <color rgb="FFFFEF9C"/>
        <color rgb="FF63BE7B"/>
      </colorScale>
    </cfRule>
  </conditionalFormatting>
  <conditionalFormatting sqref="R12:T12">
    <cfRule type="colorScale" priority="1429">
      <colorScale>
        <cfvo type="min"/>
        <cfvo type="max"/>
        <color rgb="FFFCFCFF"/>
        <color rgb="FF63BE7B"/>
      </colorScale>
    </cfRule>
  </conditionalFormatting>
  <conditionalFormatting sqref="V12">
    <cfRule type="colorScale" priority="1417">
      <colorScale>
        <cfvo type="min"/>
        <cfvo type="max"/>
        <color rgb="FFFFEF9C"/>
        <color rgb="FF63BE7B"/>
      </colorScale>
    </cfRule>
    <cfRule type="colorScale" priority="1418">
      <colorScale>
        <cfvo type="min"/>
        <cfvo type="max"/>
        <color rgb="FFFFEF9C"/>
        <color rgb="FF63BE7B"/>
      </colorScale>
    </cfRule>
  </conditionalFormatting>
  <conditionalFormatting sqref="J12">
    <cfRule type="colorScale" priority="1416">
      <colorScale>
        <cfvo type="min"/>
        <cfvo type="max"/>
        <color rgb="FFFCFCFF"/>
        <color rgb="FF63BE7B"/>
      </colorScale>
    </cfRule>
  </conditionalFormatting>
  <conditionalFormatting sqref="D12">
    <cfRule type="colorScale" priority="1430">
      <colorScale>
        <cfvo type="min"/>
        <cfvo type="percentile" val="50"/>
        <cfvo type="max"/>
        <color rgb="FFF8696B"/>
        <color rgb="FFFCFCFF"/>
        <color rgb="FF63BE7B"/>
      </colorScale>
    </cfRule>
  </conditionalFormatting>
  <conditionalFormatting sqref="E12">
    <cfRule type="colorScale" priority="1431">
      <colorScale>
        <cfvo type="min"/>
        <cfvo type="max"/>
        <color rgb="FFFCFCFF"/>
        <color rgb="FF63BE7B"/>
      </colorScale>
    </cfRule>
  </conditionalFormatting>
  <conditionalFormatting sqref="F12">
    <cfRule type="colorScale" priority="1432">
      <colorScale>
        <cfvo type="min"/>
        <cfvo type="max"/>
        <color rgb="FFFCFCFF"/>
        <color rgb="FF63BE7B"/>
      </colorScale>
    </cfRule>
  </conditionalFormatting>
  <conditionalFormatting sqref="G12">
    <cfRule type="colorScale" priority="1433">
      <colorScale>
        <cfvo type="min"/>
        <cfvo type="max"/>
        <color rgb="FFFCFCFF"/>
        <color rgb="FF63BE7B"/>
      </colorScale>
    </cfRule>
  </conditionalFormatting>
  <conditionalFormatting sqref="H12">
    <cfRule type="colorScale" priority="1434">
      <colorScale>
        <cfvo type="min"/>
        <cfvo type="percentile" val="50"/>
        <cfvo type="max"/>
        <color rgb="FFF8696B"/>
        <color rgb="FFFCFCFF"/>
        <color rgb="FF63BE7B"/>
      </colorScale>
    </cfRule>
  </conditionalFormatting>
  <conditionalFormatting sqref="H12">
    <cfRule type="colorScale" priority="1435">
      <colorScale>
        <cfvo type="min"/>
        <cfvo type="percentile" val="50"/>
        <cfvo type="max"/>
        <color rgb="FFF8696B"/>
        <color rgb="FFFCFCFF"/>
        <color rgb="FF5A8AC6"/>
      </colorScale>
    </cfRule>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fRule type="colorScale" priority="1438">
      <colorScale>
        <cfvo type="min"/>
        <cfvo type="percentile" val="50"/>
        <cfvo type="max"/>
        <color rgb="FFF8696B"/>
        <color rgb="FFFCFCFF"/>
        <color rgb="FF63BE7B"/>
      </colorScale>
    </cfRule>
  </conditionalFormatting>
  <conditionalFormatting sqref="K12:L12">
    <cfRule type="colorScale" priority="1439">
      <colorScale>
        <cfvo type="min"/>
        <cfvo type="max"/>
        <color rgb="FFFCFCFF"/>
        <color rgb="FF63BE7B"/>
      </colorScale>
    </cfRule>
  </conditionalFormatting>
  <conditionalFormatting sqref="I12">
    <cfRule type="colorScale" priority="1440">
      <colorScale>
        <cfvo type="min"/>
        <cfvo type="percentile" val="50"/>
        <cfvo type="max"/>
        <color rgb="FFF8696B"/>
        <color rgb="FFFCFCFF"/>
        <color rgb="FF63BE7B"/>
      </colorScale>
    </cfRule>
  </conditionalFormatting>
  <conditionalFormatting sqref="I12">
    <cfRule type="colorScale" priority="1441">
      <colorScale>
        <cfvo type="min"/>
        <cfvo type="percentile" val="50"/>
        <cfvo type="max"/>
        <color rgb="FFF8696B"/>
        <color rgb="FFFCFCFF"/>
        <color rgb="FF5A8AC6"/>
      </colorScale>
    </cfRule>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onditionalFormatting>
  <conditionalFormatting sqref="O12">
    <cfRule type="colorScale" priority="1445">
      <colorScale>
        <cfvo type="min"/>
        <cfvo type="percentile" val="50"/>
        <cfvo type="max"/>
        <color rgb="FF63BE7B"/>
        <color rgb="FFFCFCFF"/>
        <color rgb="FFF8696B"/>
      </colorScale>
    </cfRule>
  </conditionalFormatting>
  <conditionalFormatting sqref="O12">
    <cfRule type="colorScale" priority="1446">
      <colorScale>
        <cfvo type="min"/>
        <cfvo type="percentile" val="50"/>
        <cfvo type="max"/>
        <color rgb="FF63BE7B"/>
        <color rgb="FFFCFCFF"/>
        <color rgb="FFF8696B"/>
      </colorScale>
    </cfRule>
  </conditionalFormatting>
  <conditionalFormatting sqref="P12">
    <cfRule type="colorScale" priority="1447">
      <colorScale>
        <cfvo type="min"/>
        <cfvo type="percentile" val="50"/>
        <cfvo type="max"/>
        <color rgb="FF63BE7B"/>
        <color rgb="FFFCFCFF"/>
        <color rgb="FFF8696B"/>
      </colorScale>
    </cfRule>
    <cfRule type="colorScale" priority="1448">
      <colorScale>
        <cfvo type="min"/>
        <cfvo type="max"/>
        <color rgb="FFFCFCFF"/>
        <color rgb="FFF8696B"/>
      </colorScale>
    </cfRule>
  </conditionalFormatting>
  <conditionalFormatting sqref="P12">
    <cfRule type="colorScale" priority="1449">
      <colorScale>
        <cfvo type="min"/>
        <cfvo type="percentile" val="50"/>
        <cfvo type="max"/>
        <color rgb="FF63BE7B"/>
        <color rgb="FFFCFCFF"/>
        <color rgb="FFF8696B"/>
      </colorScale>
    </cfRule>
  </conditionalFormatting>
  <conditionalFormatting sqref="Q12">
    <cfRule type="colorScale" priority="1450">
      <colorScale>
        <cfvo type="min"/>
        <cfvo type="percentile" val="50"/>
        <cfvo type="max"/>
        <color rgb="FFF8696B"/>
        <color rgb="FFFCFCFF"/>
        <color rgb="FF63BE7B"/>
      </colorScale>
    </cfRule>
    <cfRule type="colorScale" priority="1451">
      <colorScale>
        <cfvo type="min"/>
        <cfvo type="max"/>
        <color rgb="FFFCFCFF"/>
        <color rgb="FF63BE7B"/>
      </colorScale>
    </cfRule>
  </conditionalFormatting>
  <conditionalFormatting sqref="Q12">
    <cfRule type="colorScale" priority="1452">
      <colorScale>
        <cfvo type="min"/>
        <cfvo type="max"/>
        <color rgb="FFFCFCFF"/>
        <color rgb="FF63BE7B"/>
      </colorScale>
    </cfRule>
    <cfRule type="colorScale" priority="1453">
      <colorScale>
        <cfvo type="min"/>
        <cfvo type="max"/>
        <color rgb="FFFFEF9C"/>
        <color rgb="FF63BE7B"/>
      </colorScale>
    </cfRule>
  </conditionalFormatting>
  <conditionalFormatting sqref="Q12">
    <cfRule type="colorScale" priority="1454">
      <colorScale>
        <cfvo type="min"/>
        <cfvo type="max"/>
        <color rgb="FFFFEF9C"/>
        <color rgb="FF63BE7B"/>
      </colorScale>
    </cfRule>
  </conditionalFormatting>
  <conditionalFormatting sqref="R12:T12">
    <cfRule type="colorScale" priority="1455">
      <colorScale>
        <cfvo type="min"/>
        <cfvo type="max"/>
        <color rgb="FFFCFCFF"/>
        <color rgb="FF63BE7B"/>
      </colorScale>
    </cfRule>
    <cfRule type="colorScale" priority="1456">
      <colorScale>
        <cfvo type="min"/>
        <cfvo type="max"/>
        <color rgb="FFFFEF9C"/>
        <color rgb="FF63BE7B"/>
      </colorScale>
    </cfRule>
  </conditionalFormatting>
  <conditionalFormatting sqref="R12:T12">
    <cfRule type="colorScale" priority="1457">
      <colorScale>
        <cfvo type="min"/>
        <cfvo type="max"/>
        <color rgb="FFFFEF9C"/>
        <color rgb="FF63BE7B"/>
      </colorScale>
    </cfRule>
  </conditionalFormatting>
  <conditionalFormatting sqref="S12:T12">
    <cfRule type="colorScale" priority="1458">
      <colorScale>
        <cfvo type="min"/>
        <cfvo type="percentile" val="50"/>
        <cfvo type="max"/>
        <color rgb="FFF8696B"/>
        <color rgb="FFFCFCFF"/>
        <color rgb="FF63BE7B"/>
      </colorScale>
    </cfRule>
    <cfRule type="colorScale" priority="1459">
      <colorScale>
        <cfvo type="min"/>
        <cfvo type="max"/>
        <color rgb="FFFCFCFF"/>
        <color rgb="FF63BE7B"/>
      </colorScale>
    </cfRule>
  </conditionalFormatting>
  <conditionalFormatting sqref="S12:T12">
    <cfRule type="colorScale" priority="1460">
      <colorScale>
        <cfvo type="min"/>
        <cfvo type="max"/>
        <color rgb="FFFCFCFF"/>
        <color rgb="FF63BE7B"/>
      </colorScale>
    </cfRule>
    <cfRule type="colorScale" priority="1461">
      <colorScale>
        <cfvo type="min"/>
        <cfvo type="max"/>
        <color rgb="FFFFEF9C"/>
        <color rgb="FF63BE7B"/>
      </colorScale>
    </cfRule>
  </conditionalFormatting>
  <conditionalFormatting sqref="S12:T12">
    <cfRule type="colorScale" priority="1462">
      <colorScale>
        <cfvo type="min"/>
        <cfvo type="max"/>
        <color rgb="FFFFEF9C"/>
        <color rgb="FF63BE7B"/>
      </colorScale>
    </cfRule>
  </conditionalFormatting>
  <conditionalFormatting sqref="U12">
    <cfRule type="colorScale" priority="1463">
      <colorScale>
        <cfvo type="min"/>
        <cfvo type="percentile" val="50"/>
        <cfvo type="max"/>
        <color rgb="FFF8696B"/>
        <color rgb="FFFCFCFF"/>
        <color rgb="FF63BE7B"/>
      </colorScale>
    </cfRule>
  </conditionalFormatting>
  <conditionalFormatting sqref="U12">
    <cfRule type="colorScale" priority="1464">
      <colorScale>
        <cfvo type="min"/>
        <cfvo type="max"/>
        <color rgb="FFFCFCFF"/>
        <color rgb="FF63BE7B"/>
      </colorScale>
    </cfRule>
  </conditionalFormatting>
  <conditionalFormatting sqref="U12 W12">
    <cfRule type="colorScale" priority="1465">
      <colorScale>
        <cfvo type="min"/>
        <cfvo type="max"/>
        <color rgb="FFFFEF9C"/>
        <color rgb="FF63BE7B"/>
      </colorScale>
    </cfRule>
    <cfRule type="colorScale" priority="1466">
      <colorScale>
        <cfvo type="min"/>
        <cfvo type="max"/>
        <color rgb="FFFFEF9C"/>
        <color rgb="FF63BE7B"/>
      </colorScale>
    </cfRule>
  </conditionalFormatting>
  <conditionalFormatting sqref="W12">
    <cfRule type="colorScale" priority="1467">
      <colorScale>
        <cfvo type="min"/>
        <cfvo type="percentile" val="50"/>
        <cfvo type="max"/>
        <color rgb="FF63BE7B"/>
        <color rgb="FFFCFCFF"/>
        <color rgb="FFF8696B"/>
      </colorScale>
    </cfRule>
  </conditionalFormatting>
  <conditionalFormatting sqref="W12">
    <cfRule type="colorScale" priority="1468">
      <colorScale>
        <cfvo type="min"/>
        <cfvo type="percentile" val="50"/>
        <cfvo type="max"/>
        <color rgb="FF63BE7B"/>
        <color rgb="FFFCFCFF"/>
        <color rgb="FFF8696B"/>
      </colorScale>
    </cfRule>
    <cfRule type="colorScale" priority="1469">
      <colorScale>
        <cfvo type="min"/>
        <cfvo type="max"/>
        <color rgb="FF63BE7B"/>
        <color rgb="FFFCFCFF"/>
      </colorScale>
    </cfRule>
  </conditionalFormatting>
  <conditionalFormatting sqref="J12">
    <cfRule type="colorScale" priority="1470">
      <colorScale>
        <cfvo type="min"/>
        <cfvo type="max"/>
        <color rgb="FFFCFCFF"/>
        <color rgb="FF63BE7B"/>
      </colorScale>
    </cfRule>
  </conditionalFormatting>
  <conditionalFormatting sqref="D12">
    <cfRule type="colorScale" priority="1474">
      <colorScale>
        <cfvo type="min"/>
        <cfvo type="percentile" val="50"/>
        <cfvo type="max"/>
        <color rgb="FFF8696B"/>
        <color rgb="FFFCFCFF"/>
        <color rgb="FF63BE7B"/>
      </colorScale>
    </cfRule>
  </conditionalFormatting>
  <conditionalFormatting sqref="E12">
    <cfRule type="colorScale" priority="1475">
      <colorScale>
        <cfvo type="min"/>
        <cfvo type="max"/>
        <color rgb="FFFCFCFF"/>
        <color rgb="FF63BE7B"/>
      </colorScale>
    </cfRule>
  </conditionalFormatting>
  <conditionalFormatting sqref="F12">
    <cfRule type="colorScale" priority="1476">
      <colorScale>
        <cfvo type="min"/>
        <cfvo type="max"/>
        <color rgb="FFFCFCFF"/>
        <color rgb="FF63BE7B"/>
      </colorScale>
    </cfRule>
  </conditionalFormatting>
  <conditionalFormatting sqref="H12">
    <cfRule type="colorScale" priority="1477">
      <colorScale>
        <cfvo type="min"/>
        <cfvo type="percentile" val="50"/>
        <cfvo type="max"/>
        <color rgb="FFF8696B"/>
        <color rgb="FFFCFCFF"/>
        <color rgb="FF63BE7B"/>
      </colorScale>
    </cfRule>
  </conditionalFormatting>
  <conditionalFormatting sqref="I12">
    <cfRule type="colorScale" priority="1478">
      <colorScale>
        <cfvo type="min"/>
        <cfvo type="percentile" val="50"/>
        <cfvo type="max"/>
        <color rgb="FFF8696B"/>
        <color rgb="FFFCFCFF"/>
        <color rgb="FF63BE7B"/>
      </colorScale>
    </cfRule>
  </conditionalFormatting>
  <conditionalFormatting sqref="O12">
    <cfRule type="colorScale" priority="1479">
      <colorScale>
        <cfvo type="min"/>
        <cfvo type="percentile" val="50"/>
        <cfvo type="max"/>
        <color rgb="FF63BE7B"/>
        <color rgb="FFFCFCFF"/>
        <color rgb="FFF8696B"/>
      </colorScale>
    </cfRule>
  </conditionalFormatting>
  <conditionalFormatting sqref="U12">
    <cfRule type="colorScale" priority="1480">
      <colorScale>
        <cfvo type="min"/>
        <cfvo type="percentile" val="50"/>
        <cfvo type="max"/>
        <color rgb="FFF8696B"/>
        <color rgb="FFFCFCFF"/>
        <color rgb="FF63BE7B"/>
      </colorScale>
    </cfRule>
  </conditionalFormatting>
  <conditionalFormatting sqref="W12">
    <cfRule type="colorScale" priority="1481">
      <colorScale>
        <cfvo type="min"/>
        <cfvo type="percentile" val="50"/>
        <cfvo type="max"/>
        <color rgb="FF63BE7B"/>
        <color rgb="FFFCFCFF"/>
        <color rgb="FFF8696B"/>
      </colorScale>
    </cfRule>
  </conditionalFormatting>
  <conditionalFormatting sqref="K12">
    <cfRule type="colorScale" priority="1482">
      <colorScale>
        <cfvo type="min"/>
        <cfvo type="percentile" val="50"/>
        <cfvo type="max"/>
        <color rgb="FFF8696B"/>
        <color rgb="FFFCFCFF"/>
        <color rgb="FF63BE7B"/>
      </colorScale>
    </cfRule>
  </conditionalFormatting>
  <conditionalFormatting sqref="L12">
    <cfRule type="colorScale" priority="1483">
      <colorScale>
        <cfvo type="min"/>
        <cfvo type="percentile" val="50"/>
        <cfvo type="max"/>
        <color rgb="FFF8696B"/>
        <color rgb="FFFCFCFF"/>
        <color rgb="FF63BE7B"/>
      </colorScale>
    </cfRule>
  </conditionalFormatting>
  <conditionalFormatting sqref="F12">
    <cfRule type="colorScale" priority="1484">
      <colorScale>
        <cfvo type="min"/>
        <cfvo type="max"/>
        <color rgb="FFFCFCFF"/>
        <color rgb="FF63BE7B"/>
      </colorScale>
    </cfRule>
  </conditionalFormatting>
  <conditionalFormatting sqref="G12">
    <cfRule type="colorScale" priority="1485">
      <colorScale>
        <cfvo type="min"/>
        <cfvo type="max"/>
        <color rgb="FFFCFCFF"/>
        <color rgb="FF63BE7B"/>
      </colorScale>
    </cfRule>
    <cfRule type="colorScale" priority="1486">
      <colorScale>
        <cfvo type="min"/>
        <cfvo type="percentile" val="50"/>
        <cfvo type="max"/>
        <color rgb="FFF8696B"/>
        <color rgb="FFFCFCFF"/>
        <color rgb="FF63BE7B"/>
      </colorScale>
    </cfRule>
  </conditionalFormatting>
  <conditionalFormatting sqref="P12">
    <cfRule type="colorScale" priority="1487">
      <colorScale>
        <cfvo type="min"/>
        <cfvo type="percentile" val="50"/>
        <cfvo type="max"/>
        <color rgb="FF63BE7B"/>
        <color rgb="FFFCFCFF"/>
        <color rgb="FFF8696B"/>
      </colorScale>
    </cfRule>
  </conditionalFormatting>
  <conditionalFormatting sqref="Q12">
    <cfRule type="colorScale" priority="1488">
      <colorScale>
        <cfvo type="min"/>
        <cfvo type="percentile" val="50"/>
        <cfvo type="max"/>
        <color rgb="FFF8696B"/>
        <color rgb="FFFCFCFF"/>
        <color rgb="FF63BE7B"/>
      </colorScale>
    </cfRule>
  </conditionalFormatting>
  <conditionalFormatting sqref="J12">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onditionalFormatting>
  <conditionalFormatting sqref="D12">
    <cfRule type="colorScale" priority="1493">
      <colorScale>
        <cfvo type="min"/>
        <cfvo type="percentile" val="50"/>
        <cfvo type="max"/>
        <color rgb="FFF8696B"/>
        <color rgb="FFFCFCFF"/>
        <color rgb="FF63BE7B"/>
      </colorScale>
    </cfRule>
  </conditionalFormatting>
  <conditionalFormatting sqref="K12">
    <cfRule type="colorScale" priority="1494">
      <colorScale>
        <cfvo type="min"/>
        <cfvo type="percentile" val="50"/>
        <cfvo type="max"/>
        <color rgb="FFF8696B"/>
        <color rgb="FFFCFCFF"/>
        <color rgb="FF63BE7B"/>
      </colorScale>
    </cfRule>
  </conditionalFormatting>
  <conditionalFormatting sqref="L12">
    <cfRule type="colorScale" priority="1495">
      <colorScale>
        <cfvo type="min"/>
        <cfvo type="percentile" val="50"/>
        <cfvo type="max"/>
        <color rgb="FFF8696B"/>
        <color rgb="FFFCFCFF"/>
        <color rgb="FF63BE7B"/>
      </colorScale>
    </cfRule>
  </conditionalFormatting>
  <conditionalFormatting sqref="E12">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onditionalFormatting>
  <conditionalFormatting sqref="E12">
    <cfRule type="colorScale" priority="1498">
      <colorScale>
        <cfvo type="min"/>
        <cfvo type="percentile" val="50"/>
        <cfvo type="max"/>
        <color rgb="FFF8696B"/>
        <color rgb="FFFCFCFF"/>
        <color rgb="FF63BE7B"/>
      </colorScale>
    </cfRule>
  </conditionalFormatting>
  <conditionalFormatting sqref="E12">
    <cfRule type="colorScale" priority="1499">
      <colorScale>
        <cfvo type="min"/>
        <cfvo type="max"/>
        <color rgb="FFFCFCFF"/>
        <color rgb="FF63BE7B"/>
      </colorScale>
    </cfRule>
  </conditionalFormatting>
  <conditionalFormatting sqref="F12">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F12">
    <cfRule type="colorScale" priority="1502">
      <colorScale>
        <cfvo type="min"/>
        <cfvo type="percentile" val="50"/>
        <cfvo type="max"/>
        <color rgb="FFF8696B"/>
        <color rgb="FFFCFCFF"/>
        <color rgb="FF63BE7B"/>
      </colorScale>
    </cfRule>
  </conditionalFormatting>
  <conditionalFormatting sqref="G12">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onditionalFormatting>
  <conditionalFormatting sqref="G12">
    <cfRule type="colorScale" priority="1505">
      <colorScale>
        <cfvo type="min"/>
        <cfvo type="max"/>
        <color rgb="FFFCFCFF"/>
        <color rgb="FF63BE7B"/>
      </colorScale>
    </cfRule>
    <cfRule type="colorScale" priority="1506">
      <colorScale>
        <cfvo type="min"/>
        <cfvo type="percentile" val="50"/>
        <cfvo type="max"/>
        <color rgb="FFF8696B"/>
        <color rgb="FFFCFCFF"/>
        <color rgb="FF63BE7B"/>
      </colorScale>
    </cfRule>
  </conditionalFormatting>
  <conditionalFormatting sqref="G12">
    <cfRule type="colorScale" priority="1507">
      <colorScale>
        <cfvo type="min"/>
        <cfvo type="max"/>
        <color rgb="FFFCFCFF"/>
        <color rgb="FF63BE7B"/>
      </colorScale>
    </cfRule>
  </conditionalFormatting>
  <conditionalFormatting sqref="H12">
    <cfRule type="colorScale" priority="1508">
      <colorScale>
        <cfvo type="min"/>
        <cfvo type="percentile" val="50"/>
        <cfvo type="max"/>
        <color rgb="FFF8696B"/>
        <color rgb="FFFCFCFF"/>
        <color rgb="FF63BE7B"/>
      </colorScale>
    </cfRule>
    <cfRule type="colorScale" priority="1509">
      <colorScale>
        <cfvo type="min"/>
        <cfvo type="max"/>
        <color rgb="FFFCFCFF"/>
        <color rgb="FF63BE7B"/>
      </colorScale>
    </cfRule>
  </conditionalFormatting>
  <conditionalFormatting sqref="H12">
    <cfRule type="colorScale" priority="1510">
      <colorScale>
        <cfvo type="min"/>
        <cfvo type="percentile" val="50"/>
        <cfvo type="max"/>
        <color rgb="FFF8696B"/>
        <color rgb="FFFCFCFF"/>
        <color rgb="FF63BE7B"/>
      </colorScale>
    </cfRule>
  </conditionalFormatting>
  <conditionalFormatting sqref="I12">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I12">
    <cfRule type="colorScale" priority="1513">
      <colorScale>
        <cfvo type="min"/>
        <cfvo type="percentile" val="50"/>
        <cfvo type="max"/>
        <color rgb="FFF8696B"/>
        <color rgb="FFFCFCFF"/>
        <color rgb="FF63BE7B"/>
      </colorScale>
    </cfRule>
  </conditionalFormatting>
  <conditionalFormatting sqref="K12:L12">
    <cfRule type="colorScale" priority="1514">
      <colorScale>
        <cfvo type="min"/>
        <cfvo type="percentile" val="50"/>
        <cfvo type="max"/>
        <color rgb="FFF8696B"/>
        <color rgb="FFFCFCFF"/>
        <color rgb="FF63BE7B"/>
      </colorScale>
    </cfRule>
    <cfRule type="colorScale" priority="1515">
      <colorScale>
        <cfvo type="min"/>
        <cfvo type="max"/>
        <color rgb="FFFCFCFF"/>
        <color rgb="FF63BE7B"/>
      </colorScale>
    </cfRule>
  </conditionalFormatting>
  <conditionalFormatting sqref="O12">
    <cfRule type="colorScale" priority="1516">
      <colorScale>
        <cfvo type="min"/>
        <cfvo type="percentile" val="50"/>
        <cfvo type="max"/>
        <color rgb="FF63BE7B"/>
        <color rgb="FFFCFCFF"/>
        <color rgb="FFF8696B"/>
      </colorScale>
    </cfRule>
  </conditionalFormatting>
  <conditionalFormatting sqref="P12">
    <cfRule type="colorScale" priority="1517">
      <colorScale>
        <cfvo type="min"/>
        <cfvo type="percentile" val="50"/>
        <cfvo type="max"/>
        <color rgb="FF63BE7B"/>
        <color rgb="FFFCFCFF"/>
        <color rgb="FFF8696B"/>
      </colorScale>
    </cfRule>
  </conditionalFormatting>
  <conditionalFormatting sqref="Q12">
    <cfRule type="colorScale" priority="1518">
      <colorScale>
        <cfvo type="min"/>
        <cfvo type="percentile" val="50"/>
        <cfvo type="max"/>
        <color rgb="FFF8696B"/>
        <color rgb="FFFCFCFF"/>
        <color rgb="FF63BE7B"/>
      </colorScale>
    </cfRule>
  </conditionalFormatting>
  <conditionalFormatting sqref="R12">
    <cfRule type="colorScale" priority="1519">
      <colorScale>
        <cfvo type="min"/>
        <cfvo type="max"/>
        <color rgb="FFFCFCFF"/>
        <color rgb="FF63BE7B"/>
      </colorScale>
    </cfRule>
  </conditionalFormatting>
  <conditionalFormatting sqref="R12">
    <cfRule type="colorScale" priority="1520">
      <colorScale>
        <cfvo type="min"/>
        <cfvo type="max"/>
        <color rgb="FFFCFCFF"/>
        <color rgb="FF63BE7B"/>
      </colorScale>
    </cfRule>
    <cfRule type="colorScale" priority="1521">
      <colorScale>
        <cfvo type="min"/>
        <cfvo type="percentile" val="50"/>
        <cfvo type="max"/>
        <color rgb="FFF8696B"/>
        <color rgb="FFFCFCFF"/>
        <color rgb="FF63BE7B"/>
      </colorScale>
    </cfRule>
  </conditionalFormatting>
  <conditionalFormatting sqref="R12:T12">
    <cfRule type="colorScale" priority="1522">
      <colorScale>
        <cfvo type="min"/>
        <cfvo type="percentile" val="50"/>
        <cfvo type="max"/>
        <color rgb="FFF8696B"/>
        <color rgb="FFFCFCFF"/>
        <color rgb="FF63BE7B"/>
      </colorScale>
    </cfRule>
    <cfRule type="colorScale" priority="1523">
      <colorScale>
        <cfvo type="min"/>
        <cfvo type="max"/>
        <color rgb="FFFCFCFF"/>
        <color rgb="FF63BE7B"/>
      </colorScale>
    </cfRule>
  </conditionalFormatting>
  <conditionalFormatting sqref="S12:T12">
    <cfRule type="colorScale" priority="1524">
      <colorScale>
        <cfvo type="min"/>
        <cfvo type="max"/>
        <color rgb="FFFCFCFF"/>
        <color rgb="FF63BE7B"/>
      </colorScale>
    </cfRule>
  </conditionalFormatting>
  <conditionalFormatting sqref="S12:T12">
    <cfRule type="colorScale" priority="1525">
      <colorScale>
        <cfvo type="min"/>
        <cfvo type="percentile" val="50"/>
        <cfvo type="max"/>
        <color rgb="FFF8696B"/>
        <color rgb="FFFCFCFF"/>
        <color rgb="FF63BE7B"/>
      </colorScale>
    </cfRule>
    <cfRule type="colorScale" priority="1526">
      <colorScale>
        <cfvo type="min"/>
        <cfvo type="max"/>
        <color rgb="FFFCFCFF"/>
        <color rgb="FF63BE7B"/>
      </colorScale>
    </cfRule>
  </conditionalFormatting>
  <conditionalFormatting sqref="S12:T12">
    <cfRule type="colorScale" priority="1527">
      <colorScale>
        <cfvo type="min"/>
        <cfvo type="max"/>
        <color rgb="FFFCFCFF"/>
        <color rgb="FF63BE7B"/>
      </colorScale>
    </cfRule>
    <cfRule type="colorScale" priority="1528">
      <colorScale>
        <cfvo type="min"/>
        <cfvo type="percentile" val="50"/>
        <cfvo type="max"/>
        <color rgb="FFF8696B"/>
        <color rgb="FFFCFCFF"/>
        <color rgb="FF63BE7B"/>
      </colorScale>
    </cfRule>
  </conditionalFormatting>
  <conditionalFormatting sqref="S12:T12">
    <cfRule type="colorScale" priority="1529">
      <colorScale>
        <cfvo type="min"/>
        <cfvo type="percentile" val="50"/>
        <cfvo type="max"/>
        <color rgb="FFF8696B"/>
        <color rgb="FFFCFCFF"/>
        <color rgb="FF63BE7B"/>
      </colorScale>
    </cfRule>
    <cfRule type="colorScale" priority="1530">
      <colorScale>
        <cfvo type="min"/>
        <cfvo type="max"/>
        <color rgb="FFFCFCFF"/>
        <color rgb="FF63BE7B"/>
      </colorScale>
    </cfRule>
  </conditionalFormatting>
  <conditionalFormatting sqref="U12">
    <cfRule type="colorScale" priority="1531">
      <colorScale>
        <cfvo type="min"/>
        <cfvo type="max"/>
        <color rgb="FFFCFCFF"/>
        <color rgb="FF63BE7B"/>
      </colorScale>
    </cfRule>
    <cfRule type="colorScale" priority="1532">
      <colorScale>
        <cfvo type="min"/>
        <cfvo type="percentile" val="50"/>
        <cfvo type="max"/>
        <color rgb="FFF8696B"/>
        <color rgb="FFFCFCFF"/>
        <color rgb="FF63BE7B"/>
      </colorScale>
    </cfRule>
  </conditionalFormatting>
  <conditionalFormatting sqref="U12">
    <cfRule type="colorScale" priority="1533">
      <colorScale>
        <cfvo type="min"/>
        <cfvo type="percentile" val="50"/>
        <cfvo type="max"/>
        <color rgb="FFF8696B"/>
        <color rgb="FFFCFCFF"/>
        <color rgb="FF63BE7B"/>
      </colorScale>
    </cfRule>
  </conditionalFormatting>
  <conditionalFormatting sqref="V12">
    <cfRule type="colorScale" priority="1534">
      <colorScale>
        <cfvo type="min"/>
        <cfvo type="max"/>
        <color rgb="FFFFEF9C"/>
        <color rgb="FF63BE7B"/>
      </colorScale>
    </cfRule>
    <cfRule type="colorScale" priority="1535">
      <colorScale>
        <cfvo type="min"/>
        <cfvo type="percentile" val="50"/>
        <cfvo type="max"/>
        <color rgb="FF63BE7B"/>
        <color rgb="FFFCFCFF"/>
        <color rgb="FFF8696B"/>
      </colorScale>
    </cfRule>
    <cfRule type="colorScale" priority="1536">
      <colorScale>
        <cfvo type="min"/>
        <cfvo type="percentile" val="50"/>
        <cfvo type="max"/>
        <color rgb="FF63BE7B"/>
        <color rgb="FFFCFCFF"/>
        <color rgb="FFF8696B"/>
      </colorScale>
    </cfRule>
    <cfRule type="colorScale" priority="1537">
      <colorScale>
        <cfvo type="min"/>
        <cfvo type="max"/>
        <color rgb="FF63BE7B"/>
        <color rgb="FFFCFCFF"/>
      </colorScale>
    </cfRule>
    <cfRule type="colorScale" priority="1538">
      <colorScale>
        <cfvo type="min"/>
        <cfvo type="percentile" val="50"/>
        <cfvo type="max"/>
        <color rgb="FF63BE7B"/>
        <color rgb="FFFCFCFF"/>
        <color rgb="FFF8696B"/>
      </colorScale>
    </cfRule>
    <cfRule type="colorScale" priority="1539">
      <colorScale>
        <cfvo type="min"/>
        <cfvo type="max"/>
        <color rgb="FFFFEF9C"/>
        <color rgb="FF63BE7B"/>
      </colorScale>
    </cfRule>
    <cfRule type="colorScale" priority="1540">
      <colorScale>
        <cfvo type="min"/>
        <cfvo type="max"/>
        <color rgb="FFFFEF9C"/>
        <color rgb="FF63BE7B"/>
      </colorScale>
    </cfRule>
    <cfRule type="colorScale" priority="1541">
      <colorScale>
        <cfvo type="min"/>
        <cfvo type="max"/>
        <color rgb="FFFFEF9C"/>
        <color rgb="FF63BE7B"/>
      </colorScale>
    </cfRule>
  </conditionalFormatting>
  <conditionalFormatting sqref="V12">
    <cfRule type="colorScale" priority="1542">
      <colorScale>
        <cfvo type="min"/>
        <cfvo type="percentile" val="50"/>
        <cfvo type="max"/>
        <color rgb="FF63BE7B"/>
        <color rgb="FFFCFCFF"/>
        <color rgb="FFF8696B"/>
      </colorScale>
    </cfRule>
  </conditionalFormatting>
  <conditionalFormatting sqref="W12">
    <cfRule type="colorScale" priority="1543">
      <colorScale>
        <cfvo type="min"/>
        <cfvo type="percentile" val="50"/>
        <cfvo type="max"/>
        <color rgb="FF63BE7B"/>
        <color rgb="FFFCFCFF"/>
        <color rgb="FFF8696B"/>
      </colorScale>
    </cfRule>
  </conditionalFormatting>
  <conditionalFormatting sqref="J12">
    <cfRule type="colorScale" priority="1544">
      <colorScale>
        <cfvo type="min"/>
        <cfvo type="percentile" val="50"/>
        <cfvo type="max"/>
        <color rgb="FFF8696B"/>
        <color rgb="FFFCFCFF"/>
        <color rgb="FF63BE7B"/>
      </colorScale>
    </cfRule>
    <cfRule type="colorScale" priority="1545">
      <colorScale>
        <cfvo type="min"/>
        <cfvo type="max"/>
        <color rgb="FFFCFCFF"/>
        <color rgb="FF63BE7B"/>
      </colorScale>
    </cfRule>
  </conditionalFormatting>
  <conditionalFormatting sqref="J12">
    <cfRule type="colorScale" priority="1546">
      <colorScale>
        <cfvo type="min"/>
        <cfvo type="max"/>
        <color rgb="FFFCFCFF"/>
        <color rgb="FF63BE7B"/>
      </colorScale>
    </cfRule>
    <cfRule type="colorScale" priority="1547">
      <colorScale>
        <cfvo type="min"/>
        <cfvo type="percentile" val="50"/>
        <cfvo type="max"/>
        <color rgb="FFF8696B"/>
        <color rgb="FFFCFCFF"/>
        <color rgb="FF63BE7B"/>
      </colorScale>
    </cfRule>
  </conditionalFormatting>
  <conditionalFormatting sqref="J12">
    <cfRule type="colorScale" priority="1548">
      <colorScale>
        <cfvo type="min"/>
        <cfvo type="max"/>
        <color rgb="FFFCFCFF"/>
        <color rgb="FF63BE7B"/>
      </colorScale>
    </cfRule>
  </conditionalFormatting>
  <conditionalFormatting sqref="S12:T12">
    <cfRule type="colorScale" priority="1558">
      <colorScale>
        <cfvo type="min"/>
        <cfvo type="percentile" val="50"/>
        <cfvo type="max"/>
        <color rgb="FFF8696B"/>
        <color rgb="FFFCFCFF"/>
        <color rgb="FF63BE7B"/>
      </colorScale>
    </cfRule>
  </conditionalFormatting>
  <conditionalFormatting sqref="F12">
    <cfRule type="colorScale" priority="1559">
      <colorScale>
        <cfvo type="min"/>
        <cfvo type="percentile" val="50"/>
        <cfvo type="max"/>
        <color rgb="FFF8696B"/>
        <color rgb="FFFCFCFF"/>
        <color rgb="FF63BE7B"/>
      </colorScale>
    </cfRule>
    <cfRule type="colorScale" priority="1560">
      <colorScale>
        <cfvo type="min"/>
        <cfvo type="max"/>
        <color rgb="FFFCFCFF"/>
        <color rgb="FF63BE7B"/>
      </colorScale>
    </cfRule>
  </conditionalFormatting>
  <conditionalFormatting sqref="G12">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onditionalFormatting>
  <conditionalFormatting sqref="R12">
    <cfRule type="colorScale" priority="1563">
      <colorScale>
        <cfvo type="min"/>
        <cfvo type="percentile" val="50"/>
        <cfvo type="max"/>
        <color rgb="FFF8696B"/>
        <color rgb="FFFCFCFF"/>
        <color rgb="FF63BE7B"/>
      </colorScale>
    </cfRule>
    <cfRule type="colorScale" priority="1564">
      <colorScale>
        <cfvo type="min"/>
        <cfvo type="max"/>
        <color rgb="FFFCFCFF"/>
        <color rgb="FF63BE7B"/>
      </colorScale>
    </cfRule>
  </conditionalFormatting>
  <conditionalFormatting sqref="S12:T12">
    <cfRule type="colorScale" priority="1565">
      <colorScale>
        <cfvo type="min"/>
        <cfvo type="percentile" val="50"/>
        <cfvo type="max"/>
        <color rgb="FFF8696B"/>
        <color rgb="FFFCFCFF"/>
        <color rgb="FF63BE7B"/>
      </colorScale>
    </cfRule>
  </conditionalFormatting>
  <conditionalFormatting sqref="J12">
    <cfRule type="colorScale" priority="1566">
      <colorScale>
        <cfvo type="min"/>
        <cfvo type="percentile" val="50"/>
        <cfvo type="max"/>
        <color rgb="FFF8696B"/>
        <color rgb="FFFCFCFF"/>
        <color rgb="FF63BE7B"/>
      </colorScale>
    </cfRule>
    <cfRule type="colorScale" priority="1567">
      <colorScale>
        <cfvo type="min"/>
        <cfvo type="max"/>
        <color rgb="FFFCFCFF"/>
        <color rgb="FF63BE7B"/>
      </colorScale>
    </cfRule>
  </conditionalFormatting>
  <conditionalFormatting sqref="R12">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H12">
    <cfRule type="colorScale" priority="1572">
      <colorScale>
        <cfvo type="min"/>
        <cfvo type="max"/>
        <color rgb="FFFCFCFF"/>
        <color rgb="FF63BE7B"/>
      </colorScale>
    </cfRule>
  </conditionalFormatting>
  <conditionalFormatting sqref="I12">
    <cfRule type="colorScale" priority="1573">
      <colorScale>
        <cfvo type="min"/>
        <cfvo type="max"/>
        <color rgb="FFFCFCFF"/>
        <color rgb="FF63BE7B"/>
      </colorScale>
    </cfRule>
  </conditionalFormatting>
  <conditionalFormatting sqref="K12">
    <cfRule type="colorScale" priority="1574">
      <colorScale>
        <cfvo type="min"/>
        <cfvo type="max"/>
        <color rgb="FFFCFCFF"/>
        <color rgb="FF63BE7B"/>
      </colorScale>
    </cfRule>
  </conditionalFormatting>
  <conditionalFormatting sqref="L12">
    <cfRule type="colorScale" priority="1575">
      <colorScale>
        <cfvo type="min"/>
        <cfvo type="max"/>
        <color rgb="FFFCFCFF"/>
        <color rgb="FF63BE7B"/>
      </colorScale>
    </cfRule>
  </conditionalFormatting>
  <conditionalFormatting sqref="D12">
    <cfRule type="colorScale" priority="1576">
      <colorScale>
        <cfvo type="min"/>
        <cfvo type="percentile" val="50"/>
        <cfvo type="max"/>
        <color rgb="FFF8696B"/>
        <color rgb="FFFCFCFF"/>
        <color rgb="FF63BE7B"/>
      </colorScale>
    </cfRule>
  </conditionalFormatting>
  <conditionalFormatting sqref="E12">
    <cfRule type="colorScale" priority="1577">
      <colorScale>
        <cfvo type="min"/>
        <cfvo type="max"/>
        <color rgb="FFFCFCFF"/>
        <color rgb="FF63BE7B"/>
      </colorScale>
    </cfRule>
  </conditionalFormatting>
  <conditionalFormatting sqref="F12">
    <cfRule type="colorScale" priority="1578">
      <colorScale>
        <cfvo type="min"/>
        <cfvo type="max"/>
        <color rgb="FFFCFCFF"/>
        <color rgb="FF63BE7B"/>
      </colorScale>
    </cfRule>
  </conditionalFormatting>
  <conditionalFormatting sqref="G12">
    <cfRule type="colorScale" priority="1579">
      <colorScale>
        <cfvo type="min"/>
        <cfvo type="max"/>
        <color rgb="FFFCFCFF"/>
        <color rgb="FF63BE7B"/>
      </colorScale>
    </cfRule>
  </conditionalFormatting>
  <conditionalFormatting sqref="H12">
    <cfRule type="colorScale" priority="1580">
      <colorScale>
        <cfvo type="min"/>
        <cfvo type="max"/>
        <color rgb="FFFCFCFF"/>
        <color rgb="FF63BE7B"/>
      </colorScale>
    </cfRule>
  </conditionalFormatting>
  <conditionalFormatting sqref="I12">
    <cfRule type="colorScale" priority="1581">
      <colorScale>
        <cfvo type="min"/>
        <cfvo type="max"/>
        <color rgb="FFFCFCFF"/>
        <color rgb="FF63BE7B"/>
      </colorScale>
    </cfRule>
  </conditionalFormatting>
  <conditionalFormatting sqref="J12">
    <cfRule type="colorScale" priority="1582">
      <colorScale>
        <cfvo type="min"/>
        <cfvo type="max"/>
        <color rgb="FFFCFCFF"/>
        <color rgb="FF63BE7B"/>
      </colorScale>
    </cfRule>
  </conditionalFormatting>
  <conditionalFormatting sqref="K12">
    <cfRule type="colorScale" priority="1583">
      <colorScale>
        <cfvo type="min"/>
        <cfvo type="max"/>
        <color rgb="FFFCFCFF"/>
        <color rgb="FF63BE7B"/>
      </colorScale>
    </cfRule>
  </conditionalFormatting>
  <conditionalFormatting sqref="L12">
    <cfRule type="colorScale" priority="1584">
      <colorScale>
        <cfvo type="min"/>
        <cfvo type="max"/>
        <color rgb="FFFCFCFF"/>
        <color rgb="FF63BE7B"/>
      </colorScale>
    </cfRule>
  </conditionalFormatting>
  <conditionalFormatting sqref="O12">
    <cfRule type="colorScale" priority="1586">
      <colorScale>
        <cfvo type="min"/>
        <cfvo type="percentile" val="50"/>
        <cfvo type="max"/>
        <color rgb="FF63BE7B"/>
        <color rgb="FFFCFCFF"/>
        <color rgb="FFF8696B"/>
      </colorScale>
    </cfRule>
  </conditionalFormatting>
  <conditionalFormatting sqref="P12">
    <cfRule type="colorScale" priority="1587">
      <colorScale>
        <cfvo type="min"/>
        <cfvo type="percentile" val="50"/>
        <cfvo type="max"/>
        <color rgb="FF63BE7B"/>
        <color rgb="FFFCFCFF"/>
        <color rgb="FFF8696B"/>
      </colorScale>
    </cfRule>
  </conditionalFormatting>
  <conditionalFormatting sqref="Q12">
    <cfRule type="colorScale" priority="1588">
      <colorScale>
        <cfvo type="min"/>
        <cfvo type="percentile" val="50"/>
        <cfvo type="max"/>
        <color rgb="FFF8696B"/>
        <color rgb="FFFCFCFF"/>
        <color rgb="FF63BE7B"/>
      </colorScale>
    </cfRule>
  </conditionalFormatting>
  <conditionalFormatting sqref="R12">
    <cfRule type="colorScale" priority="1589">
      <colorScale>
        <cfvo type="min"/>
        <cfvo type="max"/>
        <color rgb="FFFCFCFF"/>
        <color rgb="FF63BE7B"/>
      </colorScale>
    </cfRule>
  </conditionalFormatting>
  <conditionalFormatting sqref="S12:T12">
    <cfRule type="colorScale" priority="1591">
      <colorScale>
        <cfvo type="min"/>
        <cfvo type="max"/>
        <color rgb="FFFCFCFF"/>
        <color rgb="FF63BE7B"/>
      </colorScale>
    </cfRule>
  </conditionalFormatting>
  <conditionalFormatting sqref="U12">
    <cfRule type="colorScale" priority="1592">
      <colorScale>
        <cfvo type="min"/>
        <cfvo type="max"/>
        <color rgb="FFFCFCFF"/>
        <color rgb="FF63BE7B"/>
      </colorScale>
    </cfRule>
  </conditionalFormatting>
  <conditionalFormatting sqref="W12">
    <cfRule type="colorScale" priority="1593">
      <colorScale>
        <cfvo type="min"/>
        <cfvo type="percentile" val="50"/>
        <cfvo type="max"/>
        <color rgb="FF63BE7B"/>
        <color rgb="FFFCFCFF"/>
        <color rgb="FFF8696B"/>
      </colorScale>
    </cfRule>
  </conditionalFormatting>
  <conditionalFormatting sqref="D12">
    <cfRule type="colorScale" priority="1415">
      <colorScale>
        <cfvo type="min"/>
        <cfvo type="percentile" val="50"/>
        <cfvo type="max"/>
        <color rgb="FFF8696B"/>
        <color rgb="FFFCFCFF"/>
        <color rgb="FF63BE7B"/>
      </colorScale>
    </cfRule>
  </conditionalFormatting>
  <conditionalFormatting sqref="G12">
    <cfRule type="colorScale" priority="1414">
      <colorScale>
        <cfvo type="min"/>
        <cfvo type="max"/>
        <color rgb="FFFCFCFF"/>
        <color rgb="FF63BE7B"/>
      </colorScale>
    </cfRule>
  </conditionalFormatting>
  <conditionalFormatting sqref="J12">
    <cfRule type="colorScale" priority="1413">
      <colorScale>
        <cfvo type="min"/>
        <cfvo type="max"/>
        <color rgb="FFFCFCFF"/>
        <color rgb="FF63BE7B"/>
      </colorScale>
    </cfRule>
  </conditionalFormatting>
  <conditionalFormatting sqref="O12">
    <cfRule type="colorScale" priority="1410">
      <colorScale>
        <cfvo type="min"/>
        <cfvo type="percentile" val="50"/>
        <cfvo type="max"/>
        <color rgb="FF63BE7B"/>
        <color rgb="FFFCFCFF"/>
        <color rgb="FFF8696B"/>
      </colorScale>
    </cfRule>
    <cfRule type="colorScale" priority="1411">
      <colorScale>
        <cfvo type="min"/>
        <cfvo type="max"/>
        <color rgb="FFFCFCFF"/>
        <color rgb="FF63BE7B"/>
      </colorScale>
    </cfRule>
  </conditionalFormatting>
  <conditionalFormatting sqref="P12">
    <cfRule type="colorScale" priority="1409">
      <colorScale>
        <cfvo type="min"/>
        <cfvo type="percentile" val="50"/>
        <cfvo type="max"/>
        <color rgb="FF63BE7B"/>
        <color rgb="FFFCFCFF"/>
        <color rgb="FFF8696B"/>
      </colorScale>
    </cfRule>
  </conditionalFormatting>
  <conditionalFormatting sqref="Q12">
    <cfRule type="colorScale" priority="1408">
      <colorScale>
        <cfvo type="min"/>
        <cfvo type="percentile" val="50"/>
        <cfvo type="max"/>
        <color rgb="FFF8696B"/>
        <color rgb="FFFCFCFF"/>
        <color rgb="FF63BE7B"/>
      </colorScale>
    </cfRule>
  </conditionalFormatting>
  <conditionalFormatting sqref="R12">
    <cfRule type="colorScale" priority="1407">
      <colorScale>
        <cfvo type="min"/>
        <cfvo type="max"/>
        <color rgb="FFFCFCFF"/>
        <color rgb="FF63BE7B"/>
      </colorScale>
    </cfRule>
  </conditionalFormatting>
  <conditionalFormatting sqref="S12:T12">
    <cfRule type="colorScale" priority="1405">
      <colorScale>
        <cfvo type="min"/>
        <cfvo type="max"/>
        <color rgb="FFFCFCFF"/>
        <color rgb="FF63BE7B"/>
      </colorScale>
    </cfRule>
  </conditionalFormatting>
  <conditionalFormatting sqref="U12">
    <cfRule type="colorScale" priority="1404">
      <colorScale>
        <cfvo type="min"/>
        <cfvo type="max"/>
        <color rgb="FFFCFCFF"/>
        <color rgb="FF63BE7B"/>
      </colorScale>
    </cfRule>
  </conditionalFormatting>
  <conditionalFormatting sqref="W12">
    <cfRule type="colorScale" priority="1403">
      <colorScale>
        <cfvo type="min"/>
        <cfvo type="percentile" val="50"/>
        <cfvo type="max"/>
        <color rgb="FF63BE7B"/>
        <color rgb="FFFCFCFF"/>
        <color rgb="FFF8696B"/>
      </colorScale>
    </cfRule>
  </conditionalFormatting>
  <conditionalFormatting sqref="D12">
    <cfRule type="colorScale" priority="1396">
      <colorScale>
        <cfvo type="min"/>
        <cfvo type="percentile" val="50"/>
        <cfvo type="max"/>
        <color rgb="FFF8696B"/>
        <color rgb="FFFCFCFF"/>
        <color rgb="FF63BE7B"/>
      </colorScale>
    </cfRule>
  </conditionalFormatting>
  <conditionalFormatting sqref="E12">
    <cfRule type="colorScale" priority="1402">
      <colorScale>
        <cfvo type="min"/>
        <cfvo type="max"/>
        <color rgb="FFFCFCFF"/>
        <color rgb="FF63BE7B"/>
      </colorScale>
    </cfRule>
  </conditionalFormatting>
  <conditionalFormatting sqref="F12">
    <cfRule type="colorScale" priority="1401">
      <colorScale>
        <cfvo type="min"/>
        <cfvo type="max"/>
        <color rgb="FFFCFCFF"/>
        <color rgb="FF63BE7B"/>
      </colorScale>
    </cfRule>
  </conditionalFormatting>
  <conditionalFormatting sqref="G12">
    <cfRule type="colorScale" priority="1395">
      <colorScale>
        <cfvo type="min"/>
        <cfvo type="max"/>
        <color rgb="FFFCFCFF"/>
        <color rgb="FF63BE7B"/>
      </colorScale>
    </cfRule>
  </conditionalFormatting>
  <conditionalFormatting sqref="H12">
    <cfRule type="colorScale" priority="1400">
      <colorScale>
        <cfvo type="min"/>
        <cfvo type="max"/>
        <color rgb="FFFCFCFF"/>
        <color rgb="FF63BE7B"/>
      </colorScale>
    </cfRule>
  </conditionalFormatting>
  <conditionalFormatting sqref="I12">
    <cfRule type="colorScale" priority="1399">
      <colorScale>
        <cfvo type="min"/>
        <cfvo type="max"/>
        <color rgb="FFFCFCFF"/>
        <color rgb="FF63BE7B"/>
      </colorScale>
    </cfRule>
  </conditionalFormatting>
  <conditionalFormatting sqref="J12">
    <cfRule type="colorScale" priority="1394">
      <colorScale>
        <cfvo type="min"/>
        <cfvo type="max"/>
        <color rgb="FFFCFCFF"/>
        <color rgb="FF63BE7B"/>
      </colorScale>
    </cfRule>
  </conditionalFormatting>
  <conditionalFormatting sqref="K12">
    <cfRule type="colorScale" priority="1398">
      <colorScale>
        <cfvo type="min"/>
        <cfvo type="max"/>
        <color rgb="FFFCFCFF"/>
        <color rgb="FF63BE7B"/>
      </colorScale>
    </cfRule>
  </conditionalFormatting>
  <conditionalFormatting sqref="L12">
    <cfRule type="colorScale" priority="1397">
      <colorScale>
        <cfvo type="min"/>
        <cfvo type="max"/>
        <color rgb="FFFCFCFF"/>
        <color rgb="FF63BE7B"/>
      </colorScale>
    </cfRule>
  </conditionalFormatting>
  <conditionalFormatting sqref="O12">
    <cfRule type="colorScale" priority="1392">
      <colorScale>
        <cfvo type="min"/>
        <cfvo type="percentile" val="50"/>
        <cfvo type="max"/>
        <color rgb="FF63BE7B"/>
        <color rgb="FFFCFCFF"/>
        <color rgb="FFF8696B"/>
      </colorScale>
    </cfRule>
  </conditionalFormatting>
  <conditionalFormatting sqref="P12">
    <cfRule type="colorScale" priority="1391">
      <colorScale>
        <cfvo type="min"/>
        <cfvo type="percentile" val="50"/>
        <cfvo type="max"/>
        <color rgb="FF63BE7B"/>
        <color rgb="FFFCFCFF"/>
        <color rgb="FFF8696B"/>
      </colorScale>
    </cfRule>
  </conditionalFormatting>
  <conditionalFormatting sqref="Q12">
    <cfRule type="colorScale" priority="1390">
      <colorScale>
        <cfvo type="min"/>
        <cfvo type="percentile" val="50"/>
        <cfvo type="max"/>
        <color rgb="FFF8696B"/>
        <color rgb="FFFCFCFF"/>
        <color rgb="FF63BE7B"/>
      </colorScale>
    </cfRule>
  </conditionalFormatting>
  <conditionalFormatting sqref="R12">
    <cfRule type="colorScale" priority="1389">
      <colorScale>
        <cfvo type="min"/>
        <cfvo type="max"/>
        <color rgb="FFFCFCFF"/>
        <color rgb="FF63BE7B"/>
      </colorScale>
    </cfRule>
  </conditionalFormatting>
  <conditionalFormatting sqref="S12:T12">
    <cfRule type="colorScale" priority="1387">
      <colorScale>
        <cfvo type="min"/>
        <cfvo type="max"/>
        <color rgb="FFFCFCFF"/>
        <color rgb="FF63BE7B"/>
      </colorScale>
    </cfRule>
  </conditionalFormatting>
  <conditionalFormatting sqref="U12">
    <cfRule type="colorScale" priority="1386">
      <colorScale>
        <cfvo type="min"/>
        <cfvo type="percentile" val="50"/>
        <cfvo type="max"/>
        <color rgb="FFF8696B"/>
        <color rgb="FFFCFCFF"/>
        <color rgb="FF63BE7B"/>
      </colorScale>
    </cfRule>
  </conditionalFormatting>
  <conditionalFormatting sqref="W12">
    <cfRule type="colorScale" priority="1385">
      <colorScale>
        <cfvo type="min"/>
        <cfvo type="percentile" val="50"/>
        <cfvo type="max"/>
        <color rgb="FF63BE7B"/>
        <color rgb="FFFCFCFF"/>
        <color rgb="FFF8696B"/>
      </colorScale>
    </cfRule>
  </conditionalFormatting>
  <conditionalFormatting sqref="D12">
    <cfRule type="colorScale" priority="1384">
      <colorScale>
        <cfvo type="min"/>
        <cfvo type="percentile" val="50"/>
        <cfvo type="max"/>
        <color rgb="FFF8696B"/>
        <color rgb="FFFCFCFF"/>
        <color rgb="FF63BE7B"/>
      </colorScale>
    </cfRule>
  </conditionalFormatting>
  <conditionalFormatting sqref="E12">
    <cfRule type="colorScale" priority="1383">
      <colorScale>
        <cfvo type="min"/>
        <cfvo type="max"/>
        <color rgb="FFFCFCFF"/>
        <color rgb="FF63BE7B"/>
      </colorScale>
    </cfRule>
  </conditionalFormatting>
  <conditionalFormatting sqref="F12">
    <cfRule type="colorScale" priority="1382">
      <colorScale>
        <cfvo type="min"/>
        <cfvo type="max"/>
        <color rgb="FFFCFCFF"/>
        <color rgb="FF63BE7B"/>
      </colorScale>
    </cfRule>
  </conditionalFormatting>
  <conditionalFormatting sqref="G12">
    <cfRule type="colorScale" priority="1381">
      <colorScale>
        <cfvo type="min"/>
        <cfvo type="max"/>
        <color rgb="FFFCFCFF"/>
        <color rgb="FF63BE7B"/>
      </colorScale>
    </cfRule>
  </conditionalFormatting>
  <conditionalFormatting sqref="H12">
    <cfRule type="colorScale" priority="1380">
      <colorScale>
        <cfvo type="min"/>
        <cfvo type="max"/>
        <color rgb="FFFCFCFF"/>
        <color rgb="FF63BE7B"/>
      </colorScale>
    </cfRule>
  </conditionalFormatting>
  <conditionalFormatting sqref="I12">
    <cfRule type="colorScale" priority="1379">
      <colorScale>
        <cfvo type="min"/>
        <cfvo type="max"/>
        <color rgb="FFFCFCFF"/>
        <color rgb="FF63BE7B"/>
      </colorScale>
    </cfRule>
  </conditionalFormatting>
  <conditionalFormatting sqref="J12">
    <cfRule type="colorScale" priority="1378">
      <colorScale>
        <cfvo type="min"/>
        <cfvo type="max"/>
        <color rgb="FFFCFCFF"/>
        <color rgb="FF63BE7B"/>
      </colorScale>
    </cfRule>
  </conditionalFormatting>
  <conditionalFormatting sqref="K12">
    <cfRule type="colorScale" priority="1377">
      <colorScale>
        <cfvo type="min"/>
        <cfvo type="max"/>
        <color rgb="FFFCFCFF"/>
        <color rgb="FF63BE7B"/>
      </colorScale>
    </cfRule>
  </conditionalFormatting>
  <conditionalFormatting sqref="L12">
    <cfRule type="colorScale" priority="1376">
      <colorScale>
        <cfvo type="min"/>
        <cfvo type="max"/>
        <color rgb="FFFCFCFF"/>
        <color rgb="FF63BE7B"/>
      </colorScale>
    </cfRule>
  </conditionalFormatting>
  <conditionalFormatting sqref="O12">
    <cfRule type="colorScale" priority="1374">
      <colorScale>
        <cfvo type="min"/>
        <cfvo type="percentile" val="50"/>
        <cfvo type="max"/>
        <color rgb="FF63BE7B"/>
        <color rgb="FFFCFCFF"/>
        <color rgb="FFF8696B"/>
      </colorScale>
    </cfRule>
  </conditionalFormatting>
  <conditionalFormatting sqref="P12">
    <cfRule type="colorScale" priority="1373">
      <colorScale>
        <cfvo type="min"/>
        <cfvo type="percentile" val="50"/>
        <cfvo type="max"/>
        <color rgb="FF63BE7B"/>
        <color rgb="FFFCFCFF"/>
        <color rgb="FFF8696B"/>
      </colorScale>
    </cfRule>
  </conditionalFormatting>
  <conditionalFormatting sqref="Q12">
    <cfRule type="colorScale" priority="1372">
      <colorScale>
        <cfvo type="min"/>
        <cfvo type="percentile" val="50"/>
        <cfvo type="max"/>
        <color rgb="FFF8696B"/>
        <color rgb="FFFCFCFF"/>
        <color rgb="FF63BE7B"/>
      </colorScale>
    </cfRule>
  </conditionalFormatting>
  <conditionalFormatting sqref="R12">
    <cfRule type="colorScale" priority="1367">
      <colorScale>
        <cfvo type="min"/>
        <cfvo type="percentile" val="50"/>
        <cfvo type="max"/>
        <color rgb="FFF8696B"/>
        <color rgb="FFFCFCFF"/>
        <color rgb="FF63BE7B"/>
      </colorScale>
    </cfRule>
    <cfRule type="colorScale" priority="1371">
      <colorScale>
        <cfvo type="min"/>
        <cfvo type="max"/>
        <color rgb="FFFCFCFF"/>
        <color rgb="FF63BE7B"/>
      </colorScale>
    </cfRule>
  </conditionalFormatting>
  <conditionalFormatting sqref="S12:T12">
    <cfRule type="colorScale" priority="1368">
      <colorScale>
        <cfvo type="min"/>
        <cfvo type="percentile" val="50"/>
        <cfvo type="max"/>
        <color rgb="FFF8696B"/>
        <color rgb="FFFCFCFF"/>
        <color rgb="FF63BE7B"/>
      </colorScale>
    </cfRule>
  </conditionalFormatting>
  <conditionalFormatting sqref="S12:T12">
    <cfRule type="colorScale" priority="1370">
      <colorScale>
        <cfvo type="min"/>
        <cfvo type="max"/>
        <color rgb="FFFCFCFF"/>
        <color rgb="FF63BE7B"/>
      </colorScale>
    </cfRule>
  </conditionalFormatting>
  <conditionalFormatting sqref="S12:T12">
    <cfRule type="colorScale" priority="1369">
      <colorScale>
        <cfvo type="min"/>
        <cfvo type="percentile" val="50"/>
        <cfvo type="max"/>
        <color rgb="FFF8696B"/>
        <color rgb="FFFCFCFF"/>
        <color rgb="FF63BE7B"/>
      </colorScale>
    </cfRule>
  </conditionalFormatting>
  <conditionalFormatting sqref="U12">
    <cfRule type="colorScale" priority="1366">
      <colorScale>
        <cfvo type="min"/>
        <cfvo type="percentile" val="50"/>
        <cfvo type="max"/>
        <color rgb="FFF8696B"/>
        <color rgb="FFFCFCFF"/>
        <color rgb="FF63BE7B"/>
      </colorScale>
    </cfRule>
  </conditionalFormatting>
  <conditionalFormatting sqref="V12">
    <cfRule type="colorScale" priority="1324">
      <colorScale>
        <cfvo type="min"/>
        <cfvo type="percentile" val="50"/>
        <cfvo type="max"/>
        <color rgb="FF63BE7B"/>
        <color rgb="FFFCFCFF"/>
        <color rgb="FFF8696B"/>
      </colorScale>
    </cfRule>
  </conditionalFormatting>
  <conditionalFormatting sqref="W12">
    <cfRule type="colorScale" priority="1365">
      <colorScale>
        <cfvo type="min"/>
        <cfvo type="percentile" val="50"/>
        <cfvo type="max"/>
        <color rgb="FF63BE7B"/>
        <color rgb="FFFCFCFF"/>
        <color rgb="FFF8696B"/>
      </colorScale>
    </cfRule>
  </conditionalFormatting>
  <conditionalFormatting sqref="D12">
    <cfRule type="colorScale" priority="1364">
      <colorScale>
        <cfvo type="min"/>
        <cfvo type="percentile" val="50"/>
        <cfvo type="max"/>
        <color rgb="FFF8696B"/>
        <color rgb="FFFCFCFF"/>
        <color rgb="FF63BE7B"/>
      </colorScale>
    </cfRule>
  </conditionalFormatting>
  <conditionalFormatting sqref="E12">
    <cfRule type="colorScale" priority="1363">
      <colorScale>
        <cfvo type="min"/>
        <cfvo type="max"/>
        <color rgb="FFFCFCFF"/>
        <color rgb="FF63BE7B"/>
      </colorScale>
    </cfRule>
  </conditionalFormatting>
  <conditionalFormatting sqref="F12">
    <cfRule type="colorScale" priority="1362">
      <colorScale>
        <cfvo type="min"/>
        <cfvo type="max"/>
        <color rgb="FFFCFCFF"/>
        <color rgb="FF63BE7B"/>
      </colorScale>
    </cfRule>
  </conditionalFormatting>
  <conditionalFormatting sqref="G12">
    <cfRule type="colorScale" priority="1361">
      <colorScale>
        <cfvo type="min"/>
        <cfvo type="max"/>
        <color rgb="FFFCFCFF"/>
        <color rgb="FF63BE7B"/>
      </colorScale>
    </cfRule>
  </conditionalFormatting>
  <conditionalFormatting sqref="H12">
    <cfRule type="colorScale" priority="1360">
      <colorScale>
        <cfvo type="min"/>
        <cfvo type="percentile" val="50"/>
        <cfvo type="max"/>
        <color rgb="FFF8696B"/>
        <color rgb="FFFCFCFF"/>
        <color rgb="FF63BE7B"/>
      </colorScale>
    </cfRule>
  </conditionalFormatting>
  <conditionalFormatting sqref="I12">
    <cfRule type="colorScale" priority="1359">
      <colorScale>
        <cfvo type="min"/>
        <cfvo type="percentile" val="50"/>
        <cfvo type="max"/>
        <color rgb="FFF8696B"/>
        <color rgb="FFFCFCFF"/>
        <color rgb="FF63BE7B"/>
      </colorScale>
    </cfRule>
  </conditionalFormatting>
  <conditionalFormatting sqref="J12">
    <cfRule type="colorScale" priority="1358">
      <colorScale>
        <cfvo type="min"/>
        <cfvo type="max"/>
        <color rgb="FFFCFCFF"/>
        <color rgb="FF63BE7B"/>
      </colorScale>
    </cfRule>
  </conditionalFormatting>
  <conditionalFormatting sqref="K12">
    <cfRule type="colorScale" priority="1355">
      <colorScale>
        <cfvo type="min"/>
        <cfvo type="percentile" val="50"/>
        <cfvo type="max"/>
        <color rgb="FFF8696B"/>
        <color rgb="FFFCFCFF"/>
        <color rgb="FF63BE7B"/>
      </colorScale>
    </cfRule>
    <cfRule type="colorScale" priority="1357">
      <colorScale>
        <cfvo type="min"/>
        <cfvo type="max"/>
        <color rgb="FFFCFCFF"/>
        <color rgb="FF63BE7B"/>
      </colorScale>
    </cfRule>
  </conditionalFormatting>
  <conditionalFormatting sqref="L12">
    <cfRule type="colorScale" priority="1354">
      <colorScale>
        <cfvo type="min"/>
        <cfvo type="percentile" val="50"/>
        <cfvo type="max"/>
        <color rgb="FFF8696B"/>
        <color rgb="FFFCFCFF"/>
        <color rgb="FF63BE7B"/>
      </colorScale>
    </cfRule>
    <cfRule type="colorScale" priority="1356">
      <colorScale>
        <cfvo type="min"/>
        <cfvo type="max"/>
        <color rgb="FFFCFCFF"/>
        <color rgb="FF63BE7B"/>
      </colorScale>
    </cfRule>
  </conditionalFormatting>
  <conditionalFormatting sqref="O12">
    <cfRule type="colorScale" priority="1352">
      <colorScale>
        <cfvo type="min"/>
        <cfvo type="percentile" val="50"/>
        <cfvo type="max"/>
        <color rgb="FF63BE7B"/>
        <color rgb="FFFCFCFF"/>
        <color rgb="FFF8696B"/>
      </colorScale>
    </cfRule>
  </conditionalFormatting>
  <conditionalFormatting sqref="P12">
    <cfRule type="colorScale" priority="1351">
      <colorScale>
        <cfvo type="min"/>
        <cfvo type="percentile" val="50"/>
        <cfvo type="max"/>
        <color rgb="FF63BE7B"/>
        <color rgb="FFFCFCFF"/>
        <color rgb="FFF8696B"/>
      </colorScale>
    </cfRule>
  </conditionalFormatting>
  <conditionalFormatting sqref="Q12">
    <cfRule type="colorScale" priority="1350">
      <colorScale>
        <cfvo type="min"/>
        <cfvo type="percentile" val="50"/>
        <cfvo type="max"/>
        <color rgb="FFF8696B"/>
        <color rgb="FFFCFCFF"/>
        <color rgb="FF63BE7B"/>
      </colorScale>
    </cfRule>
  </conditionalFormatting>
  <conditionalFormatting sqref="R12">
    <cfRule type="colorScale" priority="1346">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S12:T12">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S12:T12">
    <cfRule type="colorScale" priority="1345">
      <colorScale>
        <cfvo type="min"/>
        <cfvo type="percentile" val="50"/>
        <cfvo type="max"/>
        <color rgb="FFF8696B"/>
        <color rgb="FFFCFCFF"/>
        <color rgb="FF63BE7B"/>
      </colorScale>
    </cfRule>
  </conditionalFormatting>
  <conditionalFormatting sqref="U12">
    <cfRule type="colorScale" priority="1344">
      <colorScale>
        <cfvo type="min"/>
        <cfvo type="percentile" val="50"/>
        <cfvo type="max"/>
        <color rgb="FFF8696B"/>
        <color rgb="FFFCFCFF"/>
        <color rgb="FF63BE7B"/>
      </colorScale>
    </cfRule>
  </conditionalFormatting>
  <conditionalFormatting sqref="W12">
    <cfRule type="colorScale" priority="1343">
      <colorScale>
        <cfvo type="min"/>
        <cfvo type="percentile" val="50"/>
        <cfvo type="max"/>
        <color rgb="FF63BE7B"/>
        <color rgb="FFFCFCFF"/>
        <color rgb="FFF8696B"/>
      </colorScale>
    </cfRule>
  </conditionalFormatting>
  <conditionalFormatting sqref="D12">
    <cfRule type="colorScale" priority="1342">
      <colorScale>
        <cfvo type="min"/>
        <cfvo type="percentile" val="50"/>
        <cfvo type="max"/>
        <color rgb="FFF8696B"/>
        <color rgb="FFFCFCFF"/>
        <color rgb="FF63BE7B"/>
      </colorScale>
    </cfRule>
  </conditionalFormatting>
  <conditionalFormatting sqref="E12">
    <cfRule type="colorScale" priority="1341">
      <colorScale>
        <cfvo type="min"/>
        <cfvo type="max"/>
        <color rgb="FFFCFCFF"/>
        <color rgb="FF63BE7B"/>
      </colorScale>
    </cfRule>
  </conditionalFormatting>
  <conditionalFormatting sqref="F12">
    <cfRule type="colorScale" priority="1340">
      <colorScale>
        <cfvo type="min"/>
        <cfvo type="max"/>
        <color rgb="FFFCFCFF"/>
        <color rgb="FF63BE7B"/>
      </colorScale>
    </cfRule>
  </conditionalFormatting>
  <conditionalFormatting sqref="G12">
    <cfRule type="colorScale" priority="1339">
      <colorScale>
        <cfvo type="min"/>
        <cfvo type="max"/>
        <color rgb="FFFCFCFF"/>
        <color rgb="FF63BE7B"/>
      </colorScale>
    </cfRule>
  </conditionalFormatting>
  <conditionalFormatting sqref="H12">
    <cfRule type="colorScale" priority="1338">
      <colorScale>
        <cfvo type="min"/>
        <cfvo type="max"/>
        <color rgb="FFFCFCFF"/>
        <color rgb="FF63BE7B"/>
      </colorScale>
    </cfRule>
  </conditionalFormatting>
  <conditionalFormatting sqref="I12">
    <cfRule type="colorScale" priority="1337">
      <colorScale>
        <cfvo type="min"/>
        <cfvo type="max"/>
        <color rgb="FFFCFCFF"/>
        <color rgb="FF63BE7B"/>
      </colorScale>
    </cfRule>
  </conditionalFormatting>
  <conditionalFormatting sqref="J12">
    <cfRule type="colorScale" priority="1322">
      <colorScale>
        <cfvo type="min"/>
        <cfvo type="max"/>
        <color rgb="FFFCFCFF"/>
        <color rgb="FF63BE7B"/>
      </colorScale>
    </cfRule>
  </conditionalFormatting>
  <conditionalFormatting sqref="K12">
    <cfRule type="colorScale" priority="1336">
      <colorScale>
        <cfvo type="min"/>
        <cfvo type="max"/>
        <color rgb="FFFCFCFF"/>
        <color rgb="FF63BE7B"/>
      </colorScale>
    </cfRule>
  </conditionalFormatting>
  <conditionalFormatting sqref="L12">
    <cfRule type="colorScale" priority="1335">
      <colorScale>
        <cfvo type="min"/>
        <cfvo type="max"/>
        <color rgb="FFFCFCFF"/>
        <color rgb="FF63BE7B"/>
      </colorScale>
    </cfRule>
  </conditionalFormatting>
  <conditionalFormatting sqref="O12">
    <cfRule type="colorScale" priority="1332">
      <colorScale>
        <cfvo type="min"/>
        <cfvo type="percentile" val="50"/>
        <cfvo type="max"/>
        <color rgb="FF63BE7B"/>
        <color rgb="FFFCFCFF"/>
        <color rgb="FFF8696B"/>
      </colorScale>
    </cfRule>
  </conditionalFormatting>
  <conditionalFormatting sqref="P12">
    <cfRule type="colorScale" priority="1331">
      <colorScale>
        <cfvo type="min"/>
        <cfvo type="percentile" val="50"/>
        <cfvo type="max"/>
        <color rgb="FF63BE7B"/>
        <color rgb="FFFCFCFF"/>
        <color rgb="FFF8696B"/>
      </colorScale>
    </cfRule>
  </conditionalFormatting>
  <conditionalFormatting sqref="Q12">
    <cfRule type="colorScale" priority="1330">
      <colorScale>
        <cfvo type="min"/>
        <cfvo type="percentile" val="50"/>
        <cfvo type="max"/>
        <color rgb="FFF8696B"/>
        <color rgb="FFFCFCFF"/>
        <color rgb="FF63BE7B"/>
      </colorScale>
    </cfRule>
  </conditionalFormatting>
  <conditionalFormatting sqref="R12">
    <cfRule type="colorScale" priority="1329">
      <colorScale>
        <cfvo type="min"/>
        <cfvo type="max"/>
        <color rgb="FFFCFCFF"/>
        <color rgb="FF63BE7B"/>
      </colorScale>
    </cfRule>
  </conditionalFormatting>
  <conditionalFormatting sqref="S12:T12">
    <cfRule type="colorScale" priority="1327">
      <colorScale>
        <cfvo type="min"/>
        <cfvo type="percentile" val="50"/>
        <cfvo type="max"/>
        <color rgb="FFF8696B"/>
        <color rgb="FFFCFCFF"/>
        <color rgb="FF63BE7B"/>
      </colorScale>
    </cfRule>
  </conditionalFormatting>
  <conditionalFormatting sqref="U12">
    <cfRule type="colorScale" priority="1325">
      <colorScale>
        <cfvo type="min"/>
        <cfvo type="percentile" val="50"/>
        <cfvo type="max"/>
        <color rgb="FFF8696B"/>
        <color rgb="FFFCFCFF"/>
        <color rgb="FF63BE7B"/>
      </colorScale>
    </cfRule>
  </conditionalFormatting>
  <conditionalFormatting sqref="W12">
    <cfRule type="colorScale" priority="1323">
      <colorScale>
        <cfvo type="min"/>
        <cfvo type="percentile" val="50"/>
        <cfvo type="max"/>
        <color rgb="FF63BE7B"/>
        <color rgb="FFFCFCFF"/>
        <color rgb="FFF8696B"/>
      </colorScale>
    </cfRule>
  </conditionalFormatting>
  <conditionalFormatting sqref="D12">
    <cfRule type="colorScale" priority="1321">
      <colorScale>
        <cfvo type="min"/>
        <cfvo type="percentile" val="50"/>
        <cfvo type="max"/>
        <color rgb="FFF8696B"/>
        <color rgb="FFFCFCFF"/>
        <color rgb="FF63BE7B"/>
      </colorScale>
    </cfRule>
  </conditionalFormatting>
  <conditionalFormatting sqref="G12">
    <cfRule type="colorScale" priority="1320">
      <colorScale>
        <cfvo type="min"/>
        <cfvo type="max"/>
        <color rgb="FFFCFCFF"/>
        <color rgb="FF63BE7B"/>
      </colorScale>
    </cfRule>
  </conditionalFormatting>
  <conditionalFormatting sqref="J12">
    <cfRule type="colorScale" priority="1319">
      <colorScale>
        <cfvo type="min"/>
        <cfvo type="max"/>
        <color rgb="FFFCFCFF"/>
        <color rgb="FF63BE7B"/>
      </colorScale>
    </cfRule>
  </conditionalFormatting>
  <conditionalFormatting sqref="O12">
    <cfRule type="colorScale" priority="1316">
      <colorScale>
        <cfvo type="min"/>
        <cfvo type="percentile" val="50"/>
        <cfvo type="max"/>
        <color rgb="FF63BE7B"/>
        <color rgb="FFFCFCFF"/>
        <color rgb="FFF8696B"/>
      </colorScale>
    </cfRule>
  </conditionalFormatting>
  <conditionalFormatting sqref="P12">
    <cfRule type="colorScale" priority="1315">
      <colorScale>
        <cfvo type="min"/>
        <cfvo type="percentile" val="50"/>
        <cfvo type="max"/>
        <color rgb="FF63BE7B"/>
        <color rgb="FFFCFCFF"/>
        <color rgb="FFF8696B"/>
      </colorScale>
    </cfRule>
  </conditionalFormatting>
  <conditionalFormatting sqref="Q12">
    <cfRule type="colorScale" priority="1314">
      <colorScale>
        <cfvo type="min"/>
        <cfvo type="percentile" val="50"/>
        <cfvo type="max"/>
        <color rgb="FFF8696B"/>
        <color rgb="FFFCFCFF"/>
        <color rgb="FF63BE7B"/>
      </colorScale>
    </cfRule>
  </conditionalFormatting>
  <conditionalFormatting sqref="R12">
    <cfRule type="colorScale" priority="1313">
      <colorScale>
        <cfvo type="min"/>
        <cfvo type="max"/>
        <color rgb="FFFCFCFF"/>
        <color rgb="FF63BE7B"/>
      </colorScale>
    </cfRule>
  </conditionalFormatting>
  <conditionalFormatting sqref="S12:T12">
    <cfRule type="colorScale" priority="1311">
      <colorScale>
        <cfvo type="min"/>
        <cfvo type="percentile" val="50"/>
        <cfvo type="max"/>
        <color rgb="FFF8696B"/>
        <color rgb="FFFCFCFF"/>
        <color rgb="FF63BE7B"/>
      </colorScale>
    </cfRule>
  </conditionalFormatting>
  <conditionalFormatting sqref="U12">
    <cfRule type="colorScale" priority="1310">
      <colorScale>
        <cfvo type="min"/>
        <cfvo type="percentile" val="50"/>
        <cfvo type="max"/>
        <color rgb="FFF8696B"/>
        <color rgb="FFFCFCFF"/>
        <color rgb="FF63BE7B"/>
      </colorScale>
    </cfRule>
  </conditionalFormatting>
  <conditionalFormatting sqref="V12">
    <cfRule type="colorScale" priority="1309">
      <colorScale>
        <cfvo type="min"/>
        <cfvo type="percentile" val="50"/>
        <cfvo type="max"/>
        <color rgb="FF63BE7B"/>
        <color rgb="FFFCFCFF"/>
        <color rgb="FFF8696B"/>
      </colorScale>
    </cfRule>
  </conditionalFormatting>
  <conditionalFormatting sqref="W12">
    <cfRule type="colorScale" priority="1308">
      <colorScale>
        <cfvo type="min"/>
        <cfvo type="percentile" val="50"/>
        <cfvo type="max"/>
        <color rgb="FF63BE7B"/>
        <color rgb="FFFCFCFF"/>
        <color rgb="FFF8696B"/>
      </colorScale>
    </cfRule>
  </conditionalFormatting>
  <conditionalFormatting sqref="D16:D17 D2:D4 D6:D14">
    <cfRule type="colorScale" priority="1307">
      <colorScale>
        <cfvo type="min"/>
        <cfvo type="percentile" val="50"/>
        <cfvo type="max"/>
        <color rgb="FFF8696B"/>
        <color rgb="FFFCFCFF"/>
        <color rgb="FF63BE7B"/>
      </colorScale>
    </cfRule>
  </conditionalFormatting>
  <conditionalFormatting sqref="G16:G17 G2:G4 G6:G14">
    <cfRule type="colorScale" priority="1306">
      <colorScale>
        <cfvo type="min"/>
        <cfvo type="max"/>
        <color rgb="FFFCFCFF"/>
        <color rgb="FF63BE7B"/>
      </colorScale>
    </cfRule>
  </conditionalFormatting>
  <conditionalFormatting sqref="J16:J17 J2:J4 J6:J14">
    <cfRule type="colorScale" priority="1305">
      <colorScale>
        <cfvo type="min"/>
        <cfvo type="max"/>
        <color rgb="FFFCFCFF"/>
        <color rgb="FF63BE7B"/>
      </colorScale>
    </cfRule>
  </conditionalFormatting>
  <conditionalFormatting sqref="O16:O17 O2:O4 O6:O14">
    <cfRule type="colorScale" priority="1302">
      <colorScale>
        <cfvo type="min"/>
        <cfvo type="percentile" val="50"/>
        <cfvo type="max"/>
        <color rgb="FF63BE7B"/>
        <color rgb="FFFCFCFF"/>
        <color rgb="FFF8696B"/>
      </colorScale>
    </cfRule>
  </conditionalFormatting>
  <conditionalFormatting sqref="P16:P17 P2:P4 P6:P14">
    <cfRule type="colorScale" priority="1301">
      <colorScale>
        <cfvo type="min"/>
        <cfvo type="percentile" val="50"/>
        <cfvo type="max"/>
        <color rgb="FF63BE7B"/>
        <color rgb="FFFCFCFF"/>
        <color rgb="FFF8696B"/>
      </colorScale>
    </cfRule>
  </conditionalFormatting>
  <conditionalFormatting sqref="Q16:Q17 Q2:Q4 Q6:Q14">
    <cfRule type="colorScale" priority="1300">
      <colorScale>
        <cfvo type="min"/>
        <cfvo type="percentile" val="50"/>
        <cfvo type="max"/>
        <color rgb="FFF8696B"/>
        <color rgb="FFFCFCFF"/>
        <color rgb="FF63BE7B"/>
      </colorScale>
    </cfRule>
  </conditionalFormatting>
  <conditionalFormatting sqref="T16:T17 T2:T4 T6:T14">
    <cfRule type="colorScale" priority="1298">
      <colorScale>
        <cfvo type="min"/>
        <cfvo type="percentile" val="50"/>
        <cfvo type="max"/>
        <color rgb="FFF8696B"/>
        <color rgb="FFFCFCFF"/>
        <color rgb="FF63BE7B"/>
      </colorScale>
    </cfRule>
  </conditionalFormatting>
  <conditionalFormatting sqref="U16:U17 U2:U4 U6:U14">
    <cfRule type="colorScale" priority="1297">
      <colorScale>
        <cfvo type="min"/>
        <cfvo type="percentile" val="50"/>
        <cfvo type="max"/>
        <color rgb="FFF8696B"/>
        <color rgb="FFFCFCFF"/>
        <color rgb="FF63BE7B"/>
      </colorScale>
    </cfRule>
  </conditionalFormatting>
  <conditionalFormatting sqref="V16:V17 V2:V4 V6:V14">
    <cfRule type="colorScale" priority="1296">
      <colorScale>
        <cfvo type="min"/>
        <cfvo type="percentile" val="50"/>
        <cfvo type="max"/>
        <color rgb="FF63BE7B"/>
        <color rgb="FFFCFCFF"/>
        <color rgb="FFF8696B"/>
      </colorScale>
    </cfRule>
  </conditionalFormatting>
  <conditionalFormatting sqref="W16:W17 W2:W4 W6:W14">
    <cfRule type="colorScale" priority="1295">
      <colorScale>
        <cfvo type="min"/>
        <cfvo type="percentile" val="50"/>
        <cfvo type="max"/>
        <color rgb="FF63BE7B"/>
        <color rgb="FFFCFCFF"/>
        <color rgb="FFF8696B"/>
      </colorScale>
    </cfRule>
  </conditionalFormatting>
  <conditionalFormatting sqref="D15">
    <cfRule type="colorScale" priority="1153">
      <colorScale>
        <cfvo type="min"/>
        <cfvo type="percentile" val="50"/>
        <cfvo type="max"/>
        <color rgb="FFF8696B"/>
        <color rgb="FFFCFCFF"/>
        <color rgb="FF63BE7B"/>
      </colorScale>
    </cfRule>
  </conditionalFormatting>
  <conditionalFormatting sqref="D15">
    <cfRule type="colorScale" priority="1238">
      <colorScale>
        <cfvo type="min"/>
        <cfvo type="percentile" val="50"/>
        <cfvo type="max"/>
        <color rgb="FFF8696B"/>
        <color rgb="FFFCFCFF"/>
        <color rgb="FF63BE7B"/>
      </colorScale>
    </cfRule>
  </conditionalFormatting>
  <conditionalFormatting sqref="D15">
    <cfRule type="colorScale" priority="1187">
      <colorScale>
        <cfvo type="min"/>
        <cfvo type="percentile" val="50"/>
        <cfvo type="max"/>
        <color rgb="FFF8696B"/>
        <color rgb="FFFCFCFF"/>
        <color rgb="FF63BE7B"/>
      </colorScale>
    </cfRule>
  </conditionalFormatting>
  <conditionalFormatting sqref="E15">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E15">
    <cfRule type="colorScale" priority="1188">
      <colorScale>
        <cfvo type="min"/>
        <cfvo type="max"/>
        <color rgb="FFFCFCFF"/>
        <color rgb="FF63BE7B"/>
      </colorScale>
    </cfRule>
    <cfRule type="colorScale" priority="1189">
      <colorScale>
        <cfvo type="min"/>
        <cfvo type="max"/>
        <color rgb="FFFCFCFF"/>
        <color rgb="FF63BE7B"/>
      </colorScale>
    </cfRule>
    <cfRule type="colorScale" priority="1190">
      <colorScale>
        <cfvo type="min"/>
        <cfvo type="max"/>
        <color rgb="FFFCFCFF"/>
        <color rgb="FF63BE7B"/>
      </colorScale>
    </cfRule>
  </conditionalFormatting>
  <conditionalFormatting sqref="E15:N15">
    <cfRule type="colorScale" priority="1166">
      <colorScale>
        <cfvo type="min"/>
        <cfvo type="max"/>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FEB84"/>
        <color rgb="FF63BE7B"/>
      </colorScale>
    </cfRule>
    <cfRule type="colorScale" priority="1169">
      <colorScale>
        <cfvo type="min"/>
        <cfvo type="max"/>
        <color rgb="FFFFEF9C"/>
        <color rgb="FF63BE7B"/>
      </colorScale>
    </cfRule>
  </conditionalFormatting>
  <conditionalFormatting sqref="F15">
    <cfRule type="colorScale" priority="123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percentile" val="50"/>
        <cfvo type="max"/>
        <color rgb="FFF8696B"/>
        <color rgb="FFFCFCFF"/>
        <color rgb="FF63BE7B"/>
      </colorScale>
    </cfRule>
  </conditionalFormatting>
  <conditionalFormatting sqref="F15">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max"/>
        <color rgb="FFFCFCFF"/>
        <color rgb="FF63BE7B"/>
      </colorScale>
    </cfRule>
  </conditionalFormatting>
  <conditionalFormatting sqref="G15">
    <cfRule type="colorScale" priority="1152">
      <colorScale>
        <cfvo type="min"/>
        <cfvo type="max"/>
        <color rgb="FFFCFCFF"/>
        <color rgb="FF63BE7B"/>
      </colorScale>
    </cfRule>
  </conditionalFormatting>
  <conditionalFormatting sqref="G15">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fRule type="colorScale" priority="1255">
      <colorScale>
        <cfvo type="min"/>
        <cfvo type="percentile" val="50"/>
        <cfvo type="max"/>
        <color rgb="FFF8696B"/>
        <color rgb="FFFCFCFF"/>
        <color rgb="FF63BE7B"/>
      </colorScale>
    </cfRule>
  </conditionalFormatting>
  <conditionalFormatting sqref="G15">
    <cfRule type="colorScale" priority="1194">
      <colorScale>
        <cfvo type="min"/>
        <cfvo type="max"/>
        <color rgb="FFFCFCFF"/>
        <color rgb="FF63BE7B"/>
      </colorScale>
    </cfRule>
    <cfRule type="colorScale" priority="1195">
      <colorScale>
        <cfvo type="min"/>
        <cfvo type="max"/>
        <color rgb="FFFCFCFF"/>
        <color rgb="FF63BE7B"/>
      </colorScale>
    </cfRule>
    <cfRule type="colorScale" priority="1196">
      <colorScale>
        <cfvo type="min"/>
        <cfvo type="max"/>
        <color rgb="FFFCFCFF"/>
        <color rgb="FF63BE7B"/>
      </colorScale>
    </cfRule>
  </conditionalFormatting>
  <conditionalFormatting sqref="H15">
    <cfRule type="colorScale" priority="1186">
      <colorScale>
        <cfvo type="min"/>
        <cfvo type="percentile" val="50"/>
        <cfvo type="max"/>
        <color rgb="FFF8696B"/>
        <color rgb="FFFCFCFF"/>
        <color rgb="FF5A8AC6"/>
      </colorScale>
    </cfRule>
  </conditionalFormatting>
  <conditionalFormatting sqref="H15">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CFCFF"/>
        <color rgb="FF63BE7B"/>
      </colorScale>
    </cfRule>
  </conditionalFormatting>
  <conditionalFormatting sqref="H15">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fRule type="colorScale" priority="1199">
      <colorScale>
        <cfvo type="min"/>
        <cfvo type="percentile" val="50"/>
        <cfvo type="max"/>
        <color rgb="FFF8696B"/>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onditionalFormatting>
  <conditionalFormatting sqref="I15">
    <cfRule type="colorScale" priority="1263">
      <colorScale>
        <cfvo type="min"/>
        <cfvo type="percentile" val="50"/>
        <cfvo type="max"/>
        <color rgb="FFF8696B"/>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onditionalFormatting>
  <conditionalFormatting sqref="I15:J15 M15:N15">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onditionalFormatting>
  <conditionalFormatting sqref="I15:J15 M15:N15">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percentile" val="50"/>
        <cfvo type="max"/>
        <color rgb="FFF8696B"/>
        <color rgb="FFFCFCFF"/>
        <color rgb="FF5A8AC6"/>
      </colorScale>
    </cfRule>
    <cfRule type="colorScale" priority="1206">
      <colorScale>
        <cfvo type="min"/>
        <cfvo type="percentile" val="50"/>
        <cfvo type="max"/>
        <color rgb="FFF8696B"/>
        <color rgb="FFFCFCFF"/>
        <color rgb="FF63BE7B"/>
      </colorScale>
    </cfRule>
    <cfRule type="colorScale" priority="1207">
      <colorScale>
        <cfvo type="min"/>
        <cfvo type="percentile" val="50"/>
        <cfvo type="max"/>
        <color rgb="FFF8696B"/>
        <color rgb="FFFCFCFF"/>
        <color rgb="FF63BE7B"/>
      </colorScale>
    </cfRule>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J15">
    <cfRule type="colorScale" priority="1151">
      <colorScale>
        <cfvo type="min"/>
        <cfvo type="max"/>
        <color rgb="FFFCFCFF"/>
        <color rgb="FF63BE7B"/>
      </colorScale>
    </cfRule>
  </conditionalFormatting>
  <conditionalFormatting sqref="M15:N15 J15">
    <cfRule type="colorScale" priority="1276">
      <colorScale>
        <cfvo type="min"/>
        <cfvo type="percentile" val="50"/>
        <cfvo type="max"/>
        <color rgb="FFF8696B"/>
        <color rgb="FFFCFCFF"/>
        <color rgb="FF63BE7B"/>
      </colorScale>
    </cfRule>
  </conditionalFormatting>
  <conditionalFormatting sqref="J15">
    <cfRule type="colorScale" priority="1277">
      <colorScale>
        <cfvo type="min"/>
        <cfvo type="percentile" val="50"/>
        <cfvo type="max"/>
        <color rgb="FFF8696B"/>
        <color rgb="FFFCFCFF"/>
        <color rgb="FF63BE7B"/>
      </colorScale>
    </cfRule>
    <cfRule type="colorScale" priority="1278">
      <colorScale>
        <cfvo type="min"/>
        <cfvo type="max"/>
        <color rgb="FFFCFCFF"/>
        <color rgb="FF63BE7B"/>
      </colorScale>
    </cfRule>
    <cfRule type="colorScale" priority="1279">
      <colorScale>
        <cfvo type="min"/>
        <cfvo type="percentile" val="50"/>
        <cfvo type="max"/>
        <color rgb="FFF8696B"/>
        <color rgb="FFFCFCFF"/>
        <color rgb="FF63BE7B"/>
      </colorScale>
    </cfRule>
  </conditionalFormatting>
  <conditionalFormatting sqref="K15">
    <cfRule type="colorScale" priority="1280">
      <colorScale>
        <cfvo type="min"/>
        <cfvo type="percentile" val="50"/>
        <cfvo type="max"/>
        <color rgb="FFF8696B"/>
        <color rgb="FFFCFCFF"/>
        <color rgb="FF63BE7B"/>
      </colorScale>
    </cfRule>
  </conditionalFormatting>
  <conditionalFormatting sqref="K15:L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max"/>
        <color rgb="FFFCFCFF"/>
        <color rgb="FF63BE7B"/>
      </colorScale>
    </cfRule>
  </conditionalFormatting>
  <conditionalFormatting sqref="L15">
    <cfRule type="colorScale" priority="1281">
      <colorScale>
        <cfvo type="min"/>
        <cfvo type="percentile" val="50"/>
        <cfvo type="max"/>
        <color rgb="FFF8696B"/>
        <color rgb="FFFCFCFF"/>
        <color rgb="FF63BE7B"/>
      </colorScale>
    </cfRule>
  </conditionalFormatting>
  <conditionalFormatting sqref="O15">
    <cfRule type="colorScale" priority="1148">
      <colorScale>
        <cfvo type="min"/>
        <cfvo type="percentile" val="50"/>
        <cfvo type="max"/>
        <color rgb="FF63BE7B"/>
        <color rgb="FFFCFCFF"/>
        <color rgb="FFF8696B"/>
      </colorScale>
    </cfRule>
  </conditionalFormatting>
  <conditionalFormatting sqref="O15">
    <cfRule type="colorScale" priority="1240">
      <colorScale>
        <cfvo type="min"/>
        <cfvo type="percentile" val="50"/>
        <cfvo type="max"/>
        <color rgb="FF63BE7B"/>
        <color rgb="FFFCFCFF"/>
        <color rgb="FFF8696B"/>
      </colorScale>
    </cfRule>
  </conditionalFormatting>
  <conditionalFormatting sqref="O15">
    <cfRule type="colorScale" priority="1213">
      <colorScale>
        <cfvo type="min"/>
        <cfvo type="percentile" val="50"/>
        <cfvo type="max"/>
        <color rgb="FF63BE7B"/>
        <color rgb="FFFCFCFF"/>
        <color rgb="FFF8696B"/>
      </colorScale>
    </cfRule>
    <cfRule type="colorScale" priority="1214">
      <colorScale>
        <cfvo type="min"/>
        <cfvo type="percentile" val="50"/>
        <cfvo type="max"/>
        <color rgb="FF63BE7B"/>
        <color rgb="FFFCFCFF"/>
        <color rgb="FFF8696B"/>
      </colorScale>
    </cfRule>
    <cfRule type="colorScale" priority="1215">
      <colorScale>
        <cfvo type="min"/>
        <cfvo type="percentile" val="50"/>
        <cfvo type="max"/>
        <color rgb="FF63BE7B"/>
        <color rgb="FFFCFCFF"/>
        <color rgb="FFF8696B"/>
      </colorScale>
    </cfRule>
    <cfRule type="colorScale" priority="1216">
      <colorScale>
        <cfvo type="min"/>
        <cfvo type="percentile" val="50"/>
        <cfvo type="max"/>
        <color rgb="FF63BE7B"/>
        <color rgb="FFFCFCFF"/>
        <color rgb="FFF8696B"/>
      </colorScale>
    </cfRule>
  </conditionalFormatting>
  <conditionalFormatting sqref="P15">
    <cfRule type="colorScale" priority="1147">
      <colorScale>
        <cfvo type="min"/>
        <cfvo type="percentile" val="50"/>
        <cfvo type="max"/>
        <color rgb="FF63BE7B"/>
        <color rgb="FFFCFCFF"/>
        <color rgb="FFF8696B"/>
      </colorScale>
    </cfRule>
  </conditionalFormatting>
  <conditionalFormatting sqref="P15">
    <cfRule type="colorScale" priority="1290">
      <colorScale>
        <cfvo type="min"/>
        <cfvo type="percentile" val="50"/>
        <cfvo type="max"/>
        <color rgb="FF63BE7B"/>
        <color rgb="FFFCFCFF"/>
        <color rgb="FFF8696B"/>
      </colorScale>
    </cfRule>
  </conditionalFormatting>
  <conditionalFormatting sqref="P15">
    <cfRule type="colorScale" priority="1217">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fRule type="colorScale" priority="1219">
      <colorScale>
        <cfvo type="min"/>
        <cfvo type="max"/>
        <color rgb="FFFCFCFF"/>
        <color rgb="FFF8696B"/>
      </colorScale>
    </cfRule>
  </conditionalFormatting>
  <conditionalFormatting sqref="Q15">
    <cfRule type="colorScale" priority="1146">
      <colorScale>
        <cfvo type="min"/>
        <cfvo type="percentile" val="50"/>
        <cfvo type="max"/>
        <color rgb="FFF8696B"/>
        <color rgb="FFFCFCFF"/>
        <color rgb="FF63BE7B"/>
      </colorScale>
    </cfRule>
  </conditionalFormatting>
  <conditionalFormatting sqref="Q15">
    <cfRule type="colorScale" priority="1291">
      <colorScale>
        <cfvo type="min"/>
        <cfvo type="percentile" val="50"/>
        <cfvo type="max"/>
        <color rgb="FFF8696B"/>
        <color rgb="FFFCFCFF"/>
        <color rgb="FF63BE7B"/>
      </colorScale>
    </cfRule>
  </conditionalFormatting>
  <conditionalFormatting sqref="Q15">
    <cfRule type="colorScale" priority="1220">
      <colorScale>
        <cfvo type="min"/>
        <cfvo type="percentile" val="50"/>
        <cfvo type="max"/>
        <color rgb="FFF8696B"/>
        <color rgb="FFFCFCFF"/>
        <color rgb="FF63BE7B"/>
      </colorScale>
    </cfRule>
    <cfRule type="colorScale" priority="1221">
      <colorScale>
        <cfvo type="min"/>
        <cfvo type="max"/>
        <color rgb="FFFFEF9C"/>
        <color rgb="FF63BE7B"/>
      </colorScale>
    </cfRule>
    <cfRule type="colorScale" priority="1222">
      <colorScale>
        <cfvo type="min"/>
        <cfvo type="max"/>
        <color rgb="FFFFEF9C"/>
        <color rgb="FF63BE7B"/>
      </colorScale>
    </cfRule>
    <cfRule type="colorScale" priority="1223">
      <colorScale>
        <cfvo type="min"/>
        <cfvo type="max"/>
        <color rgb="FFFFEF9C"/>
        <color rgb="FF63BE7B"/>
      </colorScale>
    </cfRule>
    <cfRule type="colorScale" priority="1224">
      <colorScale>
        <cfvo type="min"/>
        <cfvo type="max"/>
        <color rgb="FFFCFCFF"/>
        <color rgb="FF63BE7B"/>
      </colorScale>
    </cfRule>
    <cfRule type="colorScale" priority="1225">
      <colorScale>
        <cfvo type="min"/>
        <cfvo type="max"/>
        <color rgb="FFFCFCFF"/>
        <color rgb="FF63BE7B"/>
      </colorScale>
    </cfRule>
    <cfRule type="colorScale" priority="1226">
      <colorScale>
        <cfvo type="min"/>
        <cfvo type="percentile" val="50"/>
        <cfvo type="max"/>
        <color rgb="FFF8696B"/>
        <color rgb="FFFCFCFF"/>
        <color rgb="FF63BE7B"/>
      </colorScale>
    </cfRule>
  </conditionalFormatting>
  <conditionalFormatting sqref="Q15:U15 W15">
    <cfRule type="colorScale" priority="1173">
      <colorScale>
        <cfvo type="min"/>
        <cfvo type="max"/>
        <color rgb="FFFFEF9C"/>
        <color rgb="FF63BE7B"/>
      </colorScale>
    </cfRule>
  </conditionalFormatting>
  <conditionalFormatting sqref="R15">
    <cfRule type="colorScale" priority="1145">
      <colorScale>
        <cfvo type="min"/>
        <cfvo type="max"/>
        <color rgb="FFFCFCFF"/>
        <color rgb="FF63BE7B"/>
      </colorScale>
    </cfRule>
  </conditionalFormatting>
  <conditionalFormatting sqref="R15">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max"/>
        <color rgb="FFFFEF9C"/>
        <color rgb="FF63BE7B"/>
      </colorScale>
    </cfRule>
    <cfRule type="colorScale" priority="1177">
      <colorScale>
        <cfvo type="min"/>
        <cfvo type="max"/>
        <color rgb="FFFFEF9C"/>
        <color rgb="FF63BE7B"/>
      </colorScale>
    </cfRule>
    <cfRule type="colorScale" priority="1178">
      <colorScale>
        <cfvo type="min"/>
        <cfvo type="max"/>
        <color rgb="FFFCFCFF"/>
        <color rgb="FF63BE7B"/>
      </colorScale>
    </cfRule>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S15:T15">
    <cfRule type="colorScale" priority="1143">
      <colorScale>
        <cfvo type="min"/>
        <cfvo type="max"/>
        <color rgb="FFFCFCFF"/>
        <color rgb="FF63BE7B"/>
      </colorScale>
    </cfRule>
  </conditionalFormatting>
  <conditionalFormatting sqref="S15:T15">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onditionalFormatting>
  <conditionalFormatting sqref="S15:T15">
    <cfRule type="colorScale" priority="1227">
      <colorScale>
        <cfvo type="min"/>
        <cfvo type="percentile" val="50"/>
        <cfvo type="max"/>
        <color rgb="FFF8696B"/>
        <color rgb="FFFCFCFF"/>
        <color rgb="FF63BE7B"/>
      </colorScale>
    </cfRule>
    <cfRule type="colorScale" priority="1228">
      <colorScale>
        <cfvo type="min"/>
        <cfvo type="max"/>
        <color rgb="FFFCFCFF"/>
        <color rgb="FF63BE7B"/>
      </colorScale>
    </cfRule>
    <cfRule type="colorScale" priority="1229">
      <colorScale>
        <cfvo type="min"/>
        <cfvo type="max"/>
        <color rgb="FFFFEF9C"/>
        <color rgb="FF63BE7B"/>
      </colorScale>
    </cfRule>
    <cfRule type="colorScale" priority="1230">
      <colorScale>
        <cfvo type="min"/>
        <cfvo type="max"/>
        <color rgb="FFFFEF9C"/>
        <color rgb="FF63BE7B"/>
      </colorScale>
    </cfRule>
    <cfRule type="colorScale" priority="1231">
      <colorScale>
        <cfvo type="min"/>
        <cfvo type="max"/>
        <color rgb="FFFCFCFF"/>
        <color rgb="FF63BE7B"/>
      </colorScale>
    </cfRule>
    <cfRule type="colorScale" priority="1232">
      <colorScale>
        <cfvo type="min"/>
        <cfvo type="max"/>
        <color rgb="FFFCFCFF"/>
        <color rgb="FF63BE7B"/>
      </colorScale>
    </cfRule>
  </conditionalFormatting>
  <conditionalFormatting sqref="U15">
    <cfRule type="colorScale" priority="1139">
      <colorScale>
        <cfvo type="min"/>
        <cfvo type="percentile" val="50"/>
        <cfvo type="max"/>
        <color rgb="FFF8696B"/>
        <color rgb="FFFCFCFF"/>
        <color rgb="FF63BE7B"/>
      </colorScale>
    </cfRule>
    <cfRule type="colorScale" priority="1142">
      <colorScale>
        <cfvo type="min"/>
        <cfvo type="max"/>
        <color rgb="FFFCFCFF"/>
        <color rgb="FF63BE7B"/>
      </colorScale>
    </cfRule>
  </conditionalFormatting>
  <conditionalFormatting sqref="U15">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onditionalFormatting>
  <conditionalFormatting sqref="U15">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onditionalFormatting>
  <conditionalFormatting sqref="W15 U15">
    <cfRule type="colorScale" priority="1179">
      <colorScale>
        <cfvo type="min"/>
        <cfvo type="max"/>
        <color rgb="FFFFEF9C"/>
        <color rgb="FF63BE7B"/>
      </colorScale>
    </cfRule>
    <cfRule type="colorScale" priority="1180">
      <colorScale>
        <cfvo type="min"/>
        <cfvo type="max"/>
        <color rgb="FFFFEF9C"/>
        <color rgb="FF63BE7B"/>
      </colorScale>
    </cfRule>
    <cfRule type="colorScale" priority="1181">
      <colorScale>
        <cfvo type="min"/>
        <cfvo type="max"/>
        <color rgb="FFFFEF9C"/>
        <color rgb="FF63BE7B"/>
      </colorScale>
    </cfRule>
  </conditionalFormatting>
  <conditionalFormatting sqref="V15">
    <cfRule type="colorScale" priority="1141">
      <colorScale>
        <cfvo type="min"/>
        <cfvo type="percentile" val="50"/>
        <cfvo type="max"/>
        <color rgb="FF63BE7B"/>
        <color rgb="FFFCFCFF"/>
        <color rgb="FFF8696B"/>
      </colorScale>
    </cfRule>
  </conditionalFormatting>
  <conditionalFormatting sqref="V15">
    <cfRule type="colorScale" priority="1155">
      <colorScale>
        <cfvo type="min"/>
        <cfvo type="percentile" val="50"/>
        <cfvo type="max"/>
        <color rgb="FF63BE7B"/>
        <color rgb="FFFCFCFF"/>
        <color rgb="FFF8696B"/>
      </colorScale>
    </cfRule>
    <cfRule type="colorScale" priority="1156">
      <colorScale>
        <cfvo type="min"/>
        <cfvo type="percentile" val="50"/>
        <cfvo type="max"/>
        <color rgb="FF63BE7B"/>
        <color rgb="FFFCFCFF"/>
        <color rgb="FFF8696B"/>
      </colorScale>
    </cfRule>
    <cfRule type="colorScale" priority="1157">
      <colorScale>
        <cfvo type="min"/>
        <cfvo type="max"/>
        <color rgb="FF63BE7B"/>
        <color rgb="FFFCFCFF"/>
      </colorScale>
    </cfRule>
    <cfRule type="colorScale" priority="1158">
      <colorScale>
        <cfvo type="min"/>
        <cfvo type="percentile" val="50"/>
        <cfvo type="max"/>
        <color rgb="FF63BE7B"/>
        <color rgb="FFFCFCFF"/>
        <color rgb="FFF8696B"/>
      </colorScale>
    </cfRule>
    <cfRule type="colorScale" priority="1162">
      <colorScale>
        <cfvo type="min"/>
        <cfvo type="max"/>
        <color rgb="FFFFEF9C"/>
        <color rgb="FF63BE7B"/>
      </colorScale>
    </cfRule>
    <cfRule type="colorScale" priority="1163">
      <colorScale>
        <cfvo type="min"/>
        <cfvo type="max"/>
        <color rgb="FFFFEF9C"/>
        <color rgb="FF63BE7B"/>
      </colorScale>
    </cfRule>
    <cfRule type="colorScale" priority="1164">
      <colorScale>
        <cfvo type="min"/>
        <cfvo type="max"/>
        <color rgb="FFFFEF9C"/>
        <color rgb="FF63BE7B"/>
      </colorScale>
    </cfRule>
  </conditionalFormatting>
  <conditionalFormatting sqref="V15">
    <cfRule type="colorScale" priority="1154">
      <colorScale>
        <cfvo type="min"/>
        <cfvo type="max"/>
        <color rgb="FFFFEF9C"/>
        <color rgb="FF63BE7B"/>
      </colorScale>
    </cfRule>
  </conditionalFormatting>
  <conditionalFormatting sqref="V15">
    <cfRule type="colorScale" priority="1165">
      <colorScale>
        <cfvo type="min"/>
        <cfvo type="max"/>
        <color rgb="FFFFEF9C"/>
        <color rgb="FF63BE7B"/>
      </colorScale>
    </cfRule>
  </conditionalFormatting>
  <conditionalFormatting sqref="V15">
    <cfRule type="colorScale" priority="1159">
      <colorScale>
        <cfvo type="min"/>
        <cfvo type="max"/>
        <color rgb="FFFFEF9C"/>
        <color rgb="FF63BE7B"/>
      </colorScale>
    </cfRule>
    <cfRule type="colorScale" priority="1160">
      <colorScale>
        <cfvo type="min"/>
        <cfvo type="max"/>
        <color rgb="FFFFEF9C"/>
        <color rgb="FF63BE7B"/>
      </colorScale>
    </cfRule>
    <cfRule type="colorScale" priority="1161">
      <colorScale>
        <cfvo type="min"/>
        <cfvo type="max"/>
        <color rgb="FFFFEF9C"/>
        <color rgb="FF63BE7B"/>
      </colorScale>
    </cfRule>
  </conditionalFormatting>
  <conditionalFormatting sqref="W15">
    <cfRule type="colorScale" priority="1140">
      <colorScale>
        <cfvo type="min"/>
        <cfvo type="percentile" val="50"/>
        <cfvo type="max"/>
        <color rgb="FF63BE7B"/>
        <color rgb="FFFCFCFF"/>
        <color rgb="FFF8696B"/>
      </colorScale>
    </cfRule>
  </conditionalFormatting>
  <conditionalFormatting sqref="W15">
    <cfRule type="colorScale" priority="1294">
      <colorScale>
        <cfvo type="min"/>
        <cfvo type="percentile" val="50"/>
        <cfvo type="max"/>
        <color rgb="FF63BE7B"/>
        <color rgb="FFFCFCFF"/>
        <color rgb="FFF8696B"/>
      </colorScale>
    </cfRule>
  </conditionalFormatting>
  <conditionalFormatting sqref="W15">
    <cfRule type="colorScale" priority="1235">
      <colorScale>
        <cfvo type="min"/>
        <cfvo type="percentile" val="50"/>
        <cfvo type="max"/>
        <color rgb="FF63BE7B"/>
        <color rgb="FFFCFCFF"/>
        <color rgb="FFF8696B"/>
      </colorScale>
    </cfRule>
    <cfRule type="colorScale" priority="1236">
      <colorScale>
        <cfvo type="min"/>
        <cfvo type="max"/>
        <color rgb="FF63BE7B"/>
        <color rgb="FFFCFCFF"/>
      </colorScale>
    </cfRule>
    <cfRule type="colorScale" priority="1237">
      <colorScale>
        <cfvo type="min"/>
        <cfvo type="percentile" val="50"/>
        <cfvo type="max"/>
        <color rgb="FF63BE7B"/>
        <color rgb="FFFCFCFF"/>
        <color rgb="FFF8696B"/>
      </colorScale>
    </cfRule>
  </conditionalFormatting>
  <conditionalFormatting sqref="D18">
    <cfRule type="colorScale" priority="1078">
      <colorScale>
        <cfvo type="min"/>
        <cfvo type="percentile" val="50"/>
        <cfvo type="max"/>
        <color rgb="FFF8696B"/>
        <color rgb="FFFCFCFF"/>
        <color rgb="FF63BE7B"/>
      </colorScale>
    </cfRule>
  </conditionalFormatting>
  <conditionalFormatting sqref="D18">
    <cfRule type="colorScale" priority="1079">
      <colorScale>
        <cfvo type="min"/>
        <cfvo type="percentile" val="50"/>
        <cfvo type="max"/>
        <color rgb="FFF8696B"/>
        <color rgb="FFFCFCFF"/>
        <color rgb="FF63BE7B"/>
      </colorScale>
    </cfRule>
  </conditionalFormatting>
  <conditionalFormatting sqref="E18">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percentile" val="50"/>
        <cfvo type="max"/>
        <color rgb="FFF8696B"/>
        <color rgb="FFFCFCFF"/>
        <color rgb="FF63BE7B"/>
      </colorScale>
    </cfRule>
  </conditionalFormatting>
  <conditionalFormatting sqref="E18">
    <cfRule type="colorScale" priority="1083">
      <colorScale>
        <cfvo type="min"/>
        <cfvo type="max"/>
        <color rgb="FFFCFCFF"/>
        <color rgb="FF63BE7B"/>
      </colorScale>
    </cfRule>
    <cfRule type="colorScale" priority="1084">
      <colorScale>
        <cfvo type="min"/>
        <cfvo type="max"/>
        <color rgb="FFFCFCFF"/>
        <color rgb="FF63BE7B"/>
      </colorScale>
    </cfRule>
    <cfRule type="colorScale" priority="1085">
      <colorScale>
        <cfvo type="min"/>
        <cfvo type="max"/>
        <color rgb="FFFCFCFF"/>
        <color rgb="FF63BE7B"/>
      </colorScale>
    </cfRule>
  </conditionalFormatting>
  <conditionalFormatting sqref="E18:N18">
    <cfRule type="colorScale" priority="1063">
      <colorScale>
        <cfvo type="min"/>
        <cfvo type="max"/>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FEB84"/>
        <color rgb="FF63BE7B"/>
      </colorScale>
    </cfRule>
    <cfRule type="colorScale" priority="1066">
      <colorScale>
        <cfvo type="min"/>
        <cfvo type="max"/>
        <color rgb="FFFFEF9C"/>
        <color rgb="FF63BE7B"/>
      </colorScale>
    </cfRule>
  </conditionalFormatting>
  <conditionalFormatting sqref="O18">
    <cfRule type="colorScale" priority="1086">
      <colorScale>
        <cfvo type="min"/>
        <cfvo type="percentile" val="50"/>
        <cfvo type="max"/>
        <color rgb="FF63BE7B"/>
        <color rgb="FFFCFCFF"/>
        <color rgb="FFF8696B"/>
      </colorScale>
    </cfRule>
  </conditionalFormatting>
  <conditionalFormatting sqref="O18">
    <cfRule type="colorScale" priority="1087">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fRule type="colorScale" priority="1089">
      <colorScale>
        <cfvo type="min"/>
        <cfvo type="percentile" val="50"/>
        <cfvo type="max"/>
        <color rgb="FF63BE7B"/>
        <color rgb="FFFCFCFF"/>
        <color rgb="FFF8696B"/>
      </colorScale>
    </cfRule>
    <cfRule type="colorScale" priority="1090">
      <colorScale>
        <cfvo type="min"/>
        <cfvo type="percentile" val="50"/>
        <cfvo type="max"/>
        <color rgb="FF63BE7B"/>
        <color rgb="FFFCFCFF"/>
        <color rgb="FFF8696B"/>
      </colorScale>
    </cfRule>
  </conditionalFormatting>
  <conditionalFormatting sqref="P18">
    <cfRule type="colorScale" priority="1091">
      <colorScale>
        <cfvo type="min"/>
        <cfvo type="percentile" val="50"/>
        <cfvo type="max"/>
        <color rgb="FF63BE7B"/>
        <color rgb="FFFCFCFF"/>
        <color rgb="FFF8696B"/>
      </colorScale>
    </cfRule>
  </conditionalFormatting>
  <conditionalFormatting sqref="P18">
    <cfRule type="colorScale" priority="1092">
      <colorScale>
        <cfvo type="min"/>
        <cfvo type="percentile" val="50"/>
        <cfvo type="max"/>
        <color rgb="FF63BE7B"/>
        <color rgb="FFFCFCFF"/>
        <color rgb="FFF8696B"/>
      </colorScale>
    </cfRule>
    <cfRule type="colorScale" priority="1093">
      <colorScale>
        <cfvo type="min"/>
        <cfvo type="percentile" val="50"/>
        <cfvo type="max"/>
        <color rgb="FF63BE7B"/>
        <color rgb="FFFCFCFF"/>
        <color rgb="FFF8696B"/>
      </colorScale>
    </cfRule>
    <cfRule type="colorScale" priority="1094">
      <colorScale>
        <cfvo type="min"/>
        <cfvo type="max"/>
        <color rgb="FFFCFCFF"/>
        <color rgb="FFF8696B"/>
      </colorScale>
    </cfRule>
  </conditionalFormatting>
  <conditionalFormatting sqref="Q18">
    <cfRule type="colorScale" priority="1095">
      <colorScale>
        <cfvo type="min"/>
        <cfvo type="percentile" val="50"/>
        <cfvo type="max"/>
        <color rgb="FFF8696B"/>
        <color rgb="FFFCFCFF"/>
        <color rgb="FF63BE7B"/>
      </colorScale>
    </cfRule>
  </conditionalFormatting>
  <conditionalFormatting sqref="Q18">
    <cfRule type="colorScale" priority="1096">
      <colorScale>
        <cfvo type="min"/>
        <cfvo type="percentile" val="50"/>
        <cfvo type="max"/>
        <color rgb="FFF8696B"/>
        <color rgb="FFFCFCFF"/>
        <color rgb="FF63BE7B"/>
      </colorScale>
    </cfRule>
    <cfRule type="colorScale" priority="1097">
      <colorScale>
        <cfvo type="min"/>
        <cfvo type="max"/>
        <color rgb="FFFFEF9C"/>
        <color rgb="FF63BE7B"/>
      </colorScale>
    </cfRule>
    <cfRule type="colorScale" priority="1098">
      <colorScale>
        <cfvo type="min"/>
        <cfvo type="max"/>
        <color rgb="FFFFEF9C"/>
        <color rgb="FF63BE7B"/>
      </colorScale>
    </cfRule>
    <cfRule type="colorScale" priority="1099">
      <colorScale>
        <cfvo type="min"/>
        <cfvo type="max"/>
        <color rgb="FFFFEF9C"/>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Q18:U18 W18">
    <cfRule type="colorScale" priority="1067">
      <colorScale>
        <cfvo type="min"/>
        <cfvo type="max"/>
        <color rgb="FFFFEF9C"/>
        <color rgb="FF63BE7B"/>
      </colorScale>
    </cfRule>
  </conditionalFormatting>
  <conditionalFormatting sqref="R18">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fRule type="colorScale" priority="1070">
      <colorScale>
        <cfvo type="min"/>
        <cfvo type="max"/>
        <color rgb="FFFFEF9C"/>
        <color rgb="FF63BE7B"/>
      </colorScale>
    </cfRule>
    <cfRule type="colorScale" priority="1071">
      <colorScale>
        <cfvo type="min"/>
        <cfvo type="max"/>
        <color rgb="FFFFEF9C"/>
        <color rgb="FF63BE7B"/>
      </colorScale>
    </cfRule>
    <cfRule type="colorScale" priority="1072">
      <colorScale>
        <cfvo type="min"/>
        <cfvo type="max"/>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S18:T18">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S18:T18">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fRule type="colorScale" priority="1107">
      <colorScale>
        <cfvo type="min"/>
        <cfvo type="max"/>
        <color rgb="FFFFEF9C"/>
        <color rgb="FF63BE7B"/>
      </colorScale>
    </cfRule>
    <cfRule type="colorScale" priority="1108">
      <colorScale>
        <cfvo type="min"/>
        <cfvo type="max"/>
        <color rgb="FFFFEF9C"/>
        <color rgb="FF63BE7B"/>
      </colorScale>
    </cfRule>
    <cfRule type="colorScale" priority="1109">
      <colorScale>
        <cfvo type="min"/>
        <cfvo type="max"/>
        <color rgb="FFFCFCFF"/>
        <color rgb="FF63BE7B"/>
      </colorScale>
    </cfRule>
    <cfRule type="colorScale" priority="1110">
      <colorScale>
        <cfvo type="min"/>
        <cfvo type="max"/>
        <color rgb="FFFCFCFF"/>
        <color rgb="FF63BE7B"/>
      </colorScale>
    </cfRule>
  </conditionalFormatting>
  <conditionalFormatting sqref="U18">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onditionalFormatting>
  <conditionalFormatting sqref="U18 W18">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75">
      <colorScale>
        <cfvo type="min"/>
        <cfvo type="max"/>
        <color rgb="FFFFEF9C"/>
        <color rgb="FF63BE7B"/>
      </colorScale>
    </cfRule>
  </conditionalFormatting>
  <conditionalFormatting sqref="U18">
    <cfRule type="colorScale" priority="1113">
      <colorScale>
        <cfvo type="min"/>
        <cfvo type="percentile" val="50"/>
        <cfvo type="max"/>
        <color rgb="FFF8696B"/>
        <color rgb="FFFCFCFF"/>
        <color rgb="FF63BE7B"/>
      </colorScale>
    </cfRule>
    <cfRule type="colorScale" priority="1114">
      <colorScale>
        <cfvo type="min"/>
        <cfvo type="max"/>
        <color rgb="FFFCFCFF"/>
        <color rgb="FF63BE7B"/>
      </colorScale>
    </cfRule>
  </conditionalFormatting>
  <conditionalFormatting sqref="W18">
    <cfRule type="colorScale" priority="1115">
      <colorScale>
        <cfvo type="min"/>
        <cfvo type="percentile" val="50"/>
        <cfvo type="max"/>
        <color rgb="FF63BE7B"/>
        <color rgb="FFFCFCFF"/>
        <color rgb="FFF8696B"/>
      </colorScale>
    </cfRule>
  </conditionalFormatting>
  <conditionalFormatting sqref="W18">
    <cfRule type="colorScale" priority="1116">
      <colorScale>
        <cfvo type="min"/>
        <cfvo type="percentile" val="50"/>
        <cfvo type="max"/>
        <color rgb="FF63BE7B"/>
        <color rgb="FFFCFCFF"/>
        <color rgb="FFF8696B"/>
      </colorScale>
    </cfRule>
    <cfRule type="colorScale" priority="1117">
      <colorScale>
        <cfvo type="min"/>
        <cfvo type="max"/>
        <color rgb="FF63BE7B"/>
        <color rgb="FFFCFCFF"/>
      </colorScale>
    </cfRule>
    <cfRule type="colorScale" priority="1118">
      <colorScale>
        <cfvo type="min"/>
        <cfvo type="percentile" val="50"/>
        <cfvo type="max"/>
        <color rgb="FF63BE7B"/>
        <color rgb="FFFCFCFF"/>
        <color rgb="FFF8696B"/>
      </colorScale>
    </cfRule>
  </conditionalFormatting>
  <conditionalFormatting sqref="V18">
    <cfRule type="colorScale" priority="1002">
      <colorScale>
        <cfvo type="min"/>
        <cfvo type="max"/>
        <color rgb="FFFFEF9C"/>
        <color rgb="FF63BE7B"/>
      </colorScale>
    </cfRule>
    <cfRule type="colorScale" priority="1003">
      <colorScale>
        <cfvo type="min"/>
        <cfvo type="max"/>
        <color rgb="FFFFEF9C"/>
        <color rgb="FF63BE7B"/>
      </colorScale>
    </cfRule>
  </conditionalFormatting>
  <conditionalFormatting sqref="V18">
    <cfRule type="colorScale" priority="1010">
      <colorScale>
        <cfvo type="min"/>
        <cfvo type="max"/>
        <color rgb="FFFFEF9C"/>
        <color rgb="FF63BE7B"/>
      </colorScale>
    </cfRule>
    <cfRule type="colorScale" priority="1011">
      <colorScale>
        <cfvo type="min"/>
        <cfvo type="percentile" val="50"/>
        <cfvo type="max"/>
        <color rgb="FF63BE7B"/>
        <color rgb="FFFCFCFF"/>
        <color rgb="FFF8696B"/>
      </colorScale>
    </cfRule>
    <cfRule type="colorScale" priority="1012">
      <colorScale>
        <cfvo type="min"/>
        <cfvo type="percentile" val="50"/>
        <cfvo type="max"/>
        <color rgb="FF63BE7B"/>
        <color rgb="FFFCFCFF"/>
        <color rgb="FFF8696B"/>
      </colorScale>
    </cfRule>
    <cfRule type="colorScale" priority="1013">
      <colorScale>
        <cfvo type="min"/>
        <cfvo type="max"/>
        <color rgb="FF63BE7B"/>
        <color rgb="FFFCFCFF"/>
      </colorScale>
    </cfRule>
    <cfRule type="colorScale" priority="1014">
      <colorScale>
        <cfvo type="min"/>
        <cfvo type="percentile" val="50"/>
        <cfvo type="max"/>
        <color rgb="FF63BE7B"/>
        <color rgb="FFFCFCFF"/>
        <color rgb="FFF8696B"/>
      </colorScale>
    </cfRule>
    <cfRule type="colorScale" priority="1015">
      <colorScale>
        <cfvo type="min"/>
        <cfvo type="max"/>
        <color rgb="FFFFEF9C"/>
        <color rgb="FF63BE7B"/>
      </colorScale>
    </cfRule>
    <cfRule type="colorScale" priority="1016">
      <colorScale>
        <cfvo type="min"/>
        <cfvo type="max"/>
        <color rgb="FFFFEF9C"/>
        <color rgb="FF63BE7B"/>
      </colorScale>
    </cfRule>
    <cfRule type="colorScale" priority="1017">
      <colorScale>
        <cfvo type="min"/>
        <cfvo type="max"/>
        <color rgb="FFFFEF9C"/>
        <color rgb="FF63BE7B"/>
      </colorScale>
    </cfRule>
  </conditionalFormatting>
  <conditionalFormatting sqref="V18">
    <cfRule type="colorScale" priority="1018">
      <colorScale>
        <cfvo type="min"/>
        <cfvo type="percentile" val="50"/>
        <cfvo type="max"/>
        <color rgb="FF63BE7B"/>
        <color rgb="FFFCFCFF"/>
        <color rgb="FFF8696B"/>
      </colorScale>
    </cfRule>
  </conditionalFormatting>
  <conditionalFormatting sqref="V18">
    <cfRule type="colorScale" priority="973">
      <colorScale>
        <cfvo type="min"/>
        <cfvo type="percentile" val="50"/>
        <cfvo type="max"/>
        <color rgb="FF63BE7B"/>
        <color rgb="FFFCFCFF"/>
        <color rgb="FFF8696B"/>
      </colorScale>
    </cfRule>
  </conditionalFormatting>
  <conditionalFormatting sqref="D18">
    <cfRule type="colorScale" priority="996">
      <colorScale>
        <cfvo type="min"/>
        <cfvo type="percentile" val="50"/>
        <cfvo type="max"/>
        <color rgb="FFF8696B"/>
        <color rgb="FFFCFCFF"/>
        <color rgb="FF63BE7B"/>
      </colorScale>
    </cfRule>
  </conditionalFormatting>
  <conditionalFormatting sqref="E18">
    <cfRule type="colorScale" priority="995">
      <colorScale>
        <cfvo type="min"/>
        <cfvo type="max"/>
        <color rgb="FFFCFCFF"/>
        <color rgb="FF63BE7B"/>
      </colorScale>
    </cfRule>
  </conditionalFormatting>
  <conditionalFormatting sqref="O18">
    <cfRule type="colorScale" priority="994">
      <colorScale>
        <cfvo type="min"/>
        <cfvo type="percentile" val="50"/>
        <cfvo type="max"/>
        <color rgb="FF63BE7B"/>
        <color rgb="FFFCFCFF"/>
        <color rgb="FFF8696B"/>
      </colorScale>
    </cfRule>
  </conditionalFormatting>
  <conditionalFormatting sqref="P18">
    <cfRule type="colorScale" priority="993">
      <colorScale>
        <cfvo type="min"/>
        <cfvo type="percentile" val="50"/>
        <cfvo type="max"/>
        <color rgb="FF63BE7B"/>
        <color rgb="FFFCFCFF"/>
        <color rgb="FFF8696B"/>
      </colorScale>
    </cfRule>
  </conditionalFormatting>
  <conditionalFormatting sqref="Q18">
    <cfRule type="colorScale" priority="992">
      <colorScale>
        <cfvo type="min"/>
        <cfvo type="percentile" val="50"/>
        <cfvo type="max"/>
        <color rgb="FFF8696B"/>
        <color rgb="FFFCFCFF"/>
        <color rgb="FF63BE7B"/>
      </colorScale>
    </cfRule>
  </conditionalFormatting>
  <conditionalFormatting sqref="R18">
    <cfRule type="colorScale" priority="988">
      <colorScale>
        <cfvo type="min"/>
        <cfvo type="percentile" val="50"/>
        <cfvo type="max"/>
        <color rgb="FFF8696B"/>
        <color rgb="FFFCFCFF"/>
        <color rgb="FF63BE7B"/>
      </colorScale>
    </cfRule>
    <cfRule type="colorScale" priority="989">
      <colorScale>
        <cfvo type="min"/>
        <cfvo type="max"/>
        <color rgb="FFFCFCFF"/>
        <color rgb="FF63BE7B"/>
      </colorScale>
    </cfRule>
  </conditionalFormatting>
  <conditionalFormatting sqref="S18:T18">
    <cfRule type="colorScale" priority="987">
      <colorScale>
        <cfvo type="min"/>
        <cfvo type="percentile" val="50"/>
        <cfvo type="max"/>
        <color rgb="FFF8696B"/>
        <color rgb="FFFCFCFF"/>
        <color rgb="FF63BE7B"/>
      </colorScale>
    </cfRule>
  </conditionalFormatting>
  <conditionalFormatting sqref="U18">
    <cfRule type="colorScale" priority="986">
      <colorScale>
        <cfvo type="min"/>
        <cfvo type="percentile" val="50"/>
        <cfvo type="max"/>
        <color rgb="FFF8696B"/>
        <color rgb="FFFCFCFF"/>
        <color rgb="FF63BE7B"/>
      </colorScale>
    </cfRule>
  </conditionalFormatting>
  <conditionalFormatting sqref="W18">
    <cfRule type="colorScale" priority="985">
      <colorScale>
        <cfvo type="min"/>
        <cfvo type="percentile" val="50"/>
        <cfvo type="max"/>
        <color rgb="FF63BE7B"/>
        <color rgb="FFFCFCFF"/>
        <color rgb="FFF8696B"/>
      </colorScale>
    </cfRule>
  </conditionalFormatting>
  <conditionalFormatting sqref="D18">
    <cfRule type="colorScale" priority="984">
      <colorScale>
        <cfvo type="min"/>
        <cfvo type="percentile" val="50"/>
        <cfvo type="max"/>
        <color rgb="FFF8696B"/>
        <color rgb="FFFCFCFF"/>
        <color rgb="FF63BE7B"/>
      </colorScale>
    </cfRule>
  </conditionalFormatting>
  <conditionalFormatting sqref="E18">
    <cfRule type="colorScale" priority="983">
      <colorScale>
        <cfvo type="min"/>
        <cfvo type="max"/>
        <color rgb="FFFCFCFF"/>
        <color rgb="FF63BE7B"/>
      </colorScale>
    </cfRule>
  </conditionalFormatting>
  <conditionalFormatting sqref="O18">
    <cfRule type="colorScale" priority="981">
      <colorScale>
        <cfvo type="min"/>
        <cfvo type="percentile" val="50"/>
        <cfvo type="max"/>
        <color rgb="FF63BE7B"/>
        <color rgb="FFFCFCFF"/>
        <color rgb="FFF8696B"/>
      </colorScale>
    </cfRule>
  </conditionalFormatting>
  <conditionalFormatting sqref="P18">
    <cfRule type="colorScale" priority="980">
      <colorScale>
        <cfvo type="min"/>
        <cfvo type="percentile" val="50"/>
        <cfvo type="max"/>
        <color rgb="FF63BE7B"/>
        <color rgb="FFFCFCFF"/>
        <color rgb="FFF8696B"/>
      </colorScale>
    </cfRule>
  </conditionalFormatting>
  <conditionalFormatting sqref="Q18">
    <cfRule type="colorScale" priority="979">
      <colorScale>
        <cfvo type="min"/>
        <cfvo type="percentile" val="50"/>
        <cfvo type="max"/>
        <color rgb="FFF8696B"/>
        <color rgb="FFFCFCFF"/>
        <color rgb="FF63BE7B"/>
      </colorScale>
    </cfRule>
  </conditionalFormatting>
  <conditionalFormatting sqref="R18">
    <cfRule type="colorScale" priority="978">
      <colorScale>
        <cfvo type="min"/>
        <cfvo type="max"/>
        <color rgb="FFFCFCFF"/>
        <color rgb="FF63BE7B"/>
      </colorScale>
    </cfRule>
  </conditionalFormatting>
  <conditionalFormatting sqref="S18:T18">
    <cfRule type="colorScale" priority="976">
      <colorScale>
        <cfvo type="min"/>
        <cfvo type="percentile" val="50"/>
        <cfvo type="max"/>
        <color rgb="FFF8696B"/>
        <color rgb="FFFCFCFF"/>
        <color rgb="FF63BE7B"/>
      </colorScale>
    </cfRule>
  </conditionalFormatting>
  <conditionalFormatting sqref="U18">
    <cfRule type="colorScale" priority="974">
      <colorScale>
        <cfvo type="min"/>
        <cfvo type="percentile" val="50"/>
        <cfvo type="max"/>
        <color rgb="FFF8696B"/>
        <color rgb="FFFCFCFF"/>
        <color rgb="FF63BE7B"/>
      </colorScale>
    </cfRule>
  </conditionalFormatting>
  <conditionalFormatting sqref="W18">
    <cfRule type="colorScale" priority="972">
      <colorScale>
        <cfvo type="min"/>
        <cfvo type="percentile" val="50"/>
        <cfvo type="max"/>
        <color rgb="FF63BE7B"/>
        <color rgb="FFFCFCFF"/>
        <color rgb="FFF8696B"/>
      </colorScale>
    </cfRule>
  </conditionalFormatting>
  <conditionalFormatting sqref="D18">
    <cfRule type="colorScale" priority="971">
      <colorScale>
        <cfvo type="min"/>
        <cfvo type="percentile" val="50"/>
        <cfvo type="max"/>
        <color rgb="FFF8696B"/>
        <color rgb="FFFCFCFF"/>
        <color rgb="FF63BE7B"/>
      </colorScale>
    </cfRule>
  </conditionalFormatting>
  <conditionalFormatting sqref="O18">
    <cfRule type="colorScale" priority="945">
      <colorScale>
        <cfvo type="min"/>
        <cfvo type="percentile" val="50"/>
        <cfvo type="max"/>
        <color rgb="FF63BE7B"/>
        <color rgb="FFFCFCFF"/>
        <color rgb="FFF8696B"/>
      </colorScale>
    </cfRule>
  </conditionalFormatting>
  <conditionalFormatting sqref="P18">
    <cfRule type="colorScale" priority="944">
      <colorScale>
        <cfvo type="min"/>
        <cfvo type="percentile" val="50"/>
        <cfvo type="max"/>
        <color rgb="FF63BE7B"/>
        <color rgb="FFFCFCFF"/>
        <color rgb="FFF8696B"/>
      </colorScale>
    </cfRule>
  </conditionalFormatting>
  <conditionalFormatting sqref="Q18">
    <cfRule type="colorScale" priority="943">
      <colorScale>
        <cfvo type="min"/>
        <cfvo type="percentile" val="50"/>
        <cfvo type="max"/>
        <color rgb="FFF8696B"/>
        <color rgb="FFFCFCFF"/>
        <color rgb="FF63BE7B"/>
      </colorScale>
    </cfRule>
  </conditionalFormatting>
  <conditionalFormatting sqref="R18">
    <cfRule type="colorScale" priority="942">
      <colorScale>
        <cfvo type="min"/>
        <cfvo type="max"/>
        <color rgb="FFFCFCFF"/>
        <color rgb="FF63BE7B"/>
      </colorScale>
    </cfRule>
  </conditionalFormatting>
  <conditionalFormatting sqref="S18:T18">
    <cfRule type="colorScale" priority="940">
      <colorScale>
        <cfvo type="min"/>
        <cfvo type="percentile" val="50"/>
        <cfvo type="max"/>
        <color rgb="FFF8696B"/>
        <color rgb="FFFCFCFF"/>
        <color rgb="FF63BE7B"/>
      </colorScale>
    </cfRule>
  </conditionalFormatting>
  <conditionalFormatting sqref="U18">
    <cfRule type="colorScale" priority="939">
      <colorScale>
        <cfvo type="min"/>
        <cfvo type="percentile" val="50"/>
        <cfvo type="max"/>
        <color rgb="FFF8696B"/>
        <color rgb="FFFCFCFF"/>
        <color rgb="FF63BE7B"/>
      </colorScale>
    </cfRule>
  </conditionalFormatting>
  <conditionalFormatting sqref="V18">
    <cfRule type="colorScale" priority="938">
      <colorScale>
        <cfvo type="min"/>
        <cfvo type="percentile" val="50"/>
        <cfvo type="max"/>
        <color rgb="FF63BE7B"/>
        <color rgb="FFFCFCFF"/>
        <color rgb="FFF8696B"/>
      </colorScale>
    </cfRule>
  </conditionalFormatting>
  <conditionalFormatting sqref="W18">
    <cfRule type="colorScale" priority="937">
      <colorScale>
        <cfvo type="min"/>
        <cfvo type="percentile" val="50"/>
        <cfvo type="max"/>
        <color rgb="FF63BE7B"/>
        <color rgb="FFFCFCFF"/>
        <color rgb="FFF8696B"/>
      </colorScale>
    </cfRule>
  </conditionalFormatting>
  <conditionalFormatting sqref="D18">
    <cfRule type="colorScale" priority="970">
      <colorScale>
        <cfvo type="min"/>
        <cfvo type="percentile" val="50"/>
        <cfvo type="max"/>
        <color rgb="FFF8696B"/>
        <color rgb="FFFCFCFF"/>
        <color rgb="FF63BE7B"/>
      </colorScale>
    </cfRule>
  </conditionalFormatting>
  <conditionalFormatting sqref="E18">
    <cfRule type="colorScale" priority="969">
      <colorScale>
        <cfvo type="min"/>
        <cfvo type="max"/>
        <color rgb="FFFCFCFF"/>
        <color rgb="FF63BE7B"/>
      </colorScale>
    </cfRule>
  </conditionalFormatting>
  <conditionalFormatting sqref="F18:N18">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F18:N18">
    <cfRule type="colorScale" priority="966">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max"/>
        <color rgb="FFFCFCFF"/>
        <color rgb="FF63BE7B"/>
      </colorScale>
    </cfRule>
  </conditionalFormatting>
  <conditionalFormatting sqref="F18">
    <cfRule type="colorScale" priority="962">
      <colorScale>
        <cfvo type="min"/>
        <cfvo type="max"/>
        <color rgb="FFFCFCFF"/>
        <color rgb="FF63BE7B"/>
      </colorScale>
    </cfRule>
  </conditionalFormatting>
  <conditionalFormatting sqref="F18">
    <cfRule type="colorScale" priority="961">
      <colorScale>
        <cfvo type="min"/>
        <cfvo type="max"/>
        <color rgb="FFFCFCFF"/>
        <color rgb="FF63BE7B"/>
      </colorScale>
    </cfRule>
  </conditionalFormatting>
  <conditionalFormatting sqref="G18">
    <cfRule type="colorScale" priority="960">
      <colorScale>
        <cfvo type="min"/>
        <cfvo type="max"/>
        <color rgb="FFFCFCFF"/>
        <color rgb="FF63BE7B"/>
      </colorScale>
    </cfRule>
  </conditionalFormatting>
  <conditionalFormatting sqref="G18">
    <cfRule type="colorScale" priority="959">
      <colorScale>
        <cfvo type="min"/>
        <cfvo type="max"/>
        <color rgb="FFFCFCFF"/>
        <color rgb="FF63BE7B"/>
      </colorScale>
    </cfRule>
  </conditionalFormatting>
  <conditionalFormatting sqref="H18">
    <cfRule type="colorScale" priority="958">
      <colorScale>
        <cfvo type="min"/>
        <cfvo type="max"/>
        <color rgb="FFFCFCFF"/>
        <color rgb="FF63BE7B"/>
      </colorScale>
    </cfRule>
  </conditionalFormatting>
  <conditionalFormatting sqref="H18">
    <cfRule type="colorScale" priority="957">
      <colorScale>
        <cfvo type="min"/>
        <cfvo type="max"/>
        <color rgb="FFFCFCFF"/>
        <color rgb="FF63BE7B"/>
      </colorScale>
    </cfRule>
  </conditionalFormatting>
  <conditionalFormatting sqref="I18">
    <cfRule type="colorScale" priority="956">
      <colorScale>
        <cfvo type="min"/>
        <cfvo type="max"/>
        <color rgb="FFFCFCFF"/>
        <color rgb="FF63BE7B"/>
      </colorScale>
    </cfRule>
  </conditionalFormatting>
  <conditionalFormatting sqref="I18">
    <cfRule type="colorScale" priority="955">
      <colorScale>
        <cfvo type="min"/>
        <cfvo type="max"/>
        <color rgb="FFFCFCFF"/>
        <color rgb="FF63BE7B"/>
      </colorScale>
    </cfRule>
  </conditionalFormatting>
  <conditionalFormatting sqref="J18">
    <cfRule type="colorScale" priority="954">
      <colorScale>
        <cfvo type="min"/>
        <cfvo type="max"/>
        <color rgb="FFFCFCFF"/>
        <color rgb="FF63BE7B"/>
      </colorScale>
    </cfRule>
  </conditionalFormatting>
  <conditionalFormatting sqref="J18">
    <cfRule type="colorScale" priority="953">
      <colorScale>
        <cfvo type="min"/>
        <cfvo type="max"/>
        <color rgb="FFFCFCFF"/>
        <color rgb="FF63BE7B"/>
      </colorScale>
    </cfRule>
  </conditionalFormatting>
  <conditionalFormatting sqref="K18">
    <cfRule type="colorScale" priority="952">
      <colorScale>
        <cfvo type="min"/>
        <cfvo type="max"/>
        <color rgb="FFFCFCFF"/>
        <color rgb="FF63BE7B"/>
      </colorScale>
    </cfRule>
  </conditionalFormatting>
  <conditionalFormatting sqref="K18">
    <cfRule type="colorScale" priority="951">
      <colorScale>
        <cfvo type="min"/>
        <cfvo type="max"/>
        <color rgb="FFFCFCFF"/>
        <color rgb="FF63BE7B"/>
      </colorScale>
    </cfRule>
  </conditionalFormatting>
  <conditionalFormatting sqref="L18">
    <cfRule type="colorScale" priority="950">
      <colorScale>
        <cfvo type="min"/>
        <cfvo type="max"/>
        <color rgb="FFFCFCFF"/>
        <color rgb="FF63BE7B"/>
      </colorScale>
    </cfRule>
  </conditionalFormatting>
  <conditionalFormatting sqref="L18">
    <cfRule type="colorScale" priority="949">
      <colorScale>
        <cfvo type="min"/>
        <cfvo type="max"/>
        <color rgb="FFFCFCFF"/>
        <color rgb="FF63BE7B"/>
      </colorScale>
    </cfRule>
  </conditionalFormatting>
  <conditionalFormatting sqref="D18">
    <cfRule type="colorScale" priority="936">
      <colorScale>
        <cfvo type="min"/>
        <cfvo type="percentile" val="50"/>
        <cfvo type="max"/>
        <color rgb="FFF8696B"/>
        <color rgb="FFFCFCFF"/>
        <color rgb="FF63BE7B"/>
      </colorScale>
    </cfRule>
  </conditionalFormatting>
  <conditionalFormatting sqref="G18">
    <cfRule type="colorScale" priority="935">
      <colorScale>
        <cfvo type="min"/>
        <cfvo type="max"/>
        <color rgb="FFFCFCFF"/>
        <color rgb="FF63BE7B"/>
      </colorScale>
    </cfRule>
  </conditionalFormatting>
  <conditionalFormatting sqref="J18">
    <cfRule type="colorScale" priority="934">
      <colorScale>
        <cfvo type="min"/>
        <cfvo type="max"/>
        <color rgb="FFFCFCFF"/>
        <color rgb="FF63BE7B"/>
      </colorScale>
    </cfRule>
  </conditionalFormatting>
  <conditionalFormatting sqref="O18">
    <cfRule type="colorScale" priority="930">
      <colorScale>
        <cfvo type="min"/>
        <cfvo type="percentile" val="50"/>
        <cfvo type="max"/>
        <color rgb="FF63BE7B"/>
        <color rgb="FFFCFCFF"/>
        <color rgb="FFF8696B"/>
      </colorScale>
    </cfRule>
    <cfRule type="colorScale" priority="931">
      <colorScale>
        <cfvo type="min"/>
        <cfvo type="max"/>
        <color rgb="FFFCFCFF"/>
        <color rgb="FF63BE7B"/>
      </colorScale>
    </cfRule>
  </conditionalFormatting>
  <conditionalFormatting sqref="P18">
    <cfRule type="colorScale" priority="929">
      <colorScale>
        <cfvo type="min"/>
        <cfvo type="percentile" val="50"/>
        <cfvo type="max"/>
        <color rgb="FF63BE7B"/>
        <color rgb="FFFCFCFF"/>
        <color rgb="FFF8696B"/>
      </colorScale>
    </cfRule>
  </conditionalFormatting>
  <conditionalFormatting sqref="Q18">
    <cfRule type="colorScale" priority="928">
      <colorScale>
        <cfvo type="min"/>
        <cfvo type="percentile" val="50"/>
        <cfvo type="max"/>
        <color rgb="FFF8696B"/>
        <color rgb="FFFCFCFF"/>
        <color rgb="FF63BE7B"/>
      </colorScale>
    </cfRule>
  </conditionalFormatting>
  <conditionalFormatting sqref="R18">
    <cfRule type="colorScale" priority="927">
      <colorScale>
        <cfvo type="min"/>
        <cfvo type="max"/>
        <color rgb="FFFCFCFF"/>
        <color rgb="FF63BE7B"/>
      </colorScale>
    </cfRule>
  </conditionalFormatting>
  <conditionalFormatting sqref="S18:T18">
    <cfRule type="colorScale" priority="925">
      <colorScale>
        <cfvo type="min"/>
        <cfvo type="percentile" val="50"/>
        <cfvo type="max"/>
        <color rgb="FFF8696B"/>
        <color rgb="FFFCFCFF"/>
        <color rgb="FF63BE7B"/>
      </colorScale>
    </cfRule>
  </conditionalFormatting>
  <conditionalFormatting sqref="U18">
    <cfRule type="colorScale" priority="924">
      <colorScale>
        <cfvo type="min"/>
        <cfvo type="percentile" val="50"/>
        <cfvo type="max"/>
        <color rgb="FFF8696B"/>
        <color rgb="FFFCFCFF"/>
        <color rgb="FF63BE7B"/>
      </colorScale>
    </cfRule>
  </conditionalFormatting>
  <conditionalFormatting sqref="V18">
    <cfRule type="colorScale" priority="923">
      <colorScale>
        <cfvo type="min"/>
        <cfvo type="percentile" val="50"/>
        <cfvo type="max"/>
        <color rgb="FF63BE7B"/>
        <color rgb="FFFCFCFF"/>
        <color rgb="FFF8696B"/>
      </colorScale>
    </cfRule>
  </conditionalFormatting>
  <conditionalFormatting sqref="W18">
    <cfRule type="colorScale" priority="922">
      <colorScale>
        <cfvo type="min"/>
        <cfvo type="percentile" val="50"/>
        <cfvo type="max"/>
        <color rgb="FF63BE7B"/>
        <color rgb="FFFCFCFF"/>
        <color rgb="FFF8696B"/>
      </colorScale>
    </cfRule>
  </conditionalFormatting>
  <conditionalFormatting sqref="D5">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onditionalFormatting>
  <conditionalFormatting sqref="E5">
    <cfRule type="colorScale" priority="557">
      <colorScale>
        <cfvo type="min"/>
        <cfvo type="max"/>
        <color rgb="FFFCFCFF"/>
        <color rgb="FF63BE7B"/>
      </colorScale>
    </cfRule>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max"/>
        <color rgb="FFFCFCFF"/>
        <color rgb="FF63BE7B"/>
      </colorScale>
    </cfRule>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79">
      <colorScale>
        <cfvo type="min"/>
        <cfvo type="max"/>
        <color rgb="FFFCFCFF"/>
        <color rgb="FF63BE7B"/>
      </colorScale>
    </cfRule>
  </conditionalFormatting>
  <conditionalFormatting sqref="E5:N5">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FEB84"/>
        <color rgb="FF63BE7B"/>
      </colorScale>
    </cfRule>
    <cfRule type="colorScale" priority="525">
      <colorScale>
        <cfvo type="min"/>
        <cfvo type="max"/>
        <color rgb="FFFFEF9C"/>
        <color rgb="FF63BE7B"/>
      </colorScale>
    </cfRule>
  </conditionalFormatting>
  <conditionalFormatting sqref="F5">
    <cfRule type="colorScale" priority="556">
      <colorScale>
        <cfvo type="min"/>
        <cfvo type="max"/>
        <color rgb="FFFCFCFF"/>
        <color rgb="FF63BE7B"/>
      </colorScale>
    </cfRule>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0">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fRule type="colorScale" priority="628">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onditionalFormatting>
  <conditionalFormatting sqref="G5">
    <cfRule type="colorScale" priority="555">
      <colorScale>
        <cfvo type="min"/>
        <cfvo type="max"/>
        <color rgb="FFFCFCFF"/>
        <color rgb="FF63BE7B"/>
      </colorScale>
    </cfRule>
    <cfRule type="colorScale" priority="579">
      <colorScale>
        <cfvo type="min"/>
        <cfvo type="max"/>
        <color rgb="FFFCFCFF"/>
        <color rgb="FF63BE7B"/>
      </colorScale>
    </cfRule>
    <cfRule type="colorScale" priority="580">
      <colorScale>
        <cfvo type="min"/>
        <cfvo type="max"/>
        <color rgb="FFFCFCFF"/>
        <color rgb="FF63BE7B"/>
      </colorScale>
    </cfRule>
    <cfRule type="colorScale" priority="581">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705">
      <colorScale>
        <cfvo type="min"/>
        <cfvo type="percentile" val="50"/>
        <cfvo type="max"/>
        <color rgb="FFF8696B"/>
        <color rgb="FFFCFCFF"/>
        <color rgb="FF63BE7B"/>
      </colorScale>
    </cfRule>
  </conditionalFormatting>
  <conditionalFormatting sqref="H5">
    <cfRule type="colorScale" priority="554">
      <colorScale>
        <cfvo type="min"/>
        <cfvo type="max"/>
        <color rgb="FFFCFCFF"/>
        <color rgb="FF63BE7B"/>
      </colorScale>
    </cfRule>
    <cfRule type="colorScale" priority="575">
      <colorScale>
        <cfvo type="min"/>
        <cfvo type="percentile" val="50"/>
        <cfvo type="max"/>
        <color rgb="FFF8696B"/>
        <color rgb="FFFCFCFF"/>
        <color rgb="FF5A8AC6"/>
      </colorScale>
    </cfRule>
    <cfRule type="colorScale" priority="582">
      <colorScale>
        <cfvo type="min"/>
        <cfvo type="percentile" val="50"/>
        <cfvo type="max"/>
        <color rgb="FFF8696B"/>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I5">
    <cfRule type="colorScale" priority="553">
      <colorScale>
        <cfvo type="min"/>
        <cfvo type="max"/>
        <color rgb="FFFCFCFF"/>
        <color rgb="FF63BE7B"/>
      </colorScale>
    </cfRule>
    <cfRule type="colorScale" priority="587">
      <colorScale>
        <cfvo type="min"/>
        <cfvo type="percentile" val="50"/>
        <cfvo type="max"/>
        <color rgb="FFF8696B"/>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fRule type="colorScale" priority="590">
      <colorScale>
        <cfvo type="min"/>
        <cfvo type="percentile" val="50"/>
        <cfvo type="max"/>
        <color rgb="FFF8696B"/>
        <color rgb="FFFCFCFF"/>
        <color rgb="FF5A8AC6"/>
      </colorScale>
    </cfRule>
    <cfRule type="colorScale" priority="591">
      <colorScale>
        <cfvo type="min"/>
        <cfvo type="percentile" val="50"/>
        <cfvo type="max"/>
        <color rgb="FFF8696B"/>
        <color rgb="FFFCFCFF"/>
        <color rgb="FF63BE7B"/>
      </colorScale>
    </cfRule>
    <cfRule type="colorScale" priority="592">
      <colorScale>
        <cfvo type="min"/>
        <cfvo type="percentile" val="50"/>
        <cfvo type="max"/>
        <color rgb="FFF8696B"/>
        <color rgb="FFFCFCFF"/>
        <color rgb="FF63BE7B"/>
      </colorScale>
    </cfRule>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onditionalFormatting>
  <conditionalFormatting sqref="J5">
    <cfRule type="colorScale" priority="552">
      <colorScale>
        <cfvo type="min"/>
        <cfvo type="max"/>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K5">
    <cfRule type="colorScale" priority="551">
      <colorScale>
        <cfvo type="min"/>
        <cfvo type="max"/>
        <color rgb="FFFCFCFF"/>
        <color rgb="FF63BE7B"/>
      </colorScale>
    </cfRule>
    <cfRule type="colorScale" priority="620">
      <colorScale>
        <cfvo type="min"/>
        <cfvo type="percentile" val="50"/>
        <cfvo type="max"/>
        <color rgb="FFF8696B"/>
        <color rgb="FFFCFCFF"/>
        <color rgb="FF63BE7B"/>
      </colorScale>
    </cfRule>
    <cfRule type="colorScale" priority="645">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onditionalFormatting>
  <conditionalFormatting sqref="K5:L5">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max"/>
        <color rgb="FFFCFCFF"/>
        <color rgb="FF63BE7B"/>
      </colorScale>
    </cfRule>
    <cfRule type="colorScale" priority="534">
      <colorScale>
        <cfvo type="min"/>
        <cfvo type="percentile" val="50"/>
        <cfvo type="max"/>
        <color rgb="FFF8696B"/>
        <color rgb="FFFCFCFF"/>
        <color rgb="FF63BE7B"/>
      </colorScale>
    </cfRule>
    <cfRule type="colorScale" priority="535">
      <colorScale>
        <cfvo type="min"/>
        <cfvo type="max"/>
        <color rgb="FFFCFCFF"/>
        <color rgb="FF63BE7B"/>
      </colorScale>
    </cfRule>
  </conditionalFormatting>
  <conditionalFormatting sqref="L5">
    <cfRule type="colorScale" priority="550">
      <colorScale>
        <cfvo type="min"/>
        <cfvo type="max"/>
        <color rgb="FFFCFCFF"/>
        <color rgb="FF63BE7B"/>
      </colorScale>
    </cfRule>
    <cfRule type="colorScale" priority="621">
      <colorScale>
        <cfvo type="min"/>
        <cfvo type="percentile" val="50"/>
        <cfvo type="max"/>
        <color rgb="FFF8696B"/>
        <color rgb="FFFCFCFF"/>
        <color rgb="FF63BE7B"/>
      </colorScale>
    </cfRule>
    <cfRule type="colorScale" priority="647">
      <colorScale>
        <cfvo type="min"/>
        <cfvo type="percentile" val="50"/>
        <cfvo type="max"/>
        <color rgb="FFF8696B"/>
        <color rgb="FFFCFCFF"/>
        <color rgb="FF63BE7B"/>
      </colorScale>
    </cfRule>
    <cfRule type="colorScale" priority="648">
      <colorScale>
        <cfvo type="min"/>
        <cfvo type="percentile" val="50"/>
        <cfvo type="max"/>
        <color rgb="FFF8696B"/>
        <color rgb="FFFCFCFF"/>
        <color rgb="FF63BE7B"/>
      </colorScale>
    </cfRule>
    <cfRule type="colorScale" priority="687">
      <colorScale>
        <cfvo type="min"/>
        <cfvo type="percentile" val="50"/>
        <cfvo type="max"/>
        <color rgb="FFF8696B"/>
        <color rgb="FFFCFCFF"/>
        <color rgb="FF63BE7B"/>
      </colorScale>
    </cfRule>
  </conditionalFormatting>
  <conditionalFormatting sqref="O5">
    <cfRule type="colorScale" priority="549">
      <colorScale>
        <cfvo type="min"/>
        <cfvo type="percentile" val="50"/>
        <cfvo type="max"/>
        <color rgb="FF63BE7B"/>
        <color rgb="FFFCFCFF"/>
        <color rgb="FFF8696B"/>
      </colorScale>
    </cfRule>
    <cfRule type="colorScale" priority="595">
      <colorScale>
        <cfvo type="min"/>
        <cfvo type="percentile" val="50"/>
        <cfvo type="max"/>
        <color rgb="FF63BE7B"/>
        <color rgb="FFFCFCFF"/>
        <color rgb="FFF8696B"/>
      </colorScale>
    </cfRule>
    <cfRule type="colorScale" priority="596">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649">
      <colorScale>
        <cfvo type="min"/>
        <cfvo type="percentile" val="50"/>
        <cfvo type="max"/>
        <color rgb="FF63BE7B"/>
        <color rgb="FFFCFCFF"/>
        <color rgb="FFF8696B"/>
      </colorScale>
    </cfRule>
    <cfRule type="colorScale" priority="650">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onditionalFormatting>
  <conditionalFormatting sqref="P5">
    <cfRule type="colorScale" priority="548">
      <colorScale>
        <cfvo type="min"/>
        <cfvo type="percentile" val="50"/>
        <cfvo type="max"/>
        <color rgb="FF63BE7B"/>
        <color rgb="FFFCFCFF"/>
        <color rgb="FFF8696B"/>
      </colorScale>
    </cfRule>
    <cfRule type="colorScale" priority="599">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1">
      <colorScale>
        <cfvo type="min"/>
        <cfvo type="max"/>
        <color rgb="FFFCFCFF"/>
        <color rgb="FFF8696B"/>
      </colorScale>
    </cfRule>
    <cfRule type="colorScale" priority="651">
      <colorScale>
        <cfvo type="min"/>
        <cfvo type="percentile" val="50"/>
        <cfvo type="max"/>
        <color rgb="FF63BE7B"/>
        <color rgb="FFFCFCFF"/>
        <color rgb="FFF8696B"/>
      </colorScale>
    </cfRule>
    <cfRule type="colorScale" priority="652">
      <colorScale>
        <cfvo type="min"/>
        <cfvo type="percentile" val="50"/>
        <cfvo type="max"/>
        <color rgb="FF63BE7B"/>
        <color rgb="FFFCFCFF"/>
        <color rgb="FFF8696B"/>
      </colorScale>
    </cfRule>
    <cfRule type="colorScale" priority="689">
      <colorScale>
        <cfvo type="min"/>
        <cfvo type="percentile" val="50"/>
        <cfvo type="max"/>
        <color rgb="FF63BE7B"/>
        <color rgb="FFFCFCFF"/>
        <color rgb="FFF8696B"/>
      </colorScale>
    </cfRule>
  </conditionalFormatting>
  <conditionalFormatting sqref="Q5">
    <cfRule type="colorScale" priority="547">
      <colorScale>
        <cfvo type="min"/>
        <cfvo type="percentile" val="50"/>
        <cfvo type="max"/>
        <color rgb="FFF8696B"/>
        <color rgb="FFFCFCFF"/>
        <color rgb="FF63BE7B"/>
      </colorScale>
    </cfRule>
    <cfRule type="colorScale" priority="602">
      <colorScale>
        <cfvo type="min"/>
        <cfvo type="percentile" val="50"/>
        <cfvo type="max"/>
        <color rgb="FFF8696B"/>
        <color rgb="FFFCFCFF"/>
        <color rgb="FF63BE7B"/>
      </colorScale>
    </cfRule>
    <cfRule type="colorScale" priority="603">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max"/>
        <color rgb="FFFFEF9C"/>
        <color rgb="FF63BE7B"/>
      </colorScale>
    </cfRule>
    <cfRule type="colorScale" priority="606">
      <colorScale>
        <cfvo type="min"/>
        <cfvo type="max"/>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CFCFF"/>
        <color rgb="FF63BE7B"/>
      </colorScale>
    </cfRule>
    <cfRule type="colorScale" priority="653">
      <colorScale>
        <cfvo type="min"/>
        <cfvo type="percentile" val="50"/>
        <cfvo type="max"/>
        <color rgb="FFF8696B"/>
        <color rgb="FFFCFCFF"/>
        <color rgb="FF63BE7B"/>
      </colorScale>
    </cfRule>
    <cfRule type="colorScale" priority="654">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onditionalFormatting>
  <conditionalFormatting sqref="Q5:U5 W5">
    <cfRule type="colorScale" priority="571">
      <colorScale>
        <cfvo type="min"/>
        <cfvo type="max"/>
        <color rgb="FFFFEF9C"/>
        <color rgb="FF63BE7B"/>
      </colorScale>
    </cfRule>
  </conditionalFormatting>
  <conditionalFormatting sqref="R5">
    <cfRule type="colorScale" priority="546">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R5">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max"/>
        <color rgb="FFFCFCFF"/>
        <color rgb="FF63BE7B"/>
      </colorScale>
    </cfRule>
    <cfRule type="colorScale" priority="536">
      <colorScale>
        <cfvo type="min"/>
        <cfvo type="percentile" val="50"/>
        <cfvo type="max"/>
        <color rgb="FFF8696B"/>
        <color rgb="FFFCFCFF"/>
        <color rgb="FF63BE7B"/>
      </colorScale>
    </cfRule>
    <cfRule type="colorScale" priority="537">
      <colorScale>
        <cfvo type="min"/>
        <cfvo type="max"/>
        <color rgb="FFFCFCFF"/>
        <color rgb="FF63BE7B"/>
      </colorScale>
    </cfRule>
  </conditionalFormatting>
  <conditionalFormatting sqref="S5:T5">
    <cfRule type="colorScale" priority="544">
      <colorScale>
        <cfvo type="min"/>
        <cfvo type="percentile" val="50"/>
        <cfvo type="max"/>
        <color rgb="FFF8696B"/>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max"/>
        <color rgb="FFFFEF9C"/>
        <color rgb="FF63BE7B"/>
      </colorScale>
    </cfRule>
    <cfRule type="colorScale" priority="612">
      <colorScale>
        <cfvo type="min"/>
        <cfvo type="max"/>
        <color rgb="FFFFEF9C"/>
        <color rgb="FF63BE7B"/>
      </colorScale>
    </cfRule>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U5">
    <cfRule type="colorScale" priority="543">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63BE7B"/>
      </colorScale>
    </cfRule>
    <cfRule type="colorScale" priority="616">
      <colorScale>
        <cfvo type="min"/>
        <cfvo type="max"/>
        <color rgb="FFFCFCFF"/>
        <color rgb="FF63BE7B"/>
      </colorScale>
    </cfRule>
    <cfRule type="colorScale" priority="665">
      <colorScale>
        <cfvo type="min"/>
        <cfvo type="max"/>
        <color rgb="FFFCFCFF"/>
        <color rgb="FF63BE7B"/>
      </colorScale>
    </cfRule>
    <cfRule type="colorScale" priority="666">
      <colorScale>
        <cfvo type="min"/>
        <cfvo type="percentile" val="50"/>
        <cfvo type="max"/>
        <color rgb="FFF8696B"/>
        <color rgb="FFFCFCFF"/>
        <color rgb="FF63BE7B"/>
      </colorScale>
    </cfRule>
    <cfRule type="colorScale" priority="667">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onditionalFormatting>
  <conditionalFormatting sqref="W5 U5">
    <cfRule type="colorScale" priority="572">
      <colorScale>
        <cfvo type="min"/>
        <cfvo type="max"/>
        <color rgb="FFFFEF9C"/>
        <color rgb="FF63BE7B"/>
      </colorScale>
    </cfRule>
    <cfRule type="colorScale" priority="573">
      <colorScale>
        <cfvo type="min"/>
        <cfvo type="max"/>
        <color rgb="FFFFEF9C"/>
        <color rgb="FF63BE7B"/>
      </colorScale>
    </cfRule>
    <cfRule type="colorScale" priority="574">
      <colorScale>
        <cfvo type="min"/>
        <cfvo type="max"/>
        <color rgb="FFFFEF9C"/>
        <color rgb="FF63BE7B"/>
      </colorScale>
    </cfRule>
  </conditionalFormatting>
  <conditionalFormatting sqref="V5">
    <cfRule type="colorScale" priority="542">
      <colorScale>
        <cfvo type="min"/>
        <cfvo type="percentile" val="50"/>
        <cfvo type="max"/>
        <color rgb="FF63BE7B"/>
        <color rgb="FFFCFCFF"/>
        <color rgb="FFF8696B"/>
      </colorScale>
    </cfRule>
    <cfRule type="colorScale" priority="562">
      <colorScale>
        <cfvo type="min"/>
        <cfvo type="max"/>
        <color rgb="FFFFEF9C"/>
        <color rgb="FF63BE7B"/>
      </colorScale>
    </cfRule>
    <cfRule type="colorScale" priority="563">
      <colorScale>
        <cfvo type="min"/>
        <cfvo type="max"/>
        <color rgb="FFFFEF9C"/>
        <color rgb="FF63BE7B"/>
      </colorScale>
    </cfRule>
    <cfRule type="colorScale" priority="564">
      <colorScale>
        <cfvo type="min"/>
        <cfvo type="max"/>
        <color rgb="FFFFEF9C"/>
        <color rgb="FF63BE7B"/>
      </colorScale>
    </cfRule>
    <cfRule type="colorScale" priority="565">
      <colorScale>
        <cfvo type="min"/>
        <cfvo type="max"/>
        <color rgb="FFFFEF9C"/>
        <color rgb="FF63BE7B"/>
      </colorScale>
    </cfRule>
    <cfRule type="colorScale" priority="566">
      <colorScale>
        <cfvo type="min"/>
        <cfvo type="percentile" val="50"/>
        <cfvo type="max"/>
        <color rgb="FFF8696B"/>
        <color rgb="FFFFEB84"/>
        <color rgb="FF63BE7B"/>
      </colorScale>
    </cfRule>
    <cfRule type="colorScale" priority="567">
      <colorScale>
        <cfvo type="min"/>
        <cfvo type="percentile" val="50"/>
        <cfvo type="max"/>
        <color rgb="FFF8696B"/>
        <color rgb="FFFFEB84"/>
        <color rgb="FF63BE7B"/>
      </colorScale>
    </cfRule>
    <cfRule type="colorScale" priority="668">
      <colorScale>
        <cfvo type="min"/>
        <cfvo type="max"/>
        <color rgb="FFFFEF9C"/>
        <color rgb="FF63BE7B"/>
      </colorScale>
    </cfRule>
    <cfRule type="colorScale" priority="669">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71">
      <colorScale>
        <cfvo type="min"/>
        <cfvo type="max"/>
        <color rgb="FF63BE7B"/>
        <color rgb="FFFCFCFF"/>
      </colorScale>
    </cfRule>
    <cfRule type="colorScale" priority="672">
      <colorScale>
        <cfvo type="min"/>
        <cfvo type="percentile" val="50"/>
        <cfvo type="max"/>
        <color rgb="FF63BE7B"/>
        <color rgb="FFFCFCFF"/>
        <color rgb="FFF8696B"/>
      </colorScale>
    </cfRule>
    <cfRule type="colorScale" priority="673">
      <colorScale>
        <cfvo type="min"/>
        <cfvo type="max"/>
        <color rgb="FFFFEF9C"/>
        <color rgb="FF63BE7B"/>
      </colorScale>
    </cfRule>
    <cfRule type="colorScale" priority="674">
      <colorScale>
        <cfvo type="min"/>
        <cfvo type="max"/>
        <color rgb="FFFFEF9C"/>
        <color rgb="FF63BE7B"/>
      </colorScale>
    </cfRule>
    <cfRule type="colorScale" priority="675">
      <colorScale>
        <cfvo type="min"/>
        <cfvo type="max"/>
        <color rgb="FFFFEF9C"/>
        <color rgb="FF63BE7B"/>
      </colorScale>
    </cfRule>
    <cfRule type="colorScale" priority="676">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onditionalFormatting>
  <conditionalFormatting sqref="W5">
    <cfRule type="colorScale" priority="541">
      <colorScale>
        <cfvo type="min"/>
        <cfvo type="percentile" val="50"/>
        <cfvo type="max"/>
        <color rgb="FF63BE7B"/>
        <color rgb="FFFCFCFF"/>
        <color rgb="FFF8696B"/>
      </colorScale>
    </cfRule>
    <cfRule type="colorScale" priority="617">
      <colorScale>
        <cfvo type="min"/>
        <cfvo type="percentile" val="50"/>
        <cfvo type="max"/>
        <color rgb="FF63BE7B"/>
        <color rgb="FFFCFCFF"/>
        <color rgb="FFF8696B"/>
      </colorScale>
    </cfRule>
    <cfRule type="colorScale" priority="618">
      <colorScale>
        <cfvo type="min"/>
        <cfvo type="max"/>
        <color rgb="FF63BE7B"/>
        <color rgb="FFFCFCFF"/>
      </colorScale>
    </cfRule>
    <cfRule type="colorScale" priority="619">
      <colorScale>
        <cfvo type="min"/>
        <cfvo type="percentile" val="50"/>
        <cfvo type="max"/>
        <color rgb="FF63BE7B"/>
        <color rgb="FFFCFCFF"/>
        <color rgb="FFF8696B"/>
      </colorScale>
    </cfRule>
    <cfRule type="colorScale" priority="677">
      <colorScale>
        <cfvo type="min"/>
        <cfvo type="percentile" val="50"/>
        <cfvo type="max"/>
        <color rgb="FF63BE7B"/>
        <color rgb="FFFCFCFF"/>
        <color rgb="FFF8696B"/>
      </colorScale>
    </cfRule>
    <cfRule type="colorScale" priority="678">
      <colorScale>
        <cfvo type="min"/>
        <cfvo type="percentile" val="50"/>
        <cfvo type="max"/>
        <color rgb="FF63BE7B"/>
        <color rgb="FFFCFCFF"/>
        <color rgb="FFF8696B"/>
      </colorScale>
    </cfRule>
    <cfRule type="colorScale" priority="697">
      <colorScale>
        <cfvo type="min"/>
        <cfvo type="percentile" val="50"/>
        <cfvo type="max"/>
        <color rgb="FF63BE7B"/>
        <color rgb="FFFCFCFF"/>
        <color rgb="FFF8696B"/>
      </colorScale>
    </cfRule>
  </conditionalFormatting>
  <conditionalFormatting sqref="D2:D19">
    <cfRule type="colorScale" priority="1">
      <colorScale>
        <cfvo type="min"/>
        <cfvo type="percentile" val="50"/>
        <cfvo type="max"/>
        <color rgb="FFF8696B"/>
        <color rgb="FFFCFCFF"/>
        <color rgb="FF63BE7B"/>
      </colorScale>
    </cfRule>
  </conditionalFormatting>
  <conditionalFormatting sqref="G2:G19">
    <cfRule type="colorScale" priority="206">
      <colorScale>
        <cfvo type="min"/>
        <cfvo type="max"/>
        <color rgb="FFFCFCFF"/>
        <color rgb="FF63BE7B"/>
      </colorScale>
    </cfRule>
  </conditionalFormatting>
  <conditionalFormatting sqref="J2:J19">
    <cfRule type="colorScale" priority="205">
      <colorScale>
        <cfvo type="min"/>
        <cfvo type="max"/>
        <color rgb="FFFCFCFF"/>
        <color rgb="FF63BE7B"/>
      </colorScale>
    </cfRule>
  </conditionalFormatting>
  <conditionalFormatting sqref="O2:O19">
    <cfRule type="colorScale" priority="32">
      <colorScale>
        <cfvo type="min"/>
        <cfvo type="percentile" val="50"/>
        <cfvo type="max"/>
        <color rgb="FF63BE7B"/>
        <color rgb="FFFCFCFF"/>
        <color rgb="FFF8696B"/>
      </colorScale>
    </cfRule>
  </conditionalFormatting>
  <conditionalFormatting sqref="P2:P19">
    <cfRule type="colorScale" priority="31">
      <colorScale>
        <cfvo type="min"/>
        <cfvo type="percentile" val="50"/>
        <cfvo type="max"/>
        <color rgb="FF63BE7B"/>
        <color rgb="FFFCFCFF"/>
        <color rgb="FFF8696B"/>
      </colorScale>
    </cfRule>
  </conditionalFormatting>
  <conditionalFormatting sqref="Q2:Q19">
    <cfRule type="colorScale" priority="30">
      <colorScale>
        <cfvo type="min"/>
        <cfvo type="percentile" val="50"/>
        <cfvo type="max"/>
        <color rgb="FFF8696B"/>
        <color rgb="FFFCFCFF"/>
        <color rgb="FF63BE7B"/>
      </colorScale>
    </cfRule>
  </conditionalFormatting>
  <conditionalFormatting sqref="R2:R19">
    <cfRule type="colorScale" priority="29">
      <colorScale>
        <cfvo type="min"/>
        <cfvo type="max"/>
        <color rgb="FFFCFCFF"/>
        <color rgb="FF63BE7B"/>
      </colorScale>
    </cfRule>
  </conditionalFormatting>
  <conditionalFormatting sqref="T2:T19">
    <cfRule type="colorScale" priority="27">
      <colorScale>
        <cfvo type="min"/>
        <cfvo type="percentile" val="50"/>
        <cfvo type="max"/>
        <color rgb="FFF8696B"/>
        <color rgb="FFFCFCFF"/>
        <color rgb="FF63BE7B"/>
      </colorScale>
    </cfRule>
  </conditionalFormatting>
  <conditionalFormatting sqref="U2:U19">
    <cfRule type="colorScale" priority="4">
      <colorScale>
        <cfvo type="min"/>
        <cfvo type="percentile" val="50"/>
        <cfvo type="max"/>
        <color rgb="FFF8696B"/>
        <color rgb="FFFCFCFF"/>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conditionalFormatting sqref="D19">
    <cfRule type="colorScale" priority="272">
      <colorScale>
        <cfvo type="min"/>
        <cfvo type="percentile" val="50"/>
        <cfvo type="max"/>
        <color rgb="FFF8696B"/>
        <color rgb="FFFCFCFF"/>
        <color rgb="FF63BE7B"/>
      </colorScale>
    </cfRule>
  </conditionalFormatting>
  <conditionalFormatting sqref="D19">
    <cfRule type="colorScale" priority="355">
      <colorScale>
        <cfvo type="min"/>
        <cfvo type="percentile" val="50"/>
        <cfvo type="max"/>
        <color rgb="FFF8696B"/>
        <color rgb="FFFCFCFF"/>
        <color rgb="FF63BE7B"/>
      </colorScale>
    </cfRule>
  </conditionalFormatting>
  <conditionalFormatting sqref="D19">
    <cfRule type="colorScale" priority="350">
      <colorScale>
        <cfvo type="min"/>
        <cfvo type="percentile" val="50"/>
        <cfvo type="max"/>
        <color rgb="FFF8696B"/>
        <color rgb="FFFCFCFF"/>
        <color rgb="FF63BE7B"/>
      </colorScale>
    </cfRule>
  </conditionalFormatting>
  <conditionalFormatting sqref="E19">
    <cfRule type="colorScale" priority="338">
      <colorScale>
        <cfvo type="min"/>
        <cfvo type="max"/>
        <color rgb="FFFCFCFF"/>
        <color rgb="FF63BE7B"/>
      </colorScale>
    </cfRule>
  </conditionalFormatting>
  <conditionalFormatting sqref="E19">
    <cfRule type="colorScale" priority="271">
      <colorScale>
        <cfvo type="min"/>
        <cfvo type="max"/>
        <color rgb="FFFCFCFF"/>
        <color rgb="FF63BE7B"/>
      </colorScale>
    </cfRule>
  </conditionalFormatting>
  <conditionalFormatting sqref="E19">
    <cfRule type="colorScale" priority="331">
      <colorScale>
        <cfvo type="min"/>
        <cfvo type="max"/>
        <color rgb="FFFCFCFF"/>
        <color rgb="FF63BE7B"/>
      </colorScale>
    </cfRule>
  </conditionalFormatting>
  <conditionalFormatting sqref="E19">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E19:N19">
    <cfRule type="colorScale" priority="273">
      <colorScale>
        <cfvo type="min"/>
        <cfvo type="max"/>
        <color rgb="FFFCFCFF"/>
        <color rgb="FF63BE7B"/>
      </colorScale>
    </cfRule>
    <cfRule type="colorScale" priority="274">
      <colorScale>
        <cfvo type="min"/>
        <cfvo type="max"/>
        <color rgb="FFFCFCFF"/>
        <color rgb="FF63BE7B"/>
      </colorScale>
    </cfRule>
    <cfRule type="colorScale" priority="275">
      <colorScale>
        <cfvo type="min"/>
        <cfvo type="percentile" val="50"/>
        <cfvo type="max"/>
        <color rgb="FFF8696B"/>
        <color rgb="FFFFEB84"/>
        <color rgb="FF63BE7B"/>
      </colorScale>
    </cfRule>
    <cfRule type="colorScale" priority="276">
      <colorScale>
        <cfvo type="min"/>
        <cfvo type="max"/>
        <color rgb="FFFFEF9C"/>
        <color rgb="FF63BE7B"/>
      </colorScale>
    </cfRule>
  </conditionalFormatting>
  <conditionalFormatting sqref="F19">
    <cfRule type="colorScale" priority="339">
      <colorScale>
        <cfvo type="min"/>
        <cfvo type="max"/>
        <color rgb="FFFCFCFF"/>
        <color rgb="FF63BE7B"/>
      </colorScale>
    </cfRule>
  </conditionalFormatting>
  <conditionalFormatting sqref="F19">
    <cfRule type="colorScale" priority="270">
      <colorScale>
        <cfvo type="min"/>
        <cfvo type="max"/>
        <color rgb="FFFCFCFF"/>
        <color rgb="FF63BE7B"/>
      </colorScale>
    </cfRule>
  </conditionalFormatting>
  <conditionalFormatting sqref="F19">
    <cfRule type="colorScale" priority="332">
      <colorScale>
        <cfvo type="min"/>
        <cfvo type="max"/>
        <color rgb="FFFCFCFF"/>
        <color rgb="FF63BE7B"/>
      </colorScale>
    </cfRule>
  </conditionalFormatting>
  <conditionalFormatting sqref="F19">
    <cfRule type="colorScale" priority="35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G19">
    <cfRule type="colorScale" priority="340">
      <colorScale>
        <cfvo type="min"/>
        <cfvo type="max"/>
        <color rgb="FFFCFCFF"/>
        <color rgb="FF63BE7B"/>
      </colorScale>
    </cfRule>
  </conditionalFormatting>
  <conditionalFormatting sqref="G19">
    <cfRule type="colorScale" priority="269">
      <colorScale>
        <cfvo type="min"/>
        <cfvo type="max"/>
        <color rgb="FFFCFCFF"/>
        <color rgb="FF63BE7B"/>
      </colorScale>
    </cfRule>
  </conditionalFormatting>
  <conditionalFormatting sqref="G19">
    <cfRule type="colorScale" priority="333">
      <colorScale>
        <cfvo type="min"/>
        <cfvo type="max"/>
        <color rgb="FFFCFCFF"/>
        <color rgb="FF63BE7B"/>
      </colorScale>
    </cfRule>
  </conditionalFormatting>
  <conditionalFormatting sqref="G19">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H19">
    <cfRule type="colorScale" priority="341">
      <colorScale>
        <cfvo type="min"/>
        <cfvo type="max"/>
        <color rgb="FFFCFCFF"/>
        <color rgb="FF63BE7B"/>
      </colorScale>
    </cfRule>
    <cfRule type="colorScale" priority="349">
      <colorScale>
        <cfvo type="min"/>
        <cfvo type="percentile" val="50"/>
        <cfvo type="max"/>
        <color rgb="FFF8696B"/>
        <color rgb="FFFCFCFF"/>
        <color rgb="FF63BE7B"/>
      </colorScale>
    </cfRule>
  </conditionalFormatting>
  <conditionalFormatting sqref="H19">
    <cfRule type="colorScale" priority="265">
      <colorScale>
        <cfvo type="min"/>
        <cfvo type="max"/>
        <color rgb="FFFCFCFF"/>
        <color rgb="FF63BE7B"/>
      </colorScale>
    </cfRule>
    <cfRule type="colorScale" priority="268">
      <colorScale>
        <cfvo type="min"/>
        <cfvo type="percentile" val="50"/>
        <cfvo type="max"/>
        <color rgb="FFF8696B"/>
        <color rgb="FFFCFCFF"/>
        <color rgb="FF63BE7B"/>
      </colorScale>
    </cfRule>
  </conditionalFormatting>
  <conditionalFormatting sqref="H19">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fRule type="colorScale" priority="358">
      <colorScale>
        <cfvo type="min"/>
        <cfvo type="percentile" val="50"/>
        <cfvo type="max"/>
        <color rgb="FFF8696B"/>
        <color rgb="FFFCFCFF"/>
        <color rgb="FF63BE7B"/>
      </colorScale>
    </cfRule>
  </conditionalFormatting>
  <conditionalFormatting sqref="H19">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19">
    <cfRule type="colorScale" priority="330">
      <colorScale>
        <cfvo type="min"/>
        <cfvo type="percentile" val="50"/>
        <cfvo type="max"/>
        <color rgb="FFF8696B"/>
        <color rgb="FFFCFCFF"/>
        <color rgb="FF5A8AC6"/>
      </colorScale>
    </cfRule>
  </conditionalFormatting>
  <conditionalFormatting sqref="I19">
    <cfRule type="colorScale" priority="264">
      <colorScale>
        <cfvo type="min"/>
        <cfvo type="max"/>
        <color rgb="FFFCFCFF"/>
        <color rgb="FF63BE7B"/>
      </colorScale>
    </cfRule>
    <cfRule type="colorScale" priority="267">
      <colorScale>
        <cfvo type="min"/>
        <cfvo type="percentile" val="50"/>
        <cfvo type="max"/>
        <color rgb="FFF8696B"/>
        <color rgb="FFFCFCFF"/>
        <color rgb="FF63BE7B"/>
      </colorScale>
    </cfRule>
  </conditionalFormatting>
  <conditionalFormatting sqref="I19">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onditionalFormatting>
  <conditionalFormatting sqref="J19">
    <cfRule type="colorScale" priority="263">
      <colorScale>
        <cfvo type="min"/>
        <cfvo type="max"/>
        <color rgb="FFFCFCFF"/>
        <color rgb="FF63BE7B"/>
      </colorScale>
    </cfRule>
    <cfRule type="colorScale" priority="266">
      <colorScale>
        <cfvo type="min"/>
        <cfvo type="percentile" val="50"/>
        <cfvo type="max"/>
        <color rgb="FFF8696B"/>
        <color rgb="FFFCFCFF"/>
        <color rgb="FF63BE7B"/>
      </colorScale>
    </cfRule>
  </conditionalFormatting>
  <conditionalFormatting sqref="J19">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onditionalFormatting>
  <conditionalFormatting sqref="K19">
    <cfRule type="colorScale" priority="262">
      <colorScale>
        <cfvo type="min"/>
        <cfvo type="max"/>
        <color rgb="FFFCFCFF"/>
        <color rgb="FF63BE7B"/>
      </colorScale>
    </cfRule>
  </conditionalFormatting>
  <conditionalFormatting sqref="K19">
    <cfRule type="colorScale" priority="408">
      <colorScale>
        <cfvo type="min"/>
        <cfvo type="percentile" val="50"/>
        <cfvo type="max"/>
        <color rgb="FFF8696B"/>
        <color rgb="FFFCFCFF"/>
        <color rgb="FF63BE7B"/>
      </colorScale>
    </cfRule>
  </conditionalFormatting>
  <conditionalFormatting sqref="K19:L19">
    <cfRule type="colorScale" priority="342">
      <colorScale>
        <cfvo type="min"/>
        <cfvo type="max"/>
        <color rgb="FFFCFCFF"/>
        <color rgb="FF63BE7B"/>
      </colorScale>
    </cfRule>
  </conditionalFormatting>
  <conditionalFormatting sqref="K19:L19">
    <cfRule type="colorScale" priority="334">
      <colorScale>
        <cfvo type="min"/>
        <cfvo type="max"/>
        <color rgb="FFFCFCFF"/>
        <color rgb="FF63BE7B"/>
      </colorScale>
    </cfRule>
  </conditionalFormatting>
  <conditionalFormatting sqref="K19:L19">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L19">
    <cfRule type="colorScale" priority="261">
      <colorScale>
        <cfvo type="min"/>
        <cfvo type="max"/>
        <color rgb="FFFCFCFF"/>
        <color rgb="FF63BE7B"/>
      </colorScale>
    </cfRule>
  </conditionalFormatting>
  <conditionalFormatting sqref="L19">
    <cfRule type="colorScale" priority="411">
      <colorScale>
        <cfvo type="min"/>
        <cfvo type="percentile" val="50"/>
        <cfvo type="max"/>
        <color rgb="FFF8696B"/>
        <color rgb="FFFCFCFF"/>
        <color rgb="FF63BE7B"/>
      </colorScale>
    </cfRule>
  </conditionalFormatting>
  <conditionalFormatting sqref="I19:J19">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onditionalFormatting>
  <conditionalFormatting sqref="I19:J19">
    <cfRule type="colorScale" priority="39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5A8AC6"/>
      </colorScale>
    </cfRule>
    <cfRule type="colorScale" priority="398">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I19:J19">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onditionalFormatting>
  <conditionalFormatting sqref="J19">
    <cfRule type="colorScale" priority="404">
      <colorScale>
        <cfvo type="min"/>
        <cfvo type="percentile" val="50"/>
        <cfvo type="max"/>
        <color rgb="FFF8696B"/>
        <color rgb="FFFCFCFF"/>
        <color rgb="FF63BE7B"/>
      </colorScale>
    </cfRule>
  </conditionalFormatting>
  <conditionalFormatting sqref="O19">
    <cfRule type="colorScale" priority="328">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onditionalFormatting>
  <conditionalFormatting sqref="O19">
    <cfRule type="colorScale" priority="258">
      <colorScale>
        <cfvo type="min"/>
        <cfvo type="percentile" val="50"/>
        <cfvo type="max"/>
        <color rgb="FF63BE7B"/>
        <color rgb="FFFCFCFF"/>
        <color rgb="FFF8696B"/>
      </colorScale>
    </cfRule>
  </conditionalFormatting>
  <conditionalFormatting sqref="O19">
    <cfRule type="colorScale" priority="336">
      <colorScale>
        <cfvo type="min"/>
        <cfvo type="percentile" val="50"/>
        <cfvo type="max"/>
        <color rgb="FF63BE7B"/>
        <color rgb="FFFCFCFF"/>
        <color rgb="FFF8696B"/>
      </colorScale>
    </cfRule>
  </conditionalFormatting>
  <conditionalFormatting sqref="O19">
    <cfRule type="colorScale" priority="352">
      <colorScale>
        <cfvo type="min"/>
        <cfvo type="percentile" val="50"/>
        <cfvo type="max"/>
        <color rgb="FF63BE7B"/>
        <color rgb="FFFCFCFF"/>
        <color rgb="FFF8696B"/>
      </colorScale>
    </cfRule>
  </conditionalFormatting>
  <conditionalFormatting sqref="P19">
    <cfRule type="colorScale" priority="257">
      <colorScale>
        <cfvo type="min"/>
        <cfvo type="percentile" val="50"/>
        <cfvo type="max"/>
        <color rgb="FF63BE7B"/>
        <color rgb="FFFCFCFF"/>
        <color rgb="FFF8696B"/>
      </colorScale>
    </cfRule>
  </conditionalFormatting>
  <conditionalFormatting sqref="P19">
    <cfRule type="colorScale" priority="359">
      <colorScale>
        <cfvo type="min"/>
        <cfvo type="percentile" val="50"/>
        <cfvo type="max"/>
        <color rgb="FF63BE7B"/>
        <color rgb="FFFCFCFF"/>
        <color rgb="FFF8696B"/>
      </colorScale>
    </cfRule>
    <cfRule type="colorScale" priority="360">
      <colorScale>
        <cfvo type="min"/>
        <cfvo type="percentile" val="50"/>
        <cfvo type="max"/>
        <color rgb="FF63BE7B"/>
        <color rgb="FFFCFCFF"/>
        <color rgb="FFF8696B"/>
      </colorScale>
    </cfRule>
    <cfRule type="colorScale" priority="361">
      <colorScale>
        <cfvo type="min"/>
        <cfvo type="max"/>
        <color rgb="FFFCFCFF"/>
        <color rgb="FFF8696B"/>
      </colorScale>
    </cfRule>
  </conditionalFormatting>
  <conditionalFormatting sqref="P19">
    <cfRule type="colorScale" priority="415">
      <colorScale>
        <cfvo type="min"/>
        <cfvo type="percentile" val="50"/>
        <cfvo type="max"/>
        <color rgb="FF63BE7B"/>
        <color rgb="FFFCFCFF"/>
        <color rgb="FFF8696B"/>
      </colorScale>
    </cfRule>
  </conditionalFormatting>
  <conditionalFormatting sqref="Q19">
    <cfRule type="colorScale" priority="345">
      <colorScale>
        <cfvo type="min"/>
        <cfvo type="max"/>
        <color rgb="FFFFEF9C"/>
        <color rgb="FF63BE7B"/>
      </colorScale>
    </cfRule>
  </conditionalFormatting>
  <conditionalFormatting sqref="Q19">
    <cfRule type="colorScale" priority="256">
      <colorScale>
        <cfvo type="min"/>
        <cfvo type="max"/>
        <color rgb="FFFCFCFF"/>
        <color rgb="FF63BE7B"/>
      </colorScale>
    </cfRule>
  </conditionalFormatting>
  <conditionalFormatting sqref="Q19">
    <cfRule type="colorScale" priority="362">
      <colorScale>
        <cfvo type="min"/>
        <cfvo type="percentile" val="50"/>
        <cfvo type="max"/>
        <color rgb="FFF8696B"/>
        <color rgb="FFFCFCFF"/>
        <color rgb="FF63BE7B"/>
      </colorScale>
    </cfRule>
    <cfRule type="colorScale" priority="363">
      <colorScale>
        <cfvo type="min"/>
        <cfvo type="max"/>
        <color rgb="FFFFEF9C"/>
        <color rgb="FF63BE7B"/>
      </colorScale>
    </cfRule>
    <cfRule type="colorScale" priority="364">
      <colorScale>
        <cfvo type="min"/>
        <cfvo type="max"/>
        <color rgb="FFFCFCFF"/>
        <color rgb="FF63BE7B"/>
      </colorScale>
    </cfRule>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Q19">
    <cfRule type="colorScale" priority="416">
      <colorScale>
        <cfvo type="min"/>
        <cfvo type="percentile" val="50"/>
        <cfvo type="max"/>
        <color rgb="FFF8696B"/>
        <color rgb="FFFCFCFF"/>
        <color rgb="FF63BE7B"/>
      </colorScale>
    </cfRule>
  </conditionalFormatting>
  <conditionalFormatting sqref="Q19:U19 W19">
    <cfRule type="colorScale" priority="329">
      <colorScale>
        <cfvo type="min"/>
        <cfvo type="max"/>
        <color rgb="FFFFEF9C"/>
        <color rgb="FF63BE7B"/>
      </colorScale>
    </cfRule>
  </conditionalFormatting>
  <conditionalFormatting sqref="R19">
    <cfRule type="colorScale" priority="255">
      <colorScale>
        <cfvo type="min"/>
        <cfvo type="max"/>
        <color rgb="FFFCFCFF"/>
        <color rgb="FF63BE7B"/>
      </colorScale>
    </cfRule>
  </conditionalFormatting>
  <conditionalFormatting sqref="R19">
    <cfRule type="colorScale" priority="346">
      <colorScale>
        <cfvo type="min"/>
        <cfvo type="max"/>
        <color rgb="FFFFEF9C"/>
        <color rgb="FF63BE7B"/>
      </colorScale>
    </cfRule>
  </conditionalFormatting>
  <conditionalFormatting sqref="R19">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max"/>
        <color rgb="FFFCFCFF"/>
        <color rgb="FF63BE7B"/>
      </colorScale>
    </cfRule>
  </conditionalFormatting>
  <conditionalFormatting sqref="R19">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onditionalFormatting>
  <conditionalFormatting sqref="S19:T19">
    <cfRule type="colorScale" priority="347">
      <colorScale>
        <cfvo type="min"/>
        <cfvo type="max"/>
        <color rgb="FFFFEF9C"/>
        <color rgb="FF63BE7B"/>
      </colorScale>
    </cfRule>
  </conditionalFormatting>
  <conditionalFormatting sqref="S19:T19">
    <cfRule type="colorScale" priority="253">
      <colorScale>
        <cfvo type="min"/>
        <cfvo type="max"/>
        <color rgb="FFFCFCFF"/>
        <color rgb="FF63BE7B"/>
      </colorScale>
    </cfRule>
  </conditionalFormatting>
  <conditionalFormatting sqref="S19:T19">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onditionalFormatting>
  <conditionalFormatting sqref="S19:T19">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onditionalFormatting>
  <conditionalFormatting sqref="U19">
    <cfRule type="colorScale" priority="252">
      <colorScale>
        <cfvo type="min"/>
        <cfvo type="max"/>
        <color rgb="FFFCFCFF"/>
        <color rgb="FF63BE7B"/>
      </colorScale>
    </cfRule>
  </conditionalFormatting>
  <conditionalFormatting sqref="U19 W19">
    <cfRule type="colorScale" priority="337">
      <colorScale>
        <cfvo type="min"/>
        <cfvo type="max"/>
        <color rgb="FFFFEF9C"/>
        <color rgb="FF63BE7B"/>
      </colorScale>
    </cfRule>
  </conditionalFormatting>
  <conditionalFormatting sqref="U19">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U19">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onditionalFormatting>
  <conditionalFormatting sqref="V19">
    <cfRule type="colorScale" priority="324">
      <colorScale>
        <cfvo type="min"/>
        <cfvo type="max"/>
        <color rgb="FFFFEF9C"/>
        <color rgb="FF63BE7B"/>
      </colorScale>
    </cfRule>
  </conditionalFormatting>
  <conditionalFormatting sqref="V19">
    <cfRule type="colorScale" priority="251">
      <colorScale>
        <cfvo type="min"/>
        <cfvo type="max"/>
        <color rgb="FF63BE7B"/>
        <color rgb="FFFCFCFF"/>
      </colorScale>
    </cfRule>
  </conditionalFormatting>
  <conditionalFormatting sqref="V19">
    <cfRule type="colorScale" priority="32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22">
      <colorScale>
        <cfvo type="min"/>
        <cfvo type="max"/>
        <color rgb="FF63BE7B"/>
        <color rgb="FFFCFCFF"/>
      </colorScale>
    </cfRule>
    <cfRule type="colorScale" priority="323">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U19">
    <cfRule type="colorScale" priority="348">
      <colorScale>
        <cfvo type="min"/>
        <cfvo type="max"/>
        <color rgb="FFFFEF9C"/>
        <color rgb="FF63BE7B"/>
      </colorScale>
    </cfRule>
  </conditionalFormatting>
  <conditionalFormatting sqref="W19">
    <cfRule type="colorScale" priority="250">
      <colorScale>
        <cfvo type="min"/>
        <cfvo type="max"/>
        <color rgb="FF63BE7B"/>
        <color rgb="FFFCFCFF"/>
      </colorScale>
    </cfRule>
  </conditionalFormatting>
  <conditionalFormatting sqref="W19">
    <cfRule type="colorScale" priority="376">
      <colorScale>
        <cfvo type="min"/>
        <cfvo type="percentile" val="50"/>
        <cfvo type="max"/>
        <color rgb="FF63BE7B"/>
        <color rgb="FFFCFCFF"/>
        <color rgb="FFF8696B"/>
      </colorScale>
    </cfRule>
    <cfRule type="colorScale" priority="377">
      <colorScale>
        <cfvo type="min"/>
        <cfvo type="max"/>
        <color rgb="FF63BE7B"/>
        <color rgb="FFFCFCFF"/>
      </colorScale>
    </cfRule>
    <cfRule type="colorScale" priority="378">
      <colorScale>
        <cfvo type="min"/>
        <cfvo type="percentile" val="50"/>
        <cfvo type="max"/>
        <color rgb="FF63BE7B"/>
        <color rgb="FFFCFCFF"/>
        <color rgb="FFF8696B"/>
      </colorScale>
    </cfRule>
  </conditionalFormatting>
  <conditionalFormatting sqref="W19">
    <cfRule type="colorScale" priority="421">
      <colorScale>
        <cfvo type="min"/>
        <cfvo type="percentile" val="50"/>
        <cfvo type="max"/>
        <color rgb="FF63BE7B"/>
        <color rgb="FFFCFCFF"/>
        <color rgb="FFF8696B"/>
      </colorScale>
    </cfRule>
  </conditionalFormatting>
  <conditionalFormatting sqref="D19">
    <cfRule type="colorScale" priority="249">
      <colorScale>
        <cfvo type="min"/>
        <cfvo type="percentile" val="50"/>
        <cfvo type="max"/>
        <color rgb="FFF8696B"/>
        <color rgb="FFFCFCFF"/>
        <color rgb="FF63BE7B"/>
      </colorScale>
    </cfRule>
  </conditionalFormatting>
  <conditionalFormatting sqref="G19">
    <cfRule type="colorScale" priority="248">
      <colorScale>
        <cfvo type="min"/>
        <cfvo type="max"/>
        <color rgb="FFFCFCFF"/>
        <color rgb="FF63BE7B"/>
      </colorScale>
    </cfRule>
  </conditionalFormatting>
  <conditionalFormatting sqref="J19">
    <cfRule type="colorScale" priority="247">
      <colorScale>
        <cfvo type="min"/>
        <cfvo type="max"/>
        <color rgb="FFFCFCFF"/>
        <color rgb="FF63BE7B"/>
      </colorScale>
    </cfRule>
  </conditionalFormatting>
  <conditionalFormatting sqref="O19">
    <cfRule type="colorScale" priority="244">
      <colorScale>
        <cfvo type="min"/>
        <cfvo type="percentile" val="50"/>
        <cfvo type="max"/>
        <color rgb="FF63BE7B"/>
        <color rgb="FFFCFCFF"/>
        <color rgb="FFF8696B"/>
      </colorScale>
    </cfRule>
  </conditionalFormatting>
  <conditionalFormatting sqref="P19">
    <cfRule type="colorScale" priority="243">
      <colorScale>
        <cfvo type="min"/>
        <cfvo type="percentile" val="50"/>
        <cfvo type="max"/>
        <color rgb="FF63BE7B"/>
        <color rgb="FFFCFCFF"/>
        <color rgb="FFF8696B"/>
      </colorScale>
    </cfRule>
  </conditionalFormatting>
  <conditionalFormatting sqref="Q19">
    <cfRule type="colorScale" priority="242">
      <colorScale>
        <cfvo type="min"/>
        <cfvo type="percentile" val="50"/>
        <cfvo type="max"/>
        <color rgb="FFF8696B"/>
        <color rgb="FFFCFCFF"/>
        <color rgb="FF63BE7B"/>
      </colorScale>
    </cfRule>
  </conditionalFormatting>
  <conditionalFormatting sqref="R19">
    <cfRule type="colorScale" priority="241">
      <colorScale>
        <cfvo type="min"/>
        <cfvo type="max"/>
        <color rgb="FFFCFCFF"/>
        <color rgb="FF63BE7B"/>
      </colorScale>
    </cfRule>
  </conditionalFormatting>
  <conditionalFormatting sqref="S19:T19">
    <cfRule type="colorScale" priority="239">
      <colorScale>
        <cfvo type="min"/>
        <cfvo type="max"/>
        <color rgb="FFFCFCFF"/>
        <color rgb="FF63BE7B"/>
      </colorScale>
    </cfRule>
  </conditionalFormatting>
  <conditionalFormatting sqref="U19">
    <cfRule type="colorScale" priority="238">
      <colorScale>
        <cfvo type="min"/>
        <cfvo type="percentile" val="50"/>
        <cfvo type="max"/>
        <color rgb="FFF8696B"/>
        <color rgb="FFFCFCFF"/>
        <color rgb="FF63BE7B"/>
      </colorScale>
    </cfRule>
  </conditionalFormatting>
  <conditionalFormatting sqref="V19">
    <cfRule type="colorScale" priority="237">
      <colorScale>
        <cfvo type="min"/>
        <cfvo type="percentile" val="50"/>
        <cfvo type="max"/>
        <color rgb="FF63BE7B"/>
        <color rgb="FFFCFCFF"/>
        <color rgb="FFF8696B"/>
      </colorScale>
    </cfRule>
  </conditionalFormatting>
  <conditionalFormatting sqref="W19">
    <cfRule type="colorScale" priority="236">
      <colorScale>
        <cfvo type="min"/>
        <cfvo type="percentile" val="50"/>
        <cfvo type="max"/>
        <color rgb="FF63BE7B"/>
        <color rgb="FFFCFCFF"/>
        <color rgb="FFF8696B"/>
      </colorScale>
    </cfRule>
  </conditionalFormatting>
  <conditionalFormatting sqref="D19">
    <cfRule type="colorScale" priority="422">
      <colorScale>
        <cfvo type="min"/>
        <cfvo type="percentile" val="50"/>
        <cfvo type="max"/>
        <color rgb="FFF8696B"/>
        <color rgb="FFFCFCFF"/>
        <color rgb="FF63BE7B"/>
      </colorScale>
    </cfRule>
  </conditionalFormatting>
  <conditionalFormatting sqref="G19">
    <cfRule type="colorScale" priority="423">
      <colorScale>
        <cfvo type="min"/>
        <cfvo type="max"/>
        <color rgb="FFFCFCFF"/>
        <color rgb="FF63BE7B"/>
      </colorScale>
    </cfRule>
  </conditionalFormatting>
  <conditionalFormatting sqref="J19">
    <cfRule type="colorScale" priority="424">
      <colorScale>
        <cfvo type="min"/>
        <cfvo type="max"/>
        <color rgb="FFFCFCFF"/>
        <color rgb="FF63BE7B"/>
      </colorScale>
    </cfRule>
  </conditionalFormatting>
  <conditionalFormatting sqref="O19">
    <cfRule type="colorScale" priority="426">
      <colorScale>
        <cfvo type="min"/>
        <cfvo type="percentile" val="50"/>
        <cfvo type="max"/>
        <color rgb="FF63BE7B"/>
        <color rgb="FFFCFCFF"/>
        <color rgb="FFF8696B"/>
      </colorScale>
    </cfRule>
  </conditionalFormatting>
  <conditionalFormatting sqref="P19">
    <cfRule type="colorScale" priority="427">
      <colorScale>
        <cfvo type="min"/>
        <cfvo type="percentile" val="50"/>
        <cfvo type="max"/>
        <color rgb="FF63BE7B"/>
        <color rgb="FFFCFCFF"/>
        <color rgb="FFF8696B"/>
      </colorScale>
    </cfRule>
  </conditionalFormatting>
  <conditionalFormatting sqref="Q19">
    <cfRule type="colorScale" priority="428">
      <colorScale>
        <cfvo type="min"/>
        <cfvo type="percentile" val="50"/>
        <cfvo type="max"/>
        <color rgb="FFF8696B"/>
        <color rgb="FFFCFCFF"/>
        <color rgb="FF63BE7B"/>
      </colorScale>
    </cfRule>
  </conditionalFormatting>
  <conditionalFormatting sqref="R19">
    <cfRule type="colorScale" priority="429">
      <colorScale>
        <cfvo type="min"/>
        <cfvo type="max"/>
        <color rgb="FFFCFCFF"/>
        <color rgb="FF63BE7B"/>
      </colorScale>
    </cfRule>
  </conditionalFormatting>
  <conditionalFormatting sqref="V19">
    <cfRule type="colorScale" priority="430">
      <colorScale>
        <cfvo type="min"/>
        <cfvo type="percentile" val="50"/>
        <cfvo type="max"/>
        <color rgb="FF63BE7B"/>
        <color rgb="FFFCFCFF"/>
        <color rgb="FFF8696B"/>
      </colorScale>
    </cfRule>
  </conditionalFormatting>
  <conditionalFormatting sqref="W19">
    <cfRule type="colorScale" priority="431">
      <colorScale>
        <cfvo type="min"/>
        <cfvo type="percentile" val="50"/>
        <cfvo type="max"/>
        <color rgb="FF63BE7B"/>
        <color rgb="FFFCFCFF"/>
        <color rgb="FFF8696B"/>
      </colorScale>
    </cfRule>
  </conditionalFormatting>
  <conditionalFormatting sqref="S19:T19">
    <cfRule type="colorScale" priority="434">
      <colorScale>
        <cfvo type="min"/>
        <cfvo type="max"/>
        <color rgb="FFFCFCFF"/>
        <color rgb="FF63BE7B"/>
      </colorScale>
    </cfRule>
  </conditionalFormatting>
  <conditionalFormatting sqref="U19">
    <cfRule type="colorScale" priority="435">
      <colorScale>
        <cfvo type="min"/>
        <cfvo type="max"/>
        <color rgb="FFFCFCFF"/>
        <color rgb="FF63BE7B"/>
      </colorScale>
    </cfRule>
  </conditionalFormatting>
  <conditionalFormatting sqref="D19">
    <cfRule type="colorScale" priority="436">
      <colorScale>
        <cfvo type="min"/>
        <cfvo type="percentile" val="50"/>
        <cfvo type="max"/>
        <color rgb="FFF8696B"/>
        <color rgb="FFFCFCFF"/>
        <color rgb="FF63BE7B"/>
      </colorScale>
    </cfRule>
  </conditionalFormatting>
  <conditionalFormatting sqref="G19">
    <cfRule type="colorScale" priority="437">
      <colorScale>
        <cfvo type="min"/>
        <cfvo type="max"/>
        <color rgb="FFFCFCFF"/>
        <color rgb="FF63BE7B"/>
      </colorScale>
    </cfRule>
  </conditionalFormatting>
  <conditionalFormatting sqref="J19">
    <cfRule type="colorScale" priority="438">
      <colorScale>
        <cfvo type="min"/>
        <cfvo type="max"/>
        <color rgb="FFFCFCFF"/>
        <color rgb="FF63BE7B"/>
      </colorScale>
    </cfRule>
  </conditionalFormatting>
  <conditionalFormatting sqref="O19">
    <cfRule type="colorScale" priority="441">
      <colorScale>
        <cfvo type="min"/>
        <cfvo type="percentile" val="50"/>
        <cfvo type="max"/>
        <color rgb="FF63BE7B"/>
        <color rgb="FFFCFCFF"/>
        <color rgb="FFF8696B"/>
      </colorScale>
    </cfRule>
  </conditionalFormatting>
  <conditionalFormatting sqref="P19">
    <cfRule type="colorScale" priority="442">
      <colorScale>
        <cfvo type="min"/>
        <cfvo type="percentile" val="50"/>
        <cfvo type="max"/>
        <color rgb="FF63BE7B"/>
        <color rgb="FFFCFCFF"/>
        <color rgb="FFF8696B"/>
      </colorScale>
    </cfRule>
  </conditionalFormatting>
  <conditionalFormatting sqref="Q19">
    <cfRule type="colorScale" priority="443">
      <colorScale>
        <cfvo type="min"/>
        <cfvo type="percentile" val="50"/>
        <cfvo type="max"/>
        <color rgb="FFF8696B"/>
        <color rgb="FFFCFCFF"/>
        <color rgb="FF63BE7B"/>
      </colorScale>
    </cfRule>
  </conditionalFormatting>
  <conditionalFormatting sqref="R19">
    <cfRule type="colorScale" priority="444">
      <colorScale>
        <cfvo type="min"/>
        <cfvo type="max"/>
        <color rgb="FFFCFCFF"/>
        <color rgb="FF63BE7B"/>
      </colorScale>
    </cfRule>
  </conditionalFormatting>
  <conditionalFormatting sqref="S19:T19">
    <cfRule type="colorScale" priority="446">
      <colorScale>
        <cfvo type="min"/>
        <cfvo type="max"/>
        <color rgb="FFFCFCFF"/>
        <color rgb="FF63BE7B"/>
      </colorScale>
    </cfRule>
  </conditionalFormatting>
  <conditionalFormatting sqref="U19">
    <cfRule type="colorScale" priority="447">
      <colorScale>
        <cfvo type="min"/>
        <cfvo type="percentile" val="50"/>
        <cfvo type="max"/>
        <color rgb="FFF8696B"/>
        <color rgb="FFFCFCFF"/>
        <color rgb="FF63BE7B"/>
      </colorScale>
    </cfRule>
  </conditionalFormatting>
  <conditionalFormatting sqref="V19">
    <cfRule type="colorScale" priority="448">
      <colorScale>
        <cfvo type="min"/>
        <cfvo type="percentile" val="50"/>
        <cfvo type="max"/>
        <color rgb="FF63BE7B"/>
        <color rgb="FFFCFCFF"/>
        <color rgb="FFF8696B"/>
      </colorScale>
    </cfRule>
  </conditionalFormatting>
  <conditionalFormatting sqref="W19">
    <cfRule type="colorScale" priority="449">
      <colorScale>
        <cfvo type="min"/>
        <cfvo type="percentile" val="50"/>
        <cfvo type="max"/>
        <color rgb="FF63BE7B"/>
        <color rgb="FFFCFCFF"/>
        <color rgb="FFF8696B"/>
      </colorScale>
    </cfRule>
  </conditionalFormatting>
  <conditionalFormatting sqref="D19">
    <cfRule type="colorScale" priority="450">
      <colorScale>
        <cfvo type="min"/>
        <cfvo type="percentile" val="50"/>
        <cfvo type="max"/>
        <color rgb="FFF8696B"/>
        <color rgb="FFFCFCFF"/>
        <color rgb="FF63BE7B"/>
      </colorScale>
    </cfRule>
  </conditionalFormatting>
  <conditionalFormatting sqref="G19">
    <cfRule type="colorScale" priority="451">
      <colorScale>
        <cfvo type="min"/>
        <cfvo type="max"/>
        <color rgb="FFFCFCFF"/>
        <color rgb="FF63BE7B"/>
      </colorScale>
    </cfRule>
  </conditionalFormatting>
  <conditionalFormatting sqref="J19">
    <cfRule type="colorScale" priority="452">
      <colorScale>
        <cfvo type="min"/>
        <cfvo type="max"/>
        <color rgb="FFFCFCFF"/>
        <color rgb="FF63BE7B"/>
      </colorScale>
    </cfRule>
  </conditionalFormatting>
  <conditionalFormatting sqref="O19">
    <cfRule type="colorScale" priority="455">
      <colorScale>
        <cfvo type="min"/>
        <cfvo type="percentile" val="50"/>
        <cfvo type="max"/>
        <color rgb="FF63BE7B"/>
        <color rgb="FFFCFCFF"/>
        <color rgb="FFF8696B"/>
      </colorScale>
    </cfRule>
  </conditionalFormatting>
  <conditionalFormatting sqref="P19">
    <cfRule type="colorScale" priority="456">
      <colorScale>
        <cfvo type="min"/>
        <cfvo type="percentile" val="50"/>
        <cfvo type="max"/>
        <color rgb="FF63BE7B"/>
        <color rgb="FFFCFCFF"/>
        <color rgb="FFF8696B"/>
      </colorScale>
    </cfRule>
  </conditionalFormatting>
  <conditionalFormatting sqref="Q19">
    <cfRule type="colorScale" priority="457">
      <colorScale>
        <cfvo type="min"/>
        <cfvo type="percentile" val="50"/>
        <cfvo type="max"/>
        <color rgb="FFF8696B"/>
        <color rgb="FFFCFCFF"/>
        <color rgb="FF63BE7B"/>
      </colorScale>
    </cfRule>
  </conditionalFormatting>
  <conditionalFormatting sqref="R19">
    <cfRule type="colorScale" priority="458">
      <colorScale>
        <cfvo type="min"/>
        <cfvo type="max"/>
        <color rgb="FFFCFCFF"/>
        <color rgb="FF63BE7B"/>
      </colorScale>
    </cfRule>
  </conditionalFormatting>
  <conditionalFormatting sqref="S19:T19">
    <cfRule type="colorScale" priority="460">
      <colorScale>
        <cfvo type="min"/>
        <cfvo type="max"/>
        <color rgb="FFFCFCFF"/>
        <color rgb="FF63BE7B"/>
      </colorScale>
    </cfRule>
  </conditionalFormatting>
  <conditionalFormatting sqref="U19">
    <cfRule type="colorScale" priority="461">
      <colorScale>
        <cfvo type="min"/>
        <cfvo type="percentile" val="50"/>
        <cfvo type="max"/>
        <color rgb="FFF8696B"/>
        <color rgb="FFFCFCFF"/>
        <color rgb="FF63BE7B"/>
      </colorScale>
    </cfRule>
  </conditionalFormatting>
  <conditionalFormatting sqref="V19">
    <cfRule type="colorScale" priority="462">
      <colorScale>
        <cfvo type="min"/>
        <cfvo type="percentile" val="50"/>
        <cfvo type="max"/>
        <color rgb="FF63BE7B"/>
        <color rgb="FFFCFCFF"/>
        <color rgb="FFF8696B"/>
      </colorScale>
    </cfRule>
  </conditionalFormatting>
  <conditionalFormatting sqref="W19">
    <cfRule type="colorScale" priority="463">
      <colorScale>
        <cfvo type="min"/>
        <cfvo type="percentile" val="50"/>
        <cfvo type="max"/>
        <color rgb="FF63BE7B"/>
        <color rgb="FFFCFCFF"/>
        <color rgb="FFF8696B"/>
      </colorScale>
    </cfRule>
  </conditionalFormatting>
  <conditionalFormatting sqref="D19">
    <cfRule type="colorScale" priority="464">
      <colorScale>
        <cfvo type="min"/>
        <cfvo type="percentile" val="50"/>
        <cfvo type="max"/>
        <color rgb="FFF8696B"/>
        <color rgb="FFFCFCFF"/>
        <color rgb="FF63BE7B"/>
      </colorScale>
    </cfRule>
  </conditionalFormatting>
  <conditionalFormatting sqref="G19">
    <cfRule type="colorScale" priority="465">
      <colorScale>
        <cfvo type="min"/>
        <cfvo type="max"/>
        <color rgb="FFFCFCFF"/>
        <color rgb="FF63BE7B"/>
      </colorScale>
    </cfRule>
  </conditionalFormatting>
  <conditionalFormatting sqref="J19">
    <cfRule type="colorScale" priority="466">
      <colorScale>
        <cfvo type="min"/>
        <cfvo type="max"/>
        <color rgb="FFFCFCFF"/>
        <color rgb="FF63BE7B"/>
      </colorScale>
    </cfRule>
  </conditionalFormatting>
  <conditionalFormatting sqref="O19">
    <cfRule type="colorScale" priority="469">
      <colorScale>
        <cfvo type="min"/>
        <cfvo type="percentile" val="50"/>
        <cfvo type="max"/>
        <color rgb="FF63BE7B"/>
        <color rgb="FFFCFCFF"/>
        <color rgb="FFF8696B"/>
      </colorScale>
    </cfRule>
  </conditionalFormatting>
  <conditionalFormatting sqref="P19">
    <cfRule type="colorScale" priority="470">
      <colorScale>
        <cfvo type="min"/>
        <cfvo type="percentile" val="50"/>
        <cfvo type="max"/>
        <color rgb="FF63BE7B"/>
        <color rgb="FFFCFCFF"/>
        <color rgb="FFF8696B"/>
      </colorScale>
    </cfRule>
  </conditionalFormatting>
  <conditionalFormatting sqref="D19">
    <cfRule type="colorScale" priority="235">
      <colorScale>
        <cfvo type="min"/>
        <cfvo type="percentile" val="50"/>
        <cfvo type="max"/>
        <color rgb="FFF8696B"/>
        <color rgb="FFFCFCFF"/>
        <color rgb="FF63BE7B"/>
      </colorScale>
    </cfRule>
  </conditionalFormatting>
  <conditionalFormatting sqref="G19">
    <cfRule type="colorScale" priority="234">
      <colorScale>
        <cfvo type="min"/>
        <cfvo type="max"/>
        <color rgb="FFFCFCFF"/>
        <color rgb="FF63BE7B"/>
      </colorScale>
    </cfRule>
  </conditionalFormatting>
  <conditionalFormatting sqref="J19">
    <cfRule type="colorScale" priority="233">
      <colorScale>
        <cfvo type="min"/>
        <cfvo type="max"/>
        <color rgb="FFFCFCFF"/>
        <color rgb="FF63BE7B"/>
      </colorScale>
    </cfRule>
  </conditionalFormatting>
  <conditionalFormatting sqref="O19">
    <cfRule type="colorScale" priority="231">
      <colorScale>
        <cfvo type="min"/>
        <cfvo type="percentile" val="50"/>
        <cfvo type="max"/>
        <color rgb="FF63BE7B"/>
        <color rgb="FFFCFCFF"/>
        <color rgb="FFF8696B"/>
      </colorScale>
    </cfRule>
  </conditionalFormatting>
  <conditionalFormatting sqref="P19">
    <cfRule type="colorScale" priority="230">
      <colorScale>
        <cfvo type="min"/>
        <cfvo type="percentile" val="50"/>
        <cfvo type="max"/>
        <color rgb="FF63BE7B"/>
        <color rgb="FFFCFCFF"/>
        <color rgb="FFF8696B"/>
      </colorScale>
    </cfRule>
  </conditionalFormatting>
  <conditionalFormatting sqref="Q19">
    <cfRule type="colorScale" priority="229">
      <colorScale>
        <cfvo type="min"/>
        <cfvo type="percentile" val="50"/>
        <cfvo type="max"/>
        <color rgb="FFF8696B"/>
        <color rgb="FFFCFCFF"/>
        <color rgb="FF63BE7B"/>
      </colorScale>
    </cfRule>
  </conditionalFormatting>
  <conditionalFormatting sqref="R19">
    <cfRule type="colorScale" priority="228">
      <colorScale>
        <cfvo type="min"/>
        <cfvo type="max"/>
        <color rgb="FFFCFCFF"/>
        <color rgb="FF63BE7B"/>
      </colorScale>
    </cfRule>
  </conditionalFormatting>
  <conditionalFormatting sqref="S19:T19">
    <cfRule type="colorScale" priority="226">
      <colorScale>
        <cfvo type="min"/>
        <cfvo type="percentile" val="50"/>
        <cfvo type="max"/>
        <color rgb="FFF8696B"/>
        <color rgb="FFFCFCFF"/>
        <color rgb="FF63BE7B"/>
      </colorScale>
    </cfRule>
  </conditionalFormatting>
  <conditionalFormatting sqref="U19">
    <cfRule type="colorScale" priority="225">
      <colorScale>
        <cfvo type="min"/>
        <cfvo type="percentile" val="50"/>
        <cfvo type="max"/>
        <color rgb="FFF8696B"/>
        <color rgb="FFFCFCFF"/>
        <color rgb="FF63BE7B"/>
      </colorScale>
    </cfRule>
  </conditionalFormatting>
  <conditionalFormatting sqref="V19">
    <cfRule type="colorScale" priority="224">
      <colorScale>
        <cfvo type="min"/>
        <cfvo type="percentile" val="50"/>
        <cfvo type="max"/>
        <color rgb="FF63BE7B"/>
        <color rgb="FFFCFCFF"/>
        <color rgb="FFF8696B"/>
      </colorScale>
    </cfRule>
  </conditionalFormatting>
  <conditionalFormatting sqref="W19">
    <cfRule type="colorScale" priority="223">
      <colorScale>
        <cfvo type="min"/>
        <cfvo type="percentile" val="50"/>
        <cfvo type="max"/>
        <color rgb="FF63BE7B"/>
        <color rgb="FFFCFCFF"/>
        <color rgb="FFF8696B"/>
      </colorScale>
    </cfRule>
  </conditionalFormatting>
  <conditionalFormatting sqref="E7:E9">
    <cfRule type="colorScale" priority="64908">
      <colorScale>
        <cfvo type="min"/>
        <cfvo type="max"/>
        <color rgb="FFFCFCFF"/>
        <color rgb="FF63BE7B"/>
      </colorScale>
    </cfRule>
  </conditionalFormatting>
  <conditionalFormatting sqref="F7:F9">
    <cfRule type="colorScale" priority="64910">
      <colorScale>
        <cfvo type="min"/>
        <cfvo type="max"/>
        <color rgb="FFFCFCFF"/>
        <color rgb="FF63BE7B"/>
      </colorScale>
    </cfRule>
  </conditionalFormatting>
  <conditionalFormatting sqref="G7:G9">
    <cfRule type="colorScale" priority="64912">
      <colorScale>
        <cfvo type="min"/>
        <cfvo type="max"/>
        <color rgb="FFFCFCFF"/>
        <color rgb="FF63BE7B"/>
      </colorScale>
    </cfRule>
  </conditionalFormatting>
  <conditionalFormatting sqref="H7:H9">
    <cfRule type="colorScale" priority="64914">
      <colorScale>
        <cfvo type="min"/>
        <cfvo type="max"/>
        <color rgb="FFFCFCFF"/>
        <color rgb="FF63BE7B"/>
      </colorScale>
    </cfRule>
  </conditionalFormatting>
  <conditionalFormatting sqref="K7:L9">
    <cfRule type="colorScale" priority="64916">
      <colorScale>
        <cfvo type="min"/>
        <cfvo type="max"/>
        <color rgb="FFFCFCFF"/>
        <color rgb="FF63BE7B"/>
      </colorScale>
    </cfRule>
  </conditionalFormatting>
  <conditionalFormatting sqref="O7:O9">
    <cfRule type="colorScale" priority="64918">
      <colorScale>
        <cfvo type="min"/>
        <cfvo type="percentile" val="50"/>
        <cfvo type="max"/>
        <color rgb="FF63BE7B"/>
        <color rgb="FFFCFCFF"/>
        <color rgb="FFF8696B"/>
      </colorScale>
    </cfRule>
  </conditionalFormatting>
  <conditionalFormatting sqref="Q7:Q9">
    <cfRule type="colorScale" priority="64920">
      <colorScale>
        <cfvo type="min"/>
        <cfvo type="max"/>
        <color rgb="FFFFEF9C"/>
        <color rgb="FF63BE7B"/>
      </colorScale>
    </cfRule>
  </conditionalFormatting>
  <conditionalFormatting sqref="R7:R9">
    <cfRule type="colorScale" priority="64922">
      <colorScale>
        <cfvo type="min"/>
        <cfvo type="max"/>
        <color rgb="FFFFEF9C"/>
        <color rgb="FF63BE7B"/>
      </colorScale>
    </cfRule>
  </conditionalFormatting>
  <conditionalFormatting sqref="T7:T9">
    <cfRule type="colorScale" priority="64924">
      <colorScale>
        <cfvo type="min"/>
        <cfvo type="max"/>
        <color rgb="FFFFEF9C"/>
        <color rgb="FF63BE7B"/>
      </colorScale>
    </cfRule>
  </conditionalFormatting>
  <conditionalFormatting sqref="I7:I9">
    <cfRule type="colorScale" priority="64926">
      <colorScale>
        <cfvo type="min"/>
        <cfvo type="max"/>
        <color rgb="FFFCFCFF"/>
        <color rgb="FF63BE7B"/>
      </colorScale>
    </cfRule>
  </conditionalFormatting>
  <conditionalFormatting sqref="J7:J9">
    <cfRule type="colorScale" priority="64928">
      <colorScale>
        <cfvo type="min"/>
        <cfvo type="max"/>
        <color rgb="FFFCFCFF"/>
        <color rgb="FF63BE7B"/>
      </colorScale>
    </cfRule>
  </conditionalFormatting>
  <conditionalFormatting sqref="H7:H9">
    <cfRule type="colorScale" priority="64932">
      <colorScale>
        <cfvo type="min"/>
        <cfvo type="percentile" val="50"/>
        <cfvo type="max"/>
        <color rgb="FFF8696B"/>
        <color rgb="FFFCFCFF"/>
        <color rgb="FF63BE7B"/>
      </colorScale>
    </cfRule>
  </conditionalFormatting>
  <conditionalFormatting sqref="I7:I9">
    <cfRule type="colorScale" priority="64934">
      <colorScale>
        <cfvo type="min"/>
        <cfvo type="percentile" val="50"/>
        <cfvo type="max"/>
        <color rgb="FFF8696B"/>
        <color rgb="FFFCFCFF"/>
        <color rgb="FF63BE7B"/>
      </colorScale>
    </cfRule>
  </conditionalFormatting>
  <conditionalFormatting sqref="U7:W11">
    <cfRule type="colorScale" priority="64946">
      <colorScale>
        <cfvo type="min"/>
        <cfvo type="max"/>
        <color rgb="FFFFEF9C"/>
        <color rgb="FF63BE7B"/>
      </colorScale>
    </cfRule>
  </conditionalFormatting>
  <conditionalFormatting sqref="D7:D11">
    <cfRule type="colorScale" priority="64948">
      <colorScale>
        <cfvo type="min"/>
        <cfvo type="percentile" val="50"/>
        <cfvo type="max"/>
        <color rgb="FFF8696B"/>
        <color rgb="FFFCFCFF"/>
        <color rgb="FF63BE7B"/>
      </colorScale>
    </cfRule>
  </conditionalFormatting>
  <conditionalFormatting sqref="E7:E11">
    <cfRule type="colorScale" priority="64950">
      <colorScale>
        <cfvo type="min"/>
        <cfvo type="max"/>
        <color rgb="FFFCFCFF"/>
        <color rgb="FF63BE7B"/>
      </colorScale>
    </cfRule>
  </conditionalFormatting>
  <conditionalFormatting sqref="F7:F11">
    <cfRule type="colorScale" priority="64952">
      <colorScale>
        <cfvo type="min"/>
        <cfvo type="max"/>
        <color rgb="FFFCFCFF"/>
        <color rgb="FF63BE7B"/>
      </colorScale>
    </cfRule>
  </conditionalFormatting>
  <conditionalFormatting sqref="G7:G11">
    <cfRule type="colorScale" priority="64954">
      <colorScale>
        <cfvo type="min"/>
        <cfvo type="max"/>
        <color rgb="FFFCFCFF"/>
        <color rgb="FF63BE7B"/>
      </colorScale>
    </cfRule>
  </conditionalFormatting>
  <conditionalFormatting sqref="H7:H11">
    <cfRule type="colorScale" priority="64956">
      <colorScale>
        <cfvo type="min"/>
        <cfvo type="percentile" val="50"/>
        <cfvo type="max"/>
        <color rgb="FFF8696B"/>
        <color rgb="FFFCFCFF"/>
        <color rgb="FF63BE7B"/>
      </colorScale>
    </cfRule>
    <cfRule type="colorScale" priority="64957">
      <colorScale>
        <cfvo type="min"/>
        <cfvo type="max"/>
        <color rgb="FFFCFCFF"/>
        <color rgb="FF63BE7B"/>
      </colorScale>
    </cfRule>
    <cfRule type="colorScale" priority="64958">
      <colorScale>
        <cfvo type="min"/>
        <cfvo type="percentile" val="50"/>
        <cfvo type="max"/>
        <color rgb="FFF8696B"/>
        <color rgb="FFFCFCFF"/>
        <color rgb="FF63BE7B"/>
      </colorScale>
    </cfRule>
  </conditionalFormatting>
  <conditionalFormatting sqref="O7:O11">
    <cfRule type="colorScale" priority="64962">
      <colorScale>
        <cfvo type="min"/>
        <cfvo type="percentile" val="50"/>
        <cfvo type="max"/>
        <color rgb="FF63BE7B"/>
        <color rgb="FFFCFCFF"/>
        <color rgb="FFF8696B"/>
      </colorScale>
    </cfRule>
  </conditionalFormatting>
  <conditionalFormatting sqref="J7:J11">
    <cfRule type="colorScale" priority="64964">
      <colorScale>
        <cfvo type="min"/>
        <cfvo type="max"/>
        <color rgb="FFFCFCFF"/>
        <color rgb="FF63BE7B"/>
      </colorScale>
    </cfRule>
  </conditionalFormatting>
  <conditionalFormatting sqref="H7:H11">
    <cfRule type="colorScale" priority="65035">
      <colorScale>
        <cfvo type="min"/>
        <cfvo type="percentile" val="50"/>
        <cfvo type="max"/>
        <color rgb="FFF8696B"/>
        <color rgb="FFFCFCFF"/>
        <color rgb="FF5A8AC6"/>
      </colorScale>
    </cfRule>
  </conditionalFormatting>
  <conditionalFormatting sqref="E7:E11">
    <cfRule type="colorScale" priority="65041">
      <colorScale>
        <cfvo type="min"/>
        <cfvo type="percentile" val="50"/>
        <cfvo type="max"/>
        <color rgb="FFF8696B"/>
        <color rgb="FFFCFCFF"/>
        <color rgb="FF63BE7B"/>
      </colorScale>
    </cfRule>
    <cfRule type="colorScale" priority="65042">
      <colorScale>
        <cfvo type="min"/>
        <cfvo type="max"/>
        <color rgb="FFFCFCFF"/>
        <color rgb="FF63BE7B"/>
      </colorScale>
    </cfRule>
    <cfRule type="colorScale" priority="65043">
      <colorScale>
        <cfvo type="min"/>
        <cfvo type="percentile" val="50"/>
        <cfvo type="max"/>
        <color rgb="FFF8696B"/>
        <color rgb="FFFCFCFF"/>
        <color rgb="FF63BE7B"/>
      </colorScale>
    </cfRule>
  </conditionalFormatting>
  <conditionalFormatting sqref="F7:F11">
    <cfRule type="colorScale" priority="65049">
      <colorScale>
        <cfvo type="min"/>
        <cfvo type="max"/>
        <color rgb="FFFCFCFF"/>
        <color rgb="FF63BE7B"/>
      </colorScale>
    </cfRule>
    <cfRule type="colorScale" priority="65050">
      <colorScale>
        <cfvo type="min"/>
        <cfvo type="percentile" val="50"/>
        <cfvo type="max"/>
        <color rgb="FFF8696B"/>
        <color rgb="FFFCFCFF"/>
        <color rgb="FF63BE7B"/>
      </colorScale>
    </cfRule>
    <cfRule type="colorScale" priority="65051">
      <colorScale>
        <cfvo type="min"/>
        <cfvo type="max"/>
        <color rgb="FFFCFCFF"/>
        <color rgb="FF63BE7B"/>
      </colorScale>
    </cfRule>
    <cfRule type="colorScale" priority="65052">
      <colorScale>
        <cfvo type="min"/>
        <cfvo type="percentile" val="50"/>
        <cfvo type="max"/>
        <color rgb="FFF8696B"/>
        <color rgb="FFFCFCFF"/>
        <color rgb="FF63BE7B"/>
      </colorScale>
    </cfRule>
  </conditionalFormatting>
  <conditionalFormatting sqref="G7:G11">
    <cfRule type="colorScale" priority="65059">
      <colorScale>
        <cfvo type="min"/>
        <cfvo type="max"/>
        <color rgb="FFFCFCFF"/>
        <color rgb="FF63BE7B"/>
      </colorScale>
    </cfRule>
    <cfRule type="colorScale" priority="65060">
      <colorScale>
        <cfvo type="min"/>
        <cfvo type="percentile" val="50"/>
        <cfvo type="max"/>
        <color rgb="FFF8696B"/>
        <color rgb="FFFCFCFF"/>
        <color rgb="FF63BE7B"/>
      </colorScale>
    </cfRule>
    <cfRule type="colorScale" priority="65061">
      <colorScale>
        <cfvo type="min"/>
        <cfvo type="percentile" val="50"/>
        <cfvo type="max"/>
        <color rgb="FFF8696B"/>
        <color rgb="FFFCFCFF"/>
        <color rgb="FF63BE7B"/>
      </colorScale>
    </cfRule>
  </conditionalFormatting>
  <conditionalFormatting sqref="I7:I11">
    <cfRule type="colorScale" priority="65071">
      <colorScale>
        <cfvo type="min"/>
        <cfvo type="percentile" val="50"/>
        <cfvo type="max"/>
        <color rgb="FFF8696B"/>
        <color rgb="FFFCFCFF"/>
        <color rgb="FF63BE7B"/>
      </colorScale>
    </cfRule>
    <cfRule type="colorScale" priority="65072">
      <colorScale>
        <cfvo type="min"/>
        <cfvo type="max"/>
        <color rgb="FFFCFCFF"/>
        <color rgb="FF63BE7B"/>
      </colorScale>
    </cfRule>
    <cfRule type="colorScale" priority="65073">
      <colorScale>
        <cfvo type="min"/>
        <cfvo type="percentile" val="50"/>
        <cfvo type="max"/>
        <color rgb="FFF8696B"/>
        <color rgb="FFFCFCFF"/>
        <color rgb="FF63BE7B"/>
      </colorScale>
    </cfRule>
  </conditionalFormatting>
  <conditionalFormatting sqref="I7:I11">
    <cfRule type="colorScale" priority="65077">
      <colorScale>
        <cfvo type="min"/>
        <cfvo type="percentile" val="50"/>
        <cfvo type="max"/>
        <color rgb="FFF8696B"/>
        <color rgb="FFFCFCFF"/>
        <color rgb="FF63BE7B"/>
      </colorScale>
    </cfRule>
    <cfRule type="colorScale" priority="65078">
      <colorScale>
        <cfvo type="min"/>
        <cfvo type="percentile" val="50"/>
        <cfvo type="max"/>
        <color rgb="FFF8696B"/>
        <color rgb="FFFCFCFF"/>
        <color rgb="FF5A8AC6"/>
      </colorScale>
    </cfRule>
    <cfRule type="colorScale" priority="65079">
      <colorScale>
        <cfvo type="min"/>
        <cfvo type="percentile" val="50"/>
        <cfvo type="max"/>
        <color rgb="FFF8696B"/>
        <color rgb="FFFCFCFF"/>
        <color rgb="FF63BE7B"/>
      </colorScale>
    </cfRule>
    <cfRule type="colorScale" priority="65080">
      <colorScale>
        <cfvo type="min"/>
        <cfvo type="percentile" val="50"/>
        <cfvo type="max"/>
        <color rgb="FFF8696B"/>
        <color rgb="FFFCFCFF"/>
        <color rgb="FF63BE7B"/>
      </colorScale>
    </cfRule>
    <cfRule type="colorScale" priority="65081">
      <colorScale>
        <cfvo type="min"/>
        <cfvo type="max"/>
        <color rgb="FFFCFCFF"/>
        <color rgb="FF63BE7B"/>
      </colorScale>
    </cfRule>
    <cfRule type="colorScale" priority="65082">
      <colorScale>
        <cfvo type="min"/>
        <cfvo type="percentile" val="50"/>
        <cfvo type="max"/>
        <color rgb="FFF8696B"/>
        <color rgb="FFFCFCFF"/>
        <color rgb="FF63BE7B"/>
      </colorScale>
    </cfRule>
  </conditionalFormatting>
  <conditionalFormatting sqref="I7:I11">
    <cfRule type="colorScale" priority="65089">
      <colorScale>
        <cfvo type="min"/>
        <cfvo type="percentile" val="50"/>
        <cfvo type="max"/>
        <color rgb="FFF8696B"/>
        <color rgb="FFFCFCFF"/>
        <color rgb="FF63BE7B"/>
      </colorScale>
    </cfRule>
    <cfRule type="colorScale" priority="65090">
      <colorScale>
        <cfvo type="min"/>
        <cfvo type="max"/>
        <color rgb="FFFCFCFF"/>
        <color rgb="FF63BE7B"/>
      </colorScale>
    </cfRule>
  </conditionalFormatting>
  <conditionalFormatting sqref="K7:K11">
    <cfRule type="colorScale" priority="65093">
      <colorScale>
        <cfvo type="min"/>
        <cfvo type="percentile" val="50"/>
        <cfvo type="max"/>
        <color rgb="FFF8696B"/>
        <color rgb="FFFCFCFF"/>
        <color rgb="FF63BE7B"/>
      </colorScale>
    </cfRule>
  </conditionalFormatting>
  <conditionalFormatting sqref="K7:L11">
    <cfRule type="colorScale" priority="65095">
      <colorScale>
        <cfvo type="min"/>
        <cfvo type="max"/>
        <color rgb="FFFCFCFF"/>
        <color rgb="FF63BE7B"/>
      </colorScale>
    </cfRule>
  </conditionalFormatting>
  <conditionalFormatting sqref="K7:L11">
    <cfRule type="colorScale" priority="65097">
      <colorScale>
        <cfvo type="min"/>
        <cfvo type="percentile" val="50"/>
        <cfvo type="max"/>
        <color rgb="FFF8696B"/>
        <color rgb="FFFCFCFF"/>
        <color rgb="FF63BE7B"/>
      </colorScale>
    </cfRule>
    <cfRule type="colorScale" priority="65098">
      <colorScale>
        <cfvo type="min"/>
        <cfvo type="max"/>
        <color rgb="FFFCFCFF"/>
        <color rgb="FF63BE7B"/>
      </colorScale>
    </cfRule>
  </conditionalFormatting>
  <conditionalFormatting sqref="L7:L11">
    <cfRule type="colorScale" priority="65101">
      <colorScale>
        <cfvo type="min"/>
        <cfvo type="percentile" val="50"/>
        <cfvo type="max"/>
        <color rgb="FFF8696B"/>
        <color rgb="FFFCFCFF"/>
        <color rgb="FF63BE7B"/>
      </colorScale>
    </cfRule>
  </conditionalFormatting>
  <conditionalFormatting sqref="P7:P11">
    <cfRule type="colorScale" priority="65105">
      <colorScale>
        <cfvo type="min"/>
        <cfvo type="percentile" val="50"/>
        <cfvo type="max"/>
        <color rgb="FF63BE7B"/>
        <color rgb="FFFCFCFF"/>
        <color rgb="FFF8696B"/>
      </colorScale>
    </cfRule>
    <cfRule type="colorScale" priority="65106">
      <colorScale>
        <cfvo type="min"/>
        <cfvo type="percentile" val="50"/>
        <cfvo type="max"/>
        <color rgb="FF63BE7B"/>
        <color rgb="FFFCFCFF"/>
        <color rgb="FFF8696B"/>
      </colorScale>
    </cfRule>
    <cfRule type="colorScale" priority="65107">
      <colorScale>
        <cfvo type="min"/>
        <cfvo type="max"/>
        <color rgb="FFFCFCFF"/>
        <color rgb="FFF8696B"/>
      </colorScale>
    </cfRule>
  </conditionalFormatting>
  <conditionalFormatting sqref="P7:P11">
    <cfRule type="colorScale" priority="65111">
      <colorScale>
        <cfvo type="min"/>
        <cfvo type="percentile" val="50"/>
        <cfvo type="max"/>
        <color rgb="FF63BE7B"/>
        <color rgb="FFFCFCFF"/>
        <color rgb="FFF8696B"/>
      </colorScale>
    </cfRule>
  </conditionalFormatting>
  <conditionalFormatting sqref="Q7:Q11">
    <cfRule type="colorScale" priority="65113">
      <colorScale>
        <cfvo type="min"/>
        <cfvo type="percentile" val="50"/>
        <cfvo type="max"/>
        <color rgb="FFF8696B"/>
        <color rgb="FFFCFCFF"/>
        <color rgb="FF63BE7B"/>
      </colorScale>
    </cfRule>
    <cfRule type="colorScale" priority="65114">
      <colorScale>
        <cfvo type="min"/>
        <cfvo type="max"/>
        <color rgb="FFFFEF9C"/>
        <color rgb="FF63BE7B"/>
      </colorScale>
    </cfRule>
    <cfRule type="colorScale" priority="65115">
      <colorScale>
        <cfvo type="min"/>
        <cfvo type="max"/>
        <color rgb="FFFCFCFF"/>
        <color rgb="FF63BE7B"/>
      </colorScale>
    </cfRule>
    <cfRule type="colorScale" priority="65116">
      <colorScale>
        <cfvo type="min"/>
        <cfvo type="max"/>
        <color rgb="FFFCFCFF"/>
        <color rgb="FF63BE7B"/>
      </colorScale>
    </cfRule>
    <cfRule type="colorScale" priority="65117">
      <colorScale>
        <cfvo type="min"/>
        <cfvo type="percentile" val="50"/>
        <cfvo type="max"/>
        <color rgb="FFF8696B"/>
        <color rgb="FFFCFCFF"/>
        <color rgb="FF63BE7B"/>
      </colorScale>
    </cfRule>
  </conditionalFormatting>
  <conditionalFormatting sqref="Q7:Q11">
    <cfRule type="colorScale" priority="65123">
      <colorScale>
        <cfvo type="min"/>
        <cfvo type="percentile" val="50"/>
        <cfvo type="max"/>
        <color rgb="FFF8696B"/>
        <color rgb="FFFCFCFF"/>
        <color rgb="FF63BE7B"/>
      </colorScale>
    </cfRule>
    <cfRule type="colorScale" priority="65124">
      <colorScale>
        <cfvo type="min"/>
        <cfvo type="max"/>
        <color rgb="FFFCFCFF"/>
        <color rgb="FF63BE7B"/>
      </colorScale>
    </cfRule>
  </conditionalFormatting>
  <conditionalFormatting sqref="R7:R11">
    <cfRule type="colorScale" priority="65127">
      <colorScale>
        <cfvo type="min"/>
        <cfvo type="max"/>
        <color rgb="FFFCFCFF"/>
        <color rgb="FF63BE7B"/>
      </colorScale>
    </cfRule>
    <cfRule type="colorScale" priority="65128">
      <colorScale>
        <cfvo type="min"/>
        <cfvo type="percentile" val="50"/>
        <cfvo type="max"/>
        <color rgb="FFF8696B"/>
        <color rgb="FFFCFCFF"/>
        <color rgb="FF63BE7B"/>
      </colorScale>
    </cfRule>
  </conditionalFormatting>
  <conditionalFormatting sqref="R7:R11">
    <cfRule type="colorScale" priority="65131">
      <colorScale>
        <cfvo type="min"/>
        <cfvo type="percentile" val="50"/>
        <cfvo type="max"/>
        <color rgb="FFF8696B"/>
        <color rgb="FFFCFCFF"/>
        <color rgb="FF63BE7B"/>
      </colorScale>
    </cfRule>
    <cfRule type="colorScale" priority="65132">
      <colorScale>
        <cfvo type="min"/>
        <cfvo type="max"/>
        <color rgb="FFFCFCFF"/>
        <color rgb="FF63BE7B"/>
      </colorScale>
    </cfRule>
    <cfRule type="colorScale" priority="65133">
      <colorScale>
        <cfvo type="min"/>
        <cfvo type="max"/>
        <color rgb="FFFCFCFF"/>
        <color rgb="FF63BE7B"/>
      </colorScale>
    </cfRule>
  </conditionalFormatting>
  <conditionalFormatting sqref="R7:R11">
    <cfRule type="colorScale" priority="65137">
      <colorScale>
        <cfvo type="min"/>
        <cfvo type="percentile" val="50"/>
        <cfvo type="max"/>
        <color rgb="FFF8696B"/>
        <color rgb="FFFCFCFF"/>
        <color rgb="FF63BE7B"/>
      </colorScale>
    </cfRule>
    <cfRule type="colorScale" priority="65138">
      <colorScale>
        <cfvo type="min"/>
        <cfvo type="max"/>
        <color rgb="FFFCFCFF"/>
        <color rgb="FF63BE7B"/>
      </colorScale>
    </cfRule>
  </conditionalFormatting>
  <conditionalFormatting sqref="T7:T11">
    <cfRule type="colorScale" priority="65145">
      <colorScale>
        <cfvo type="min"/>
        <cfvo type="percentile" val="50"/>
        <cfvo type="max"/>
        <color rgb="FFF8696B"/>
        <color rgb="FFFCFCFF"/>
        <color rgb="FF63BE7B"/>
      </colorScale>
    </cfRule>
    <cfRule type="colorScale" priority="65146">
      <colorScale>
        <cfvo type="min"/>
        <cfvo type="max"/>
        <color rgb="FFFCFCFF"/>
        <color rgb="FF63BE7B"/>
      </colorScale>
    </cfRule>
    <cfRule type="colorScale" priority="65147">
      <colorScale>
        <cfvo type="min"/>
        <cfvo type="max"/>
        <color rgb="FFFCFCFF"/>
        <color rgb="FF63BE7B"/>
      </colorScale>
    </cfRule>
    <cfRule type="colorScale" priority="65148">
      <colorScale>
        <cfvo type="min"/>
        <cfvo type="max"/>
        <color rgb="FFFCFCFF"/>
        <color rgb="FF63BE7B"/>
      </colorScale>
    </cfRule>
  </conditionalFormatting>
  <conditionalFormatting sqref="T7:T11">
    <cfRule type="colorScale" priority="65153">
      <colorScale>
        <cfvo type="min"/>
        <cfvo type="max"/>
        <color rgb="FFFCFCFF"/>
        <color rgb="FF63BE7B"/>
      </colorScale>
    </cfRule>
    <cfRule type="colorScale" priority="65154">
      <colorScale>
        <cfvo type="min"/>
        <cfvo type="percentile" val="50"/>
        <cfvo type="max"/>
        <color rgb="FFF8696B"/>
        <color rgb="FFFCFCFF"/>
        <color rgb="FF63BE7B"/>
      </colorScale>
    </cfRule>
  </conditionalFormatting>
  <conditionalFormatting sqref="U7:U11">
    <cfRule type="colorScale" priority="65157">
      <colorScale>
        <cfvo type="min"/>
        <cfvo type="percentile" val="50"/>
        <cfvo type="max"/>
        <color rgb="FFF8696B"/>
        <color rgb="FFFCFCFF"/>
        <color rgb="FF63BE7B"/>
      </colorScale>
    </cfRule>
    <cfRule type="colorScale" priority="65158">
      <colorScale>
        <cfvo type="min"/>
        <cfvo type="max"/>
        <color rgb="FFFCFCFF"/>
        <color rgb="FF63BE7B"/>
      </colorScale>
    </cfRule>
  </conditionalFormatting>
  <conditionalFormatting sqref="U7:U11">
    <cfRule type="colorScale" priority="65161">
      <colorScale>
        <cfvo type="min"/>
        <cfvo type="max"/>
        <color rgb="FFFCFCFF"/>
        <color rgb="FF63BE7B"/>
      </colorScale>
    </cfRule>
    <cfRule type="colorScale" priority="65162">
      <colorScale>
        <cfvo type="min"/>
        <cfvo type="percentile" val="50"/>
        <cfvo type="max"/>
        <color rgb="FFF8696B"/>
        <color rgb="FFFCFCFF"/>
        <color rgb="FF63BE7B"/>
      </colorScale>
    </cfRule>
  </conditionalFormatting>
  <conditionalFormatting sqref="W7:W11">
    <cfRule type="colorScale" priority="65165">
      <colorScale>
        <cfvo type="min"/>
        <cfvo type="percentile" val="50"/>
        <cfvo type="max"/>
        <color rgb="FF63BE7B"/>
        <color rgb="FFFCFCFF"/>
        <color rgb="FFF8696B"/>
      </colorScale>
    </cfRule>
    <cfRule type="colorScale" priority="65166">
      <colorScale>
        <cfvo type="min"/>
        <cfvo type="max"/>
        <color rgb="FF63BE7B"/>
        <color rgb="FFFCFCFF"/>
      </colorScale>
    </cfRule>
    <cfRule type="colorScale" priority="65167">
      <colorScale>
        <cfvo type="min"/>
        <cfvo type="percentile" val="50"/>
        <cfvo type="max"/>
        <color rgb="FF63BE7B"/>
        <color rgb="FFFCFCFF"/>
        <color rgb="FFF8696B"/>
      </colorScale>
    </cfRule>
  </conditionalFormatting>
  <conditionalFormatting sqref="W7:W11">
    <cfRule type="colorScale" priority="65171">
      <colorScale>
        <cfvo type="min"/>
        <cfvo type="percentile" val="50"/>
        <cfvo type="max"/>
        <color rgb="FF63BE7B"/>
        <color rgb="FFFCFCFF"/>
        <color rgb="FFF8696B"/>
      </colorScale>
    </cfRule>
  </conditionalFormatting>
  <conditionalFormatting sqref="J7:J11">
    <cfRule type="colorScale" priority="65175">
      <colorScale>
        <cfvo type="min"/>
        <cfvo type="max"/>
        <color rgb="FFFCFCFF"/>
        <color rgb="FF63BE7B"/>
      </colorScale>
    </cfRule>
    <cfRule type="colorScale" priority="65176">
      <colorScale>
        <cfvo type="min"/>
        <cfvo type="percentile" val="50"/>
        <cfvo type="max"/>
        <color rgb="FFF8696B"/>
        <color rgb="FFFCFCFF"/>
        <color rgb="FF63BE7B"/>
      </colorScale>
    </cfRule>
    <cfRule type="colorScale" priority="65177">
      <colorScale>
        <cfvo type="min"/>
        <cfvo type="percentile" val="50"/>
        <cfvo type="max"/>
        <color rgb="FFF8696B"/>
        <color rgb="FFFCFCFF"/>
        <color rgb="FF63BE7B"/>
      </colorScale>
    </cfRule>
  </conditionalFormatting>
  <conditionalFormatting sqref="V7:V11">
    <cfRule type="colorScale" priority="65191">
      <colorScale>
        <cfvo type="min"/>
        <cfvo type="percentile" val="50"/>
        <cfvo type="max"/>
        <color rgb="FF63BE7B"/>
        <color rgb="FFFCFCFF"/>
        <color rgb="FFF8696B"/>
      </colorScale>
    </cfRule>
    <cfRule type="colorScale" priority="65192">
      <colorScale>
        <cfvo type="min"/>
        <cfvo type="percentile" val="50"/>
        <cfvo type="max"/>
        <color rgb="FF63BE7B"/>
        <color rgb="FFFCFCFF"/>
        <color rgb="FFF8696B"/>
      </colorScale>
    </cfRule>
    <cfRule type="colorScale" priority="65193">
      <colorScale>
        <cfvo type="min"/>
        <cfvo type="max"/>
        <color rgb="FF63BE7B"/>
        <color rgb="FFFCFCFF"/>
      </colorScale>
    </cfRule>
    <cfRule type="colorScale" priority="65194">
      <colorScale>
        <cfvo type="min"/>
        <cfvo type="percentile" val="50"/>
        <cfvo type="max"/>
        <color rgb="FF63BE7B"/>
        <color rgb="FFFCFCFF"/>
        <color rgb="FFF8696B"/>
      </colorScale>
    </cfRule>
  </conditionalFormatting>
  <conditionalFormatting sqref="V8:V11">
    <cfRule type="colorScale" priority="65199">
      <colorScale>
        <cfvo type="min"/>
        <cfvo type="max"/>
        <color rgb="FFFFEF9C"/>
        <color rgb="FF63BE7B"/>
      </colorScale>
    </cfRule>
  </conditionalFormatting>
  <conditionalFormatting sqref="H7:H11">
    <cfRule type="colorScale" priority="65200">
      <colorScale>
        <cfvo type="min"/>
        <cfvo type="max"/>
        <color rgb="FFFCFCFF"/>
        <color rgb="FF63BE7B"/>
      </colorScale>
    </cfRule>
  </conditionalFormatting>
  <conditionalFormatting sqref="I7:I11">
    <cfRule type="colorScale" priority="65202">
      <colorScale>
        <cfvo type="min"/>
        <cfvo type="max"/>
        <color rgb="FFFCFCFF"/>
        <color rgb="FF63BE7B"/>
      </colorScale>
    </cfRule>
  </conditionalFormatting>
  <conditionalFormatting sqref="K7:K11">
    <cfRule type="colorScale" priority="65204">
      <colorScale>
        <cfvo type="min"/>
        <cfvo type="max"/>
        <color rgb="FFFCFCFF"/>
        <color rgb="FF63BE7B"/>
      </colorScale>
    </cfRule>
    <cfRule type="colorScale" priority="65205">
      <colorScale>
        <cfvo type="min"/>
        <cfvo type="percentile" val="50"/>
        <cfvo type="max"/>
        <color rgb="FFF8696B"/>
        <color rgb="FFFCFCFF"/>
        <color rgb="FF63BE7B"/>
      </colorScale>
    </cfRule>
  </conditionalFormatting>
  <conditionalFormatting sqref="L7:L11">
    <cfRule type="colorScale" priority="65208">
      <colorScale>
        <cfvo type="min"/>
        <cfvo type="max"/>
        <color rgb="FFFCFCFF"/>
        <color rgb="FF63BE7B"/>
      </colorScale>
    </cfRule>
    <cfRule type="colorScale" priority="65209">
      <colorScale>
        <cfvo type="min"/>
        <cfvo type="percentile" val="50"/>
        <cfvo type="max"/>
        <color rgb="FFF8696B"/>
        <color rgb="FFFCFCFF"/>
        <color rgb="FF63BE7B"/>
      </colorScale>
    </cfRule>
  </conditionalFormatting>
  <conditionalFormatting sqref="Q7:Q11">
    <cfRule type="colorScale" priority="65212">
      <colorScale>
        <cfvo type="min"/>
        <cfvo type="percentile" val="50"/>
        <cfvo type="max"/>
        <color rgb="FFF8696B"/>
        <color rgb="FFFCFCFF"/>
        <color rgb="FF63BE7B"/>
      </colorScale>
    </cfRule>
  </conditionalFormatting>
  <conditionalFormatting sqref="R7:R11">
    <cfRule type="colorScale" priority="65214">
      <colorScale>
        <cfvo type="min"/>
        <cfvo type="max"/>
        <color rgb="FFFCFCFF"/>
        <color rgb="FF63BE7B"/>
      </colorScale>
    </cfRule>
  </conditionalFormatting>
  <conditionalFormatting sqref="T7:T11">
    <cfRule type="colorScale" priority="65218">
      <colorScale>
        <cfvo type="min"/>
        <cfvo type="max"/>
        <color rgb="FFFCFCFF"/>
        <color rgb="FF63BE7B"/>
      </colorScale>
    </cfRule>
  </conditionalFormatting>
  <conditionalFormatting sqref="U7:U11">
    <cfRule type="colorScale" priority="65220">
      <colorScale>
        <cfvo type="min"/>
        <cfvo type="max"/>
        <color rgb="FFFCFCFF"/>
        <color rgb="FF63BE7B"/>
      </colorScale>
    </cfRule>
  </conditionalFormatting>
  <conditionalFormatting sqref="V7:V11">
    <cfRule type="colorScale" priority="65222">
      <colorScale>
        <cfvo type="min"/>
        <cfvo type="percentile" val="50"/>
        <cfvo type="max"/>
        <color rgb="FF63BE7B"/>
        <color rgb="FFFCFCFF"/>
        <color rgb="FFF8696B"/>
      </colorScale>
    </cfRule>
  </conditionalFormatting>
  <conditionalFormatting sqref="H7:H11">
    <cfRule type="colorScale" priority="65224">
      <colorScale>
        <cfvo type="min"/>
        <cfvo type="percentile" val="50"/>
        <cfvo type="max"/>
        <color rgb="FFF8696B"/>
        <color rgb="FFFCFCFF"/>
        <color rgb="FF63BE7B"/>
      </colorScale>
    </cfRule>
    <cfRule type="colorScale" priority="65225">
      <colorScale>
        <cfvo type="min"/>
        <cfvo type="max"/>
        <color rgb="FFFCFCFF"/>
        <color rgb="FF63BE7B"/>
      </colorScale>
    </cfRule>
  </conditionalFormatting>
  <conditionalFormatting sqref="U7:U11">
    <cfRule type="colorScale" priority="65228">
      <colorScale>
        <cfvo type="min"/>
        <cfvo type="percentile" val="50"/>
        <cfvo type="max"/>
        <color rgb="FFF8696B"/>
        <color rgb="FFFCFCFF"/>
        <color rgb="FF63BE7B"/>
      </colorScale>
    </cfRule>
  </conditionalFormatting>
  <conditionalFormatting sqref="D3:D4 D6:D11">
    <cfRule type="colorScale" priority="65330">
      <colorScale>
        <cfvo type="min"/>
        <cfvo type="percentile" val="50"/>
        <cfvo type="max"/>
        <color rgb="FFF8696B"/>
        <color rgb="FFFCFCFF"/>
        <color rgb="FF63BE7B"/>
      </colorScale>
    </cfRule>
  </conditionalFormatting>
  <conditionalFormatting sqref="E3:E4 E6:E11">
    <cfRule type="colorScale" priority="65333">
      <colorScale>
        <cfvo type="min"/>
        <cfvo type="max"/>
        <color rgb="FFFCFCFF"/>
        <color rgb="FF63BE7B"/>
      </colorScale>
    </cfRule>
  </conditionalFormatting>
  <conditionalFormatting sqref="F3:F4 F6:F11">
    <cfRule type="colorScale" priority="65336">
      <colorScale>
        <cfvo type="min"/>
        <cfvo type="percentile" val="50"/>
        <cfvo type="max"/>
        <color rgb="FFF8696B"/>
        <color rgb="FFFCFCFF"/>
        <color rgb="FF63BE7B"/>
      </colorScale>
    </cfRule>
    <cfRule type="colorScale" priority="65337">
      <colorScale>
        <cfvo type="min"/>
        <cfvo type="max"/>
        <color rgb="FFFCFCFF"/>
        <color rgb="FF63BE7B"/>
      </colorScale>
    </cfRule>
  </conditionalFormatting>
  <conditionalFormatting sqref="G3:G4 G6:G11">
    <cfRule type="colorScale" priority="65342">
      <colorScale>
        <cfvo type="min"/>
        <cfvo type="percentile" val="50"/>
        <cfvo type="max"/>
        <color rgb="FFF8696B"/>
        <color rgb="FFFCFCFF"/>
        <color rgb="FF63BE7B"/>
      </colorScale>
    </cfRule>
    <cfRule type="colorScale" priority="65343">
      <colorScale>
        <cfvo type="min"/>
        <cfvo type="max"/>
        <color rgb="FFFCFCFF"/>
        <color rgb="FF63BE7B"/>
      </colorScale>
    </cfRule>
  </conditionalFormatting>
  <conditionalFormatting sqref="H3:H4 H6:H11">
    <cfRule type="colorScale" priority="65348">
      <colorScale>
        <cfvo type="min"/>
        <cfvo type="percentile" val="50"/>
        <cfvo type="max"/>
        <color rgb="FFF8696B"/>
        <color rgb="FFFCFCFF"/>
        <color rgb="FF63BE7B"/>
      </colorScale>
    </cfRule>
  </conditionalFormatting>
  <conditionalFormatting sqref="I3:I4 I6:I11">
    <cfRule type="colorScale" priority="65351">
      <colorScale>
        <cfvo type="min"/>
        <cfvo type="percentile" val="50"/>
        <cfvo type="max"/>
        <color rgb="FFF8696B"/>
        <color rgb="FFFCFCFF"/>
        <color rgb="FF63BE7B"/>
      </colorScale>
    </cfRule>
  </conditionalFormatting>
  <conditionalFormatting sqref="K3:K4 K6:K11">
    <cfRule type="colorScale" priority="65354">
      <colorScale>
        <cfvo type="min"/>
        <cfvo type="percentile" val="50"/>
        <cfvo type="max"/>
        <color rgb="FFF8696B"/>
        <color rgb="FFFCFCFF"/>
        <color rgb="FF63BE7B"/>
      </colorScale>
    </cfRule>
  </conditionalFormatting>
  <conditionalFormatting sqref="L3:L4 L6:L11">
    <cfRule type="colorScale" priority="65357">
      <colorScale>
        <cfvo type="min"/>
        <cfvo type="percentile" val="50"/>
        <cfvo type="max"/>
        <color rgb="FFF8696B"/>
        <color rgb="FFFCFCFF"/>
        <color rgb="FF63BE7B"/>
      </colorScale>
    </cfRule>
  </conditionalFormatting>
  <conditionalFormatting sqref="O3:O4 O6:O11">
    <cfRule type="colorScale" priority="65360">
      <colorScale>
        <cfvo type="min"/>
        <cfvo type="percentile" val="50"/>
        <cfvo type="max"/>
        <color rgb="FF63BE7B"/>
        <color rgb="FFFCFCFF"/>
        <color rgb="FFF8696B"/>
      </colorScale>
    </cfRule>
  </conditionalFormatting>
  <conditionalFormatting sqref="P3:P4 P6:P11">
    <cfRule type="colorScale" priority="65363">
      <colorScale>
        <cfvo type="min"/>
        <cfvo type="percentile" val="50"/>
        <cfvo type="max"/>
        <color rgb="FF63BE7B"/>
        <color rgb="FFFCFCFF"/>
        <color rgb="FFF8696B"/>
      </colorScale>
    </cfRule>
  </conditionalFormatting>
  <conditionalFormatting sqref="Q3:Q4 Q6:Q11">
    <cfRule type="colorScale" priority="65366">
      <colorScale>
        <cfvo type="min"/>
        <cfvo type="percentile" val="50"/>
        <cfvo type="max"/>
        <color rgb="FFF8696B"/>
        <color rgb="FFFCFCFF"/>
        <color rgb="FF63BE7B"/>
      </colorScale>
    </cfRule>
  </conditionalFormatting>
  <conditionalFormatting sqref="R3:R4 R6:R11">
    <cfRule type="colorScale" priority="65369">
      <colorScale>
        <cfvo type="min"/>
        <cfvo type="percentile" val="50"/>
        <cfvo type="max"/>
        <color rgb="FFF8696B"/>
        <color rgb="FFFCFCFF"/>
        <color rgb="FF63BE7B"/>
      </colorScale>
    </cfRule>
    <cfRule type="colorScale" priority="65370">
      <colorScale>
        <cfvo type="min"/>
        <cfvo type="max"/>
        <color rgb="FFFCFCFF"/>
        <color rgb="FF63BE7B"/>
      </colorScale>
    </cfRule>
  </conditionalFormatting>
  <conditionalFormatting sqref="T3:T4 T6:T11">
    <cfRule type="colorScale" priority="65375">
      <colorScale>
        <cfvo type="min"/>
        <cfvo type="percentile" val="50"/>
        <cfvo type="max"/>
        <color rgb="FFF8696B"/>
        <color rgb="FFFCFCFF"/>
        <color rgb="FF63BE7B"/>
      </colorScale>
    </cfRule>
  </conditionalFormatting>
  <conditionalFormatting sqref="U3:U4 U6:U11">
    <cfRule type="colorScale" priority="65378">
      <colorScale>
        <cfvo type="min"/>
        <cfvo type="percentile" val="50"/>
        <cfvo type="max"/>
        <color rgb="FFF8696B"/>
        <color rgb="FFFCFCFF"/>
        <color rgb="FF63BE7B"/>
      </colorScale>
    </cfRule>
  </conditionalFormatting>
  <conditionalFormatting sqref="V3:V4 V6:V11">
    <cfRule type="colorScale" priority="65381">
      <colorScale>
        <cfvo type="min"/>
        <cfvo type="percentile" val="50"/>
        <cfvo type="max"/>
        <color rgb="FF63BE7B"/>
        <color rgb="FFFCFCFF"/>
        <color rgb="FFF8696B"/>
      </colorScale>
    </cfRule>
  </conditionalFormatting>
  <conditionalFormatting sqref="W3:W4 W6:W11">
    <cfRule type="colorScale" priority="65384">
      <colorScale>
        <cfvo type="min"/>
        <cfvo type="percentile" val="50"/>
        <cfvo type="max"/>
        <color rgb="FF63BE7B"/>
        <color rgb="FFFCFCFF"/>
        <color rgb="FFF8696B"/>
      </colorScale>
    </cfRule>
  </conditionalFormatting>
  <conditionalFormatting sqref="J3:J4 J6:J11">
    <cfRule type="colorScale" priority="65387">
      <colorScale>
        <cfvo type="min"/>
        <cfvo type="percentile" val="50"/>
        <cfvo type="max"/>
        <color rgb="FFF8696B"/>
        <color rgb="FFFCFCFF"/>
        <color rgb="FF63BE7B"/>
      </colorScale>
    </cfRule>
    <cfRule type="colorScale" priority="65388">
      <colorScale>
        <cfvo type="min"/>
        <cfvo type="max"/>
        <color rgb="FFFCFCFF"/>
        <color rgb="FF63BE7B"/>
      </colorScale>
    </cfRule>
  </conditionalFormatting>
  <conditionalFormatting sqref="D6:D17 D4">
    <cfRule type="colorScale" priority="65655">
      <colorScale>
        <cfvo type="min"/>
        <cfvo type="percentile" val="50"/>
        <cfvo type="max"/>
        <color rgb="FFF8696B"/>
        <color rgb="FFFCFCFF"/>
        <color rgb="FF63BE7B"/>
      </colorScale>
    </cfRule>
  </conditionalFormatting>
  <conditionalFormatting sqref="D2:D4 D6:D17">
    <cfRule type="colorScale" priority="65658">
      <colorScale>
        <cfvo type="min"/>
        <cfvo type="percentile" val="50"/>
        <cfvo type="max"/>
        <color rgb="FFF8696B"/>
        <color rgb="FFFCFCFF"/>
        <color rgb="FF63BE7B"/>
      </colorScale>
    </cfRule>
  </conditionalFormatting>
  <conditionalFormatting sqref="E2:E4 E6:E17">
    <cfRule type="colorScale" priority="65661">
      <colorScale>
        <cfvo type="min"/>
        <cfvo type="max"/>
        <color rgb="FFFCFCFF"/>
        <color rgb="FF63BE7B"/>
      </colorScale>
    </cfRule>
  </conditionalFormatting>
  <conditionalFormatting sqref="F2:F4 F6:F17">
    <cfRule type="colorScale" priority="65664">
      <colorScale>
        <cfvo type="min"/>
        <cfvo type="max"/>
        <color rgb="FFFCFCFF"/>
        <color rgb="FF63BE7B"/>
      </colorScale>
    </cfRule>
  </conditionalFormatting>
  <conditionalFormatting sqref="G2:G4 G6:G17">
    <cfRule type="colorScale" priority="65667">
      <colorScale>
        <cfvo type="min"/>
        <cfvo type="max"/>
        <color rgb="FFFCFCFF"/>
        <color rgb="FF63BE7B"/>
      </colorScale>
    </cfRule>
  </conditionalFormatting>
  <conditionalFormatting sqref="H2:H4 H6:H17">
    <cfRule type="colorScale" priority="65670">
      <colorScale>
        <cfvo type="min"/>
        <cfvo type="max"/>
        <color rgb="FFFCFCFF"/>
        <color rgb="FF63BE7B"/>
      </colorScale>
    </cfRule>
  </conditionalFormatting>
  <conditionalFormatting sqref="I2:I4 I6:I17">
    <cfRule type="colorScale" priority="65673">
      <colorScale>
        <cfvo type="min"/>
        <cfvo type="max"/>
        <color rgb="FFFCFCFF"/>
        <color rgb="FF63BE7B"/>
      </colorScale>
    </cfRule>
  </conditionalFormatting>
  <conditionalFormatting sqref="J2:J4 J6:J17">
    <cfRule type="colorScale" priority="65676">
      <colorScale>
        <cfvo type="min"/>
        <cfvo type="max"/>
        <color rgb="FFFCFCFF"/>
        <color rgb="FF63BE7B"/>
      </colorScale>
    </cfRule>
  </conditionalFormatting>
  <conditionalFormatting sqref="K2:K4 K6:K17">
    <cfRule type="colorScale" priority="65679">
      <colorScale>
        <cfvo type="min"/>
        <cfvo type="max"/>
        <color rgb="FFFCFCFF"/>
        <color rgb="FF63BE7B"/>
      </colorScale>
    </cfRule>
  </conditionalFormatting>
  <conditionalFormatting sqref="L2:L4 L6:L17">
    <cfRule type="colorScale" priority="65682">
      <colorScale>
        <cfvo type="min"/>
        <cfvo type="max"/>
        <color rgb="FFFCFCFF"/>
        <color rgb="FF63BE7B"/>
      </colorScale>
    </cfRule>
  </conditionalFormatting>
  <conditionalFormatting sqref="O2:O4 O6:O17">
    <cfRule type="colorScale" priority="65691">
      <colorScale>
        <cfvo type="min"/>
        <cfvo type="percentile" val="50"/>
        <cfvo type="max"/>
        <color rgb="FF63BE7B"/>
        <color rgb="FFFCFCFF"/>
        <color rgb="FFF8696B"/>
      </colorScale>
    </cfRule>
  </conditionalFormatting>
  <conditionalFormatting sqref="P2:P4 P6:P17">
    <cfRule type="colorScale" priority="65694">
      <colorScale>
        <cfvo type="min"/>
        <cfvo type="percentile" val="50"/>
        <cfvo type="max"/>
        <color rgb="FF63BE7B"/>
        <color rgb="FFFCFCFF"/>
        <color rgb="FFF8696B"/>
      </colorScale>
    </cfRule>
  </conditionalFormatting>
  <conditionalFormatting sqref="Q2:Q4 Q6:Q17">
    <cfRule type="colorScale" priority="65697">
      <colorScale>
        <cfvo type="min"/>
        <cfvo type="percentile" val="50"/>
        <cfvo type="max"/>
        <color rgb="FFF8696B"/>
        <color rgb="FFFCFCFF"/>
        <color rgb="FF63BE7B"/>
      </colorScale>
    </cfRule>
  </conditionalFormatting>
  <conditionalFormatting sqref="R2:R4 R6:R17">
    <cfRule type="colorScale" priority="65700">
      <colorScale>
        <cfvo type="min"/>
        <cfvo type="max"/>
        <color rgb="FFFCFCFF"/>
        <color rgb="FF63BE7B"/>
      </colorScale>
    </cfRule>
  </conditionalFormatting>
  <conditionalFormatting sqref="T2:T4 T6:T17">
    <cfRule type="colorScale" priority="65706">
      <colorScale>
        <cfvo type="min"/>
        <cfvo type="percentile" val="50"/>
        <cfvo type="max"/>
        <color rgb="FFF8696B"/>
        <color rgb="FFFCFCFF"/>
        <color rgb="FF63BE7B"/>
      </colorScale>
    </cfRule>
  </conditionalFormatting>
  <conditionalFormatting sqref="V2:V4 V6:V17">
    <cfRule type="colorScale" priority="65709">
      <colorScale>
        <cfvo type="min"/>
        <cfvo type="percentile" val="50"/>
        <cfvo type="max"/>
        <color rgb="FF63BE7B"/>
        <color rgb="FFFCFCFF"/>
        <color rgb="FFF8696B"/>
      </colorScale>
    </cfRule>
  </conditionalFormatting>
  <conditionalFormatting sqref="W2:W4 W6:W17">
    <cfRule type="colorScale" priority="65712">
      <colorScale>
        <cfvo type="min"/>
        <cfvo type="percentile" val="50"/>
        <cfvo type="max"/>
        <color rgb="FF63BE7B"/>
        <color rgb="FFFCFCFF"/>
        <color rgb="FFF8696B"/>
      </colorScale>
    </cfRule>
  </conditionalFormatting>
  <conditionalFormatting sqref="D2:D18">
    <cfRule type="colorScale" priority="65719">
      <colorScale>
        <cfvo type="min"/>
        <cfvo type="percentile" val="50"/>
        <cfvo type="max"/>
        <color rgb="FFF8696B"/>
        <color rgb="FFFCFCFF"/>
        <color rgb="FF63BE7B"/>
      </colorScale>
    </cfRule>
  </conditionalFormatting>
  <conditionalFormatting sqref="G2:G18">
    <cfRule type="colorScale" priority="65721">
      <colorScale>
        <cfvo type="min"/>
        <cfvo type="max"/>
        <color rgb="FFFCFCFF"/>
        <color rgb="FF63BE7B"/>
      </colorScale>
    </cfRule>
  </conditionalFormatting>
  <conditionalFormatting sqref="J2:J18">
    <cfRule type="colorScale" priority="65723">
      <colorScale>
        <cfvo type="min"/>
        <cfvo type="max"/>
        <color rgb="FFFCFCFF"/>
        <color rgb="FF63BE7B"/>
      </colorScale>
    </cfRule>
  </conditionalFormatting>
  <conditionalFormatting sqref="O2:O18">
    <cfRule type="colorScale" priority="65729">
      <colorScale>
        <cfvo type="min"/>
        <cfvo type="percentile" val="50"/>
        <cfvo type="max"/>
        <color rgb="FF63BE7B"/>
        <color rgb="FFFCFCFF"/>
        <color rgb="FFF8696B"/>
      </colorScale>
    </cfRule>
  </conditionalFormatting>
  <conditionalFormatting sqref="P2:P18">
    <cfRule type="colorScale" priority="65731">
      <colorScale>
        <cfvo type="min"/>
        <cfvo type="percentile" val="50"/>
        <cfvo type="max"/>
        <color rgb="FF63BE7B"/>
        <color rgb="FFFCFCFF"/>
        <color rgb="FFF8696B"/>
      </colorScale>
    </cfRule>
  </conditionalFormatting>
  <conditionalFormatting sqref="Q2:Q18">
    <cfRule type="colorScale" priority="65733">
      <colorScale>
        <cfvo type="min"/>
        <cfvo type="percentile" val="50"/>
        <cfvo type="max"/>
        <color rgb="FFF8696B"/>
        <color rgb="FFFCFCFF"/>
        <color rgb="FF63BE7B"/>
      </colorScale>
    </cfRule>
  </conditionalFormatting>
  <conditionalFormatting sqref="R2:R18">
    <cfRule type="colorScale" priority="65735">
      <colorScale>
        <cfvo type="min"/>
        <cfvo type="max"/>
        <color rgb="FFFCFCFF"/>
        <color rgb="FF63BE7B"/>
      </colorScale>
    </cfRule>
  </conditionalFormatting>
  <conditionalFormatting sqref="T2:T18">
    <cfRule type="colorScale" priority="65739">
      <colorScale>
        <cfvo type="min"/>
        <cfvo type="percentile" val="50"/>
        <cfvo type="max"/>
        <color rgb="FFF8696B"/>
        <color rgb="FFFCFCFF"/>
        <color rgb="FF63BE7B"/>
      </colorScale>
    </cfRule>
  </conditionalFormatting>
  <conditionalFormatting sqref="U2:U18">
    <cfRule type="colorScale" priority="65741">
      <colorScale>
        <cfvo type="min"/>
        <cfvo type="percentile" val="50"/>
        <cfvo type="max"/>
        <color rgb="FFF8696B"/>
        <color rgb="FFFCFCFF"/>
        <color rgb="FF63BE7B"/>
      </colorScale>
    </cfRule>
  </conditionalFormatting>
  <conditionalFormatting sqref="V2:V18">
    <cfRule type="colorScale" priority="65743">
      <colorScale>
        <cfvo type="min"/>
        <cfvo type="percentile" val="50"/>
        <cfvo type="max"/>
        <color rgb="FF63BE7B"/>
        <color rgb="FFFCFCFF"/>
        <color rgb="FFF8696B"/>
      </colorScale>
    </cfRule>
  </conditionalFormatting>
  <conditionalFormatting sqref="W2:W18">
    <cfRule type="colorScale" priority="65745">
      <colorScale>
        <cfvo type="min"/>
        <cfvo type="percentile" val="50"/>
        <cfvo type="max"/>
        <color rgb="FF63BE7B"/>
        <color rgb="FFFCFCFF"/>
        <color rgb="FFF8696B"/>
      </colorScale>
    </cfRule>
  </conditionalFormatting>
  <conditionalFormatting sqref="M6:N6">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M13:N13">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onditionalFormatting>
  <conditionalFormatting sqref="M13:N13">
    <cfRule type="colorScale" priority="194">
      <colorScale>
        <cfvo type="min"/>
        <cfvo type="max"/>
        <color rgb="FFFCFCFF"/>
        <color rgb="FF63BE7B"/>
      </colorScale>
    </cfRule>
    <cfRule type="colorScale" priority="195">
      <colorScale>
        <cfvo type="min"/>
        <cfvo type="percentile" val="50"/>
        <cfvo type="max"/>
        <color rgb="FFF8696B"/>
        <color rgb="FFFCFCFF"/>
        <color rgb="FF63BE7B"/>
      </colorScale>
    </cfRule>
  </conditionalFormatting>
  <conditionalFormatting sqref="M13:N13">
    <cfRule type="colorScale" priority="193">
      <colorScale>
        <cfvo type="min"/>
        <cfvo type="max"/>
        <color rgb="FFFCFCFF"/>
        <color rgb="FF63BE7B"/>
      </colorScale>
    </cfRule>
  </conditionalFormatting>
  <conditionalFormatting sqref="M14:N14">
    <cfRule type="colorScale" priority="192">
      <colorScale>
        <cfvo type="min"/>
        <cfvo type="max"/>
        <color rgb="FFFCFCFF"/>
        <color rgb="FF63BE7B"/>
      </colorScale>
    </cfRule>
  </conditionalFormatting>
  <conditionalFormatting sqref="M14:N14">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M14:N14">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M14:N14">
    <cfRule type="colorScale" priority="187">
      <colorScale>
        <cfvo type="min"/>
        <cfvo type="max"/>
        <color rgb="FFFCFCFF"/>
        <color rgb="FF63BE7B"/>
      </colorScale>
    </cfRule>
  </conditionalFormatting>
  <conditionalFormatting sqref="M14:N14">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M14:N14">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M14:N14">
    <cfRule type="colorScale" priority="182">
      <colorScale>
        <cfvo type="min"/>
        <cfvo type="max"/>
        <color rgb="FFFCFCFF"/>
        <color rgb="FF63BE7B"/>
      </colorScale>
    </cfRule>
  </conditionalFormatting>
  <conditionalFormatting sqref="M14:N14">
    <cfRule type="colorScale" priority="181">
      <colorScale>
        <cfvo type="min"/>
        <cfvo type="max"/>
        <color rgb="FFFCFCFF"/>
        <color rgb="FF63BE7B"/>
      </colorScale>
    </cfRule>
  </conditionalFormatting>
  <conditionalFormatting sqref="M2:N2">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max"/>
        <color rgb="FFFCFCFF"/>
        <color rgb="FF63BE7B"/>
      </colorScale>
    </cfRule>
  </conditionalFormatting>
  <conditionalFormatting sqref="M2:N2">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M2:N2">
    <cfRule type="colorScale" priority="174">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M2:N2">
    <cfRule type="colorScale" priority="173">
      <colorScale>
        <cfvo type="min"/>
        <cfvo type="max"/>
        <color rgb="FFFCFCFF"/>
        <color rgb="FF63BE7B"/>
      </colorScale>
    </cfRule>
  </conditionalFormatting>
  <conditionalFormatting sqref="M2:N2">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M2:N2">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onditionalFormatting>
  <conditionalFormatting sqref="M2:N2">
    <cfRule type="colorScale" priority="168">
      <colorScale>
        <cfvo type="min"/>
        <cfvo type="max"/>
        <color rgb="FFFCFCFF"/>
        <color rgb="FF63BE7B"/>
      </colorScale>
    </cfRule>
  </conditionalFormatting>
  <conditionalFormatting sqref="M2:N2">
    <cfRule type="colorScale" priority="167">
      <colorScale>
        <cfvo type="min"/>
        <cfvo type="max"/>
        <color rgb="FFFCFCFF"/>
        <color rgb="FF63BE7B"/>
      </colorScale>
    </cfRule>
  </conditionalFormatting>
  <conditionalFormatting sqref="M16:N16">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onditionalFormatting>
  <conditionalFormatting sqref="M16:N16">
    <cfRule type="colorScale" priority="159">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5A8AC6"/>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onditionalFormatting>
  <conditionalFormatting sqref="M16:N16">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M16:N16">
    <cfRule type="colorScale" priority="156">
      <colorScale>
        <cfvo type="min"/>
        <cfvo type="percentile" val="50"/>
        <cfvo type="max"/>
        <color rgb="FFF8696B"/>
        <color rgb="FFFCFCFF"/>
        <color rgb="FF63BE7B"/>
      </colorScale>
    </cfRule>
  </conditionalFormatting>
  <conditionalFormatting sqref="M16:N16">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onditionalFormatting>
  <conditionalFormatting sqref="M2:N4 M16:N16 M13:N14 M6:N11">
    <cfRule type="colorScale" priority="152">
      <colorScale>
        <cfvo type="min"/>
        <cfvo type="max"/>
        <color rgb="FFFCFCFF"/>
        <color rgb="FF63BE7B"/>
      </colorScale>
    </cfRule>
  </conditionalFormatting>
  <conditionalFormatting sqref="M10:M11">
    <cfRule type="colorScale" priority="151">
      <colorScale>
        <cfvo type="min"/>
        <cfvo type="max"/>
        <color rgb="FFFCFCFF"/>
        <color rgb="FF63BE7B"/>
      </colorScale>
    </cfRule>
  </conditionalFormatting>
  <conditionalFormatting sqref="M13:M14 M3:M4 M6:M11">
    <cfRule type="colorScale" priority="150">
      <colorScale>
        <cfvo type="min"/>
        <cfvo type="max"/>
        <color rgb="FFFCFCFF"/>
        <color rgb="FF63BE7B"/>
      </colorScale>
    </cfRule>
  </conditionalFormatting>
  <conditionalFormatting sqref="M16:N16">
    <cfRule type="colorScale" priority="149">
      <colorScale>
        <cfvo type="min"/>
        <cfvo type="max"/>
        <color rgb="FFFCFCFF"/>
        <color rgb="FF63BE7B"/>
      </colorScale>
    </cfRule>
  </conditionalFormatting>
  <conditionalFormatting sqref="M3:M4">
    <cfRule type="colorScale" priority="148">
      <colorScale>
        <cfvo type="min"/>
        <cfvo type="max"/>
        <color rgb="FFFCFCFF"/>
        <color rgb="FF63BE7B"/>
      </colorScale>
    </cfRule>
  </conditionalFormatting>
  <conditionalFormatting sqref="M3:M4">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M4:N4">
    <cfRule type="colorScale" priority="145">
      <colorScale>
        <cfvo type="min"/>
        <cfvo type="max"/>
        <color rgb="FFFCFCFF"/>
        <color rgb="FF63BE7B"/>
      </colorScale>
    </cfRule>
  </conditionalFormatting>
  <conditionalFormatting sqref="M3:M4">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M3:N4 M6:N6">
    <cfRule type="colorScale" priority="142">
      <colorScale>
        <cfvo type="min"/>
        <cfvo type="max"/>
        <color rgb="FFFCFCFF"/>
        <color rgb="FF63BE7B"/>
      </colorScale>
    </cfRule>
  </conditionalFormatting>
  <conditionalFormatting sqref="M3:N4 M13:N13 M6:N11">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M3:N4 M13:N13 M6:N11">
    <cfRule type="colorScale" priority="139">
      <colorScale>
        <cfvo type="min"/>
        <cfvo type="max"/>
        <color rgb="FFFCFCFF"/>
        <color rgb="FF63BE7B"/>
      </colorScale>
    </cfRule>
  </conditionalFormatting>
  <conditionalFormatting sqref="M13:M14 M2:M4 M6:M11">
    <cfRule type="colorScale" priority="138">
      <colorScale>
        <cfvo type="min"/>
        <cfvo type="max"/>
        <color rgb="FFFCFCFF"/>
        <color rgb="FF63BE7B"/>
      </colorScale>
    </cfRule>
  </conditionalFormatting>
  <conditionalFormatting sqref="M17:N17">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onditionalFormatting>
  <conditionalFormatting sqref="M17:N17">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5A8AC6"/>
      </colorScale>
    </cfRule>
    <cfRule type="colorScale" priority="13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onditionalFormatting>
  <conditionalFormatting sqref="M17:N17">
    <cfRule type="colorScale" priority="127">
      <colorScale>
        <cfvo type="min"/>
        <cfvo type="percentile" val="50"/>
        <cfvo type="max"/>
        <color rgb="FFF8696B"/>
        <color rgb="FFFCFCFF"/>
        <color rgb="FF63BE7B"/>
      </colorScale>
    </cfRule>
  </conditionalFormatting>
  <conditionalFormatting sqref="M17:N17">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26">
      <colorScale>
        <cfvo type="min"/>
        <cfvo type="percentile" val="50"/>
        <cfvo type="max"/>
        <color rgb="FFF8696B"/>
        <color rgb="FFFCFCFF"/>
        <color rgb="FF63BE7B"/>
      </colorScale>
    </cfRule>
  </conditionalFormatting>
  <conditionalFormatting sqref="M17:N17">
    <cfRule type="colorScale" priority="123">
      <colorScale>
        <cfvo type="min"/>
        <cfvo type="max"/>
        <color rgb="FFFCFCFF"/>
        <color rgb="FF63BE7B"/>
      </colorScale>
    </cfRule>
  </conditionalFormatting>
  <conditionalFormatting sqref="M17:N17">
    <cfRule type="colorScale" priority="122">
      <colorScale>
        <cfvo type="min"/>
        <cfvo type="max"/>
        <color rgb="FFFCFCFF"/>
        <color rgb="FF63BE7B"/>
      </colorScale>
    </cfRule>
  </conditionalFormatting>
  <conditionalFormatting sqref="M12:N12">
    <cfRule type="colorScale" priority="121">
      <colorScale>
        <cfvo type="min"/>
        <cfvo type="max"/>
        <color rgb="FFFCFCFF"/>
        <color rgb="FF63BE7B"/>
      </colorScale>
    </cfRule>
  </conditionalFormatting>
  <conditionalFormatting sqref="M12:N12">
    <cfRule type="colorScale" priority="120">
      <colorScale>
        <cfvo type="min"/>
        <cfvo type="max"/>
        <color rgb="FFFCFCFF"/>
        <color rgb="FF63BE7B"/>
      </colorScale>
    </cfRule>
  </conditionalFormatting>
  <conditionalFormatting sqref="M12:N12">
    <cfRule type="colorScale" priority="118">
      <colorScale>
        <cfvo type="min"/>
        <cfvo type="max"/>
        <color rgb="FFFCFCFF"/>
        <color rgb="FF63BE7B"/>
      </colorScale>
    </cfRule>
    <cfRule type="colorScale" priority="119">
      <colorScale>
        <cfvo type="min"/>
        <cfvo type="percentile" val="50"/>
        <cfvo type="max"/>
        <color rgb="FFF8696B"/>
        <color rgb="FFFCFCFF"/>
        <color rgb="FF63BE7B"/>
      </colorScale>
    </cfRule>
  </conditionalFormatting>
  <conditionalFormatting sqref="M12:N12">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onditionalFormatting>
  <conditionalFormatting sqref="M12:N12">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M12:N12">
    <cfRule type="colorScale" priority="113">
      <colorScale>
        <cfvo type="min"/>
        <cfvo type="max"/>
        <color rgb="FFFCFCFF"/>
        <color rgb="FF63BE7B"/>
      </colorScale>
    </cfRule>
  </conditionalFormatting>
  <conditionalFormatting sqref="M12:N12">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onditionalFormatting>
  <conditionalFormatting sqref="M12:N12">
    <cfRule type="colorScale" priority="110">
      <colorScale>
        <cfvo type="min"/>
        <cfvo type="max"/>
        <color rgb="FFFCFCFF"/>
        <color rgb="FF63BE7B"/>
      </colorScale>
    </cfRule>
  </conditionalFormatting>
  <conditionalFormatting sqref="M12:N12">
    <cfRule type="colorScale" priority="109">
      <colorScale>
        <cfvo type="min"/>
        <cfvo type="max"/>
        <color rgb="FFFCFCFF"/>
        <color rgb="FF63BE7B"/>
      </colorScale>
    </cfRule>
  </conditionalFormatting>
  <conditionalFormatting sqref="M12:N12">
    <cfRule type="colorScale" priority="108">
      <colorScale>
        <cfvo type="min"/>
        <cfvo type="max"/>
        <color rgb="FFFCFCFF"/>
        <color rgb="FF63BE7B"/>
      </colorScale>
    </cfRule>
  </conditionalFormatting>
  <conditionalFormatting sqref="M12:N12">
    <cfRule type="colorScale" priority="107">
      <colorScale>
        <cfvo type="min"/>
        <cfvo type="max"/>
        <color rgb="FFFCFCFF"/>
        <color rgb="FF63BE7B"/>
      </colorScale>
    </cfRule>
  </conditionalFormatting>
  <conditionalFormatting sqref="M12:N12">
    <cfRule type="colorScale" priority="106">
      <colorScale>
        <cfvo type="min"/>
        <cfvo type="max"/>
        <color rgb="FFFCFCFF"/>
        <color rgb="FF63BE7B"/>
      </colorScale>
    </cfRule>
  </conditionalFormatting>
  <conditionalFormatting sqref="M12:N12">
    <cfRule type="colorScale" priority="105">
      <colorScale>
        <cfvo type="min"/>
        <cfvo type="max"/>
        <color rgb="FFFCFCFF"/>
        <color rgb="FF63BE7B"/>
      </colorScale>
    </cfRule>
  </conditionalFormatting>
  <conditionalFormatting sqref="M12:N12">
    <cfRule type="colorScale" priority="104">
      <colorScale>
        <cfvo type="min"/>
        <cfvo type="max"/>
        <color rgb="FFFCFCFF"/>
        <color rgb="FF63BE7B"/>
      </colorScale>
    </cfRule>
  </conditionalFormatting>
  <conditionalFormatting sqref="M16:M17 M2:M4 M6:M14">
    <cfRule type="colorScale" priority="103">
      <colorScale>
        <cfvo type="min"/>
        <cfvo type="max"/>
        <color rgb="FFFCFCFF"/>
        <color rgb="FF63BE7B"/>
      </colorScale>
    </cfRule>
  </conditionalFormatting>
  <conditionalFormatting sqref="M15:N15">
    <cfRule type="colorScale" priority="102">
      <colorScale>
        <cfvo type="min"/>
        <cfvo type="max"/>
        <color rgb="FFFCFCFF"/>
        <color rgb="FF63BE7B"/>
      </colorScale>
    </cfRule>
  </conditionalFormatting>
  <conditionalFormatting sqref="M15:N15">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fRule type="colorScale" priority="101">
      <colorScale>
        <cfvo type="min"/>
        <cfvo type="percentile" val="50"/>
        <cfvo type="max"/>
        <color rgb="FFF8696B"/>
        <color rgb="FFFCFCFF"/>
        <color rgb="FF63BE7B"/>
      </colorScale>
    </cfRule>
  </conditionalFormatting>
  <conditionalFormatting sqref="M18:N18">
    <cfRule type="colorScale" priority="98">
      <colorScale>
        <cfvo type="min"/>
        <cfvo type="max"/>
        <color rgb="FFFCFCFF"/>
        <color rgb="FF63BE7B"/>
      </colorScale>
    </cfRule>
  </conditionalFormatting>
  <conditionalFormatting sqref="M18:N18">
    <cfRule type="colorScale" priority="97">
      <colorScale>
        <cfvo type="min"/>
        <cfvo type="max"/>
        <color rgb="FFFCFCFF"/>
        <color rgb="FF63BE7B"/>
      </colorScale>
    </cfRule>
  </conditionalFormatting>
  <conditionalFormatting sqref="M18:N18">
    <cfRule type="colorScale" priority="96">
      <colorScale>
        <cfvo type="min"/>
        <cfvo type="max"/>
        <color rgb="FFFCFCFF"/>
        <color rgb="FF63BE7B"/>
      </colorScale>
    </cfRule>
  </conditionalFormatting>
  <conditionalFormatting sqref="M5:N5">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M2:M19">
    <cfRule type="colorScale" priority="83">
      <colorScale>
        <cfvo type="min"/>
        <cfvo type="max"/>
        <color rgb="FFFCFCFF"/>
        <color rgb="FF63BE7B"/>
      </colorScale>
    </cfRule>
  </conditionalFormatting>
  <conditionalFormatting sqref="M19:N19">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onditionalFormatting>
  <conditionalFormatting sqref="M19:N19">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onditionalFormatting>
  <conditionalFormatting sqref="M19:N19">
    <cfRule type="colorScale" priority="76">
      <colorScale>
        <cfvo type="min"/>
        <cfvo type="max"/>
        <color rgb="FFFCFCFF"/>
        <color rgb="FF63BE7B"/>
      </colorScale>
    </cfRule>
    <cfRule type="colorScale" priority="77">
      <colorScale>
        <cfvo type="min"/>
        <cfvo type="percentile" val="50"/>
        <cfvo type="max"/>
        <color rgb="FFF8696B"/>
        <color rgb="FFFCFCFF"/>
        <color rgb="FF63BE7B"/>
      </colorScale>
    </cfRule>
  </conditionalFormatting>
  <conditionalFormatting sqref="M19:N19">
    <cfRule type="colorScale" priority="70">
      <colorScale>
        <cfvo type="min"/>
        <cfvo type="percentile" val="50"/>
        <cfvo type="max"/>
        <color rgb="FFF8696B"/>
        <color rgb="FFFCFCFF"/>
        <color rgb="FF63BE7B"/>
      </colorScale>
    </cfRule>
    <cfRule type="colorScale" priority="71">
      <colorScale>
        <cfvo type="min"/>
        <cfvo type="percentile" val="50"/>
        <cfvo type="max"/>
        <color rgb="FFF8696B"/>
        <color rgb="FFFCFCFF"/>
        <color rgb="FF5A8AC6"/>
      </colorScale>
    </cfRule>
    <cfRule type="colorScale" priority="72">
      <colorScale>
        <cfvo type="min"/>
        <cfvo type="percentile" val="50"/>
        <cfvo type="max"/>
        <color rgb="FFF8696B"/>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onditionalFormatting>
  <conditionalFormatting sqref="M19:N19">
    <cfRule type="colorScale" priority="68">
      <colorScale>
        <cfvo type="min"/>
        <cfvo type="percentile" val="50"/>
        <cfvo type="max"/>
        <color rgb="FFF8696B"/>
        <color rgb="FFFCFCFF"/>
        <color rgb="FF63BE7B"/>
      </colorScale>
    </cfRule>
    <cfRule type="colorScale" priority="69">
      <colorScale>
        <cfvo type="min"/>
        <cfvo type="max"/>
        <color rgb="FFFCFCFF"/>
        <color rgb="FF63BE7B"/>
      </colorScale>
    </cfRule>
  </conditionalFormatting>
  <conditionalFormatting sqref="M19:N19">
    <cfRule type="colorScale" priority="67">
      <colorScale>
        <cfvo type="min"/>
        <cfvo type="percentile" val="50"/>
        <cfvo type="max"/>
        <color rgb="FFF8696B"/>
        <color rgb="FFFCFCFF"/>
        <color rgb="FF63BE7B"/>
      </colorScale>
    </cfRule>
  </conditionalFormatting>
  <conditionalFormatting sqref="M19:N19">
    <cfRule type="colorScale" priority="66">
      <colorScale>
        <cfvo type="min"/>
        <cfvo type="max"/>
        <color rgb="FFFCFCFF"/>
        <color rgb="FF63BE7B"/>
      </colorScale>
    </cfRule>
  </conditionalFormatting>
  <conditionalFormatting sqref="M19:N19">
    <cfRule type="colorScale" priority="65">
      <colorScale>
        <cfvo type="min"/>
        <cfvo type="max"/>
        <color rgb="FFFCFCFF"/>
        <color rgb="FF63BE7B"/>
      </colorScale>
    </cfRule>
  </conditionalFormatting>
  <conditionalFormatting sqref="M19:N19">
    <cfRule type="colorScale" priority="64">
      <colorScale>
        <cfvo type="min"/>
        <cfvo type="max"/>
        <color rgb="FFFCFCFF"/>
        <color rgb="FF63BE7B"/>
      </colorScale>
    </cfRule>
  </conditionalFormatting>
  <conditionalFormatting sqref="M19:N19">
    <cfRule type="colorScale" priority="63">
      <colorScale>
        <cfvo type="min"/>
        <cfvo type="max"/>
        <color rgb="FFFCFCFF"/>
        <color rgb="FF63BE7B"/>
      </colorScale>
    </cfRule>
  </conditionalFormatting>
  <conditionalFormatting sqref="M19:N19">
    <cfRule type="colorScale" priority="62">
      <colorScale>
        <cfvo type="min"/>
        <cfvo type="max"/>
        <color rgb="FFFCFCFF"/>
        <color rgb="FF63BE7B"/>
      </colorScale>
    </cfRule>
  </conditionalFormatting>
  <conditionalFormatting sqref="M19:N19">
    <cfRule type="colorScale" priority="61">
      <colorScale>
        <cfvo type="min"/>
        <cfvo type="max"/>
        <color rgb="FFFCFCFF"/>
        <color rgb="FF63BE7B"/>
      </colorScale>
    </cfRule>
  </conditionalFormatting>
  <conditionalFormatting sqref="M7:M9">
    <cfRule type="colorScale" priority="60">
      <colorScale>
        <cfvo type="min"/>
        <cfvo type="max"/>
        <color rgb="FFFCFCFF"/>
        <color rgb="FF63BE7B"/>
      </colorScale>
    </cfRule>
  </conditionalFormatting>
  <conditionalFormatting sqref="M7:M11">
    <cfRule type="colorScale" priority="59">
      <colorScale>
        <cfvo type="min"/>
        <cfvo type="max"/>
        <color rgb="FFFCFCFF"/>
        <color rgb="FF63BE7B"/>
      </colorScale>
    </cfRule>
  </conditionalFormatting>
  <conditionalFormatting sqref="M7:M11">
    <cfRule type="colorScale" priority="56">
      <colorScale>
        <cfvo type="min"/>
        <cfvo type="max"/>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onditionalFormatting>
  <conditionalFormatting sqref="M3:M4 M6:M11">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onditionalFormatting>
  <conditionalFormatting sqref="M2:M4 M6:M17">
    <cfRule type="colorScale" priority="53">
      <colorScale>
        <cfvo type="min"/>
        <cfvo type="max"/>
        <color rgb="FFFCFCFF"/>
        <color rgb="FF63BE7B"/>
      </colorScale>
    </cfRule>
  </conditionalFormatting>
  <conditionalFormatting sqref="M2:M18">
    <cfRule type="colorScale" priority="52">
      <colorScale>
        <cfvo type="min"/>
        <cfvo type="max"/>
        <color rgb="FFFCFCFF"/>
        <color rgb="FF63BE7B"/>
      </colorScale>
    </cfRule>
  </conditionalFormatting>
  <conditionalFormatting sqref="N10:N11">
    <cfRule type="colorScale" priority="51">
      <colorScale>
        <cfvo type="min"/>
        <cfvo type="max"/>
        <color rgb="FFFCFCFF"/>
        <color rgb="FF63BE7B"/>
      </colorScale>
    </cfRule>
  </conditionalFormatting>
  <conditionalFormatting sqref="N13:N14 N3:N4 N6:N11">
    <cfRule type="colorScale" priority="50">
      <colorScale>
        <cfvo type="min"/>
        <cfvo type="max"/>
        <color rgb="FFFCFCFF"/>
        <color rgb="FF63BE7B"/>
      </colorScale>
    </cfRule>
  </conditionalFormatting>
  <conditionalFormatting sqref="N3:N4">
    <cfRule type="colorScale" priority="49">
      <colorScale>
        <cfvo type="min"/>
        <cfvo type="max"/>
        <color rgb="FFFCFCFF"/>
        <color rgb="FF63BE7B"/>
      </colorScale>
    </cfRule>
  </conditionalFormatting>
  <conditionalFormatting sqref="N3:N4">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onditionalFormatting>
  <conditionalFormatting sqref="N3:N4">
    <cfRule type="colorScale" priority="45">
      <colorScale>
        <cfvo type="min"/>
        <cfvo type="max"/>
        <color rgb="FFFCFCFF"/>
        <color rgb="FF63BE7B"/>
      </colorScale>
    </cfRule>
    <cfRule type="colorScale" priority="46">
      <colorScale>
        <cfvo type="min"/>
        <cfvo type="percentile" val="50"/>
        <cfvo type="max"/>
        <color rgb="FFF8696B"/>
        <color rgb="FFFCFCFF"/>
        <color rgb="FF63BE7B"/>
      </colorScale>
    </cfRule>
  </conditionalFormatting>
  <conditionalFormatting sqref="N13:N14 N2:N4 N6:N11">
    <cfRule type="colorScale" priority="44">
      <colorScale>
        <cfvo type="min"/>
        <cfvo type="max"/>
        <color rgb="FFFCFCFF"/>
        <color rgb="FF63BE7B"/>
      </colorScale>
    </cfRule>
  </conditionalFormatting>
  <conditionalFormatting sqref="N16:N17 N2:N4 N6:N14">
    <cfRule type="colorScale" priority="43">
      <colorScale>
        <cfvo type="min"/>
        <cfvo type="max"/>
        <color rgb="FFFCFCFF"/>
        <color rgb="FF63BE7B"/>
      </colorScale>
    </cfRule>
  </conditionalFormatting>
  <conditionalFormatting sqref="N2:N19">
    <cfRule type="colorScale" priority="42">
      <colorScale>
        <cfvo type="min"/>
        <cfvo type="max"/>
        <color rgb="FFFCFCFF"/>
        <color rgb="FF63BE7B"/>
      </colorScale>
    </cfRule>
  </conditionalFormatting>
  <conditionalFormatting sqref="N7:N9">
    <cfRule type="colorScale" priority="41">
      <colorScale>
        <cfvo type="min"/>
        <cfvo type="max"/>
        <color rgb="FFFCFCFF"/>
        <color rgb="FF63BE7B"/>
      </colorScale>
    </cfRule>
  </conditionalFormatting>
  <conditionalFormatting sqref="N7:N11">
    <cfRule type="colorScale" priority="40">
      <colorScale>
        <cfvo type="min"/>
        <cfvo type="max"/>
        <color rgb="FFFCFCFF"/>
        <color rgb="FF63BE7B"/>
      </colorScale>
    </cfRule>
  </conditionalFormatting>
  <conditionalFormatting sqref="N7:N11">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onditionalFormatting>
  <conditionalFormatting sqref="N3:N4 N6:N11">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onditionalFormatting>
  <conditionalFormatting sqref="N2:N4 N6:N17">
    <cfRule type="colorScale" priority="34">
      <colorScale>
        <cfvo type="min"/>
        <cfvo type="max"/>
        <color rgb="FFFCFCFF"/>
        <color rgb="FF63BE7B"/>
      </colorScale>
    </cfRule>
  </conditionalFormatting>
  <conditionalFormatting sqref="N2:N18">
    <cfRule type="colorScale" priority="33">
      <colorScale>
        <cfvo type="min"/>
        <cfvo type="max"/>
        <color rgb="FFFCFCFF"/>
        <color rgb="FF63BE7B"/>
      </colorScale>
    </cfRule>
  </conditionalFormatting>
  <conditionalFormatting sqref="S10:S11">
    <cfRule type="colorScale" priority="26">
      <colorScale>
        <cfvo type="min"/>
        <cfvo type="max"/>
        <color rgb="FFFFEF9C"/>
        <color rgb="FF63BE7B"/>
      </colorScale>
    </cfRule>
  </conditionalFormatting>
  <conditionalFormatting sqref="S10:S11">
    <cfRule type="colorScale" priority="24">
      <colorScale>
        <cfvo type="min"/>
        <cfvo type="max"/>
        <color rgb="FFFFEF9C"/>
        <color rgb="FF63BE7B"/>
      </colorScale>
    </cfRule>
    <cfRule type="colorScale" priority="25">
      <colorScale>
        <cfvo type="min"/>
        <cfvo type="percentile" val="50"/>
        <cfvo type="max"/>
        <color rgb="FFF8696B"/>
        <color rgb="FFFCFCFF"/>
        <color rgb="FF63BE7B"/>
      </colorScale>
    </cfRule>
  </conditionalFormatting>
  <conditionalFormatting sqref="S3:S4">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onditionalFormatting>
  <conditionalFormatting sqref="S3:S4">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onditionalFormatting>
  <conditionalFormatting sqref="S13:S14 S3:S4 S6:S11">
    <cfRule type="colorScale" priority="19">
      <colorScale>
        <cfvo type="min"/>
        <cfvo type="max"/>
        <color rgb="FFFCFCFF"/>
        <color rgb="FF63BE7B"/>
      </colorScale>
    </cfRule>
  </conditionalFormatting>
  <conditionalFormatting sqref="S13:S14 S2:S4 S6:S11">
    <cfRule type="colorScale" priority="18">
      <colorScale>
        <cfvo type="min"/>
        <cfvo type="max"/>
        <color rgb="FFFCFCFF"/>
        <color rgb="FF63BE7B"/>
      </colorScale>
    </cfRule>
  </conditionalFormatting>
  <conditionalFormatting sqref="S16:S17 S2:S4 S6:S14">
    <cfRule type="colorScale" priority="17">
      <colorScale>
        <cfvo type="min"/>
        <cfvo type="percentile" val="50"/>
        <cfvo type="max"/>
        <color rgb="FFF8696B"/>
        <color rgb="FFFCFCFF"/>
        <color rgb="FF63BE7B"/>
      </colorScale>
    </cfRule>
  </conditionalFormatting>
  <conditionalFormatting sqref="S2:S19">
    <cfRule type="colorScale" priority="16">
      <colorScale>
        <cfvo type="min"/>
        <cfvo type="percentile" val="50"/>
        <cfvo type="max"/>
        <color rgb="FFF8696B"/>
        <color rgb="FFFCFCFF"/>
        <color rgb="FF63BE7B"/>
      </colorScale>
    </cfRule>
  </conditionalFormatting>
  <conditionalFormatting sqref="S7:S9">
    <cfRule type="colorScale" priority="15">
      <colorScale>
        <cfvo type="min"/>
        <cfvo type="max"/>
        <color rgb="FFFFEF9C"/>
        <color rgb="FF63BE7B"/>
      </colorScale>
    </cfRule>
  </conditionalFormatting>
  <conditionalFormatting sqref="S7:S11">
    <cfRule type="colorScale" priority="11">
      <colorScale>
        <cfvo type="min"/>
        <cfvo type="percentile" val="50"/>
        <cfvo type="max"/>
        <color rgb="FFF8696B"/>
        <color rgb="FFFCFCFF"/>
        <color rgb="FF63BE7B"/>
      </colorScale>
    </cfRule>
    <cfRule type="colorScale" priority="12">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onditionalFormatting>
  <conditionalFormatting sqref="S7:S11">
    <cfRule type="colorScale" priority="9">
      <colorScale>
        <cfvo type="min"/>
        <cfvo type="max"/>
        <color rgb="FFFCFCFF"/>
        <color rgb="FF63BE7B"/>
      </colorScale>
    </cfRule>
    <cfRule type="colorScale" priority="10">
      <colorScale>
        <cfvo type="min"/>
        <cfvo type="percentile" val="50"/>
        <cfvo type="max"/>
        <color rgb="FFF8696B"/>
        <color rgb="FFFCFCFF"/>
        <color rgb="FF63BE7B"/>
      </colorScale>
    </cfRule>
  </conditionalFormatting>
  <conditionalFormatting sqref="S7:S11">
    <cfRule type="colorScale" priority="8">
      <colorScale>
        <cfvo type="min"/>
        <cfvo type="max"/>
        <color rgb="FFFCFCFF"/>
        <color rgb="FF63BE7B"/>
      </colorScale>
    </cfRule>
  </conditionalFormatting>
  <conditionalFormatting sqref="S3:S4 S6:S11">
    <cfRule type="colorScale" priority="7">
      <colorScale>
        <cfvo type="min"/>
        <cfvo type="percentile" val="50"/>
        <cfvo type="max"/>
        <color rgb="FFF8696B"/>
        <color rgb="FFFCFCFF"/>
        <color rgb="FF63BE7B"/>
      </colorScale>
    </cfRule>
  </conditionalFormatting>
  <conditionalFormatting sqref="S2:S4 S6:S17">
    <cfRule type="colorScale" priority="6">
      <colorScale>
        <cfvo type="min"/>
        <cfvo type="percentile" val="50"/>
        <cfvo type="max"/>
        <color rgb="FFF8696B"/>
        <color rgb="FFFCFCFF"/>
        <color rgb="FF63BE7B"/>
      </colorScale>
    </cfRule>
  </conditionalFormatting>
  <conditionalFormatting sqref="S2:S18">
    <cfRule type="colorScale" priority="5">
      <colorScale>
        <cfvo type="min"/>
        <cfvo type="percentile" val="50"/>
        <cfvo type="max"/>
        <color rgb="FFF8696B"/>
        <color rgb="FFFCFCFF"/>
        <color rgb="FF63BE7B"/>
      </colorScale>
    </cfRule>
  </conditionalFormatting>
  <hyperlinks>
    <hyperlink ref="A12" r:id="rId1" display="Technology/Software/ZScaler.xlsx" xr:uid="{39DEEFC7-69E7-B44C-9930-326B26DFE453}"/>
    <hyperlink ref="A11" r:id="rId2" display="Technology/Software/Crowdstrike.xlsx" xr:uid="{AE23A5C9-3C60-484D-90D0-F866CC6AAEC5}"/>
    <hyperlink ref="A19" r:id="rId3" display="Consumer/Dutch Bros.xlsx" xr:uid="{8A6B23D0-6998-8B4E-9D4B-433B10CE3858}"/>
    <hyperlink ref="A8" r:id="rId4" display="Technology/Hardware/Mobileye.xlsx" xr:uid="{6C8082F4-1FB9-E349-9366-1DF7AF73E81A}"/>
    <hyperlink ref="A4" r:id="rId5" display="Technology/Software/dLocal.xlsx" xr:uid="{D19FBE11-74B0-644B-A4E5-40E9096F6A92}"/>
    <hyperlink ref="A6" r:id="rId6" display="Technology/Software/Airbnb.xlsx" xr:uid="{CC407AE3-0FA9-754E-B423-F9A55C208EE5}"/>
    <hyperlink ref="A7" r:id="rId7" display="Technology/Software/SentinelOne.xlsx" xr:uid="{8EF36E4A-EFD9-814B-B28D-3279F243CC90}"/>
    <hyperlink ref="A15" r:id="rId8" display="Technology/Software/Confluent.xlsx" xr:uid="{A57CCED3-2869-0349-9F87-23482BB11077}"/>
    <hyperlink ref="A14" r:id="rId9" display="Technology/Software/GitLab.xlsx" xr:uid="{5755D5FC-8EA6-454C-96F9-EE53F830A8B8}"/>
    <hyperlink ref="A16" r:id="rId10" display="Technology/Software/Snowflake.xlsx" xr:uid="{39302B2A-667A-C745-AE56-8F3CBFFA94A1}"/>
    <hyperlink ref="A18" r:id="rId11" display="Technology/Hardware/Tesla.xlsx" xr:uid="{C17AEA53-3A28-BB4A-8A33-541F74EC7596}"/>
    <hyperlink ref="A2" r:id="rId12" display="Technology/Hardware/Super Micro Computer.xlsx" xr:uid="{0B9A68FF-0F53-5A46-B1AE-0AD786E339DD}"/>
    <hyperlink ref="A13" r:id="rId13" display="Technology/Hardware/Nvidia.xlsx" xr:uid="{A64ABFCD-AB2B-974B-A72B-6901C769C898}"/>
    <hyperlink ref="A3" r:id="rId14" display="Technology/Software/Twilio.xlsx" xr:uid="{92CD845B-A9B8-4643-91CE-3F3C515BDC28}"/>
    <hyperlink ref="A10" r:id="rId15" display="Technology/Software/Global-E.xlsx" xr:uid="{0890CF65-599A-844C-BF15-66B5AB41F49F}"/>
    <hyperlink ref="A5" r:id="rId16" display="Financials/Adyen.xlsx" xr:uid="{29966244-D9D5-8548-9B5B-67F8A351E068}"/>
    <hyperlink ref="A9" r:id="rId17" display="Technology/Software/Monday.com.xlsx" xr:uid="{22C9C04F-F98C-A146-B479-5793F41146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32"/>
  <sheetViews>
    <sheetView zoomScale="80" zoomScaleNormal="80" workbookViewId="0">
      <pane ySplit="1" topLeftCell="A2" activePane="bottomLeft" state="frozen"/>
      <selection pane="bottomLeft" activeCell="N12" sqref="N1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597</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32" t="e" vm="58">
        <v>#VALUE!</v>
      </c>
      <c r="B2" s="13" cm="1">
        <f t="array" ref="B2">_FV(A2,"Price")</f>
        <v>92.522999999999996</v>
      </c>
      <c r="C2" s="13">
        <f>[57]Model!$K$6</f>
        <v>105.98783526380149</v>
      </c>
      <c r="D2" s="4">
        <f>[57]Model!$K$7</f>
        <v>0.14552960089709033</v>
      </c>
      <c r="E2" s="4">
        <f>[57]Model!$E$11</f>
        <v>0.28314252479868807</v>
      </c>
      <c r="F2" s="4">
        <f>[57]Model!$F$11</f>
        <v>0.22706872897711117</v>
      </c>
      <c r="G2" s="4">
        <f>[57]Model!$K$11</f>
        <v>0.17103728785596189</v>
      </c>
      <c r="H2" s="4">
        <f>[57]Model!$E$13</f>
        <v>0.3113748078196743</v>
      </c>
      <c r="I2" s="4">
        <f>[57]Model!$F$13</f>
        <v>0.25641933333397438</v>
      </c>
      <c r="J2" s="4">
        <f>[57]Model!$K$13</f>
        <v>0.14495701306560024</v>
      </c>
      <c r="K2" s="4">
        <f>[57]Model!$E$15</f>
        <v>0.36841403291393315</v>
      </c>
      <c r="L2" s="4">
        <f>[57]Model!$F$15</f>
        <v>0.25370812603994741</v>
      </c>
      <c r="M2" s="4">
        <f>[57]Model!$K$15</f>
        <v>0.18731103241867761</v>
      </c>
      <c r="N2" s="4">
        <f>SUM(D2,G2,M2,J2,Q2,R2,S2,T2,U2)/9</f>
        <v>0.33802729438240459</v>
      </c>
      <c r="O2" s="26">
        <f>[57]Model!$A$6</f>
        <v>10.48713403031887</v>
      </c>
      <c r="P2" s="26">
        <f>[57]Model!$A$7</f>
        <v>17.691258730158729</v>
      </c>
      <c r="Q2" s="23">
        <f>[57]Model!$C$7</f>
        <v>5.2487583994714274E-2</v>
      </c>
      <c r="R2" s="4">
        <f>[57]Model!$C$3</f>
        <v>1</v>
      </c>
      <c r="S2" s="4">
        <f>[57]Model!$C$5</f>
        <v>0.57950000000000002</v>
      </c>
      <c r="T2" s="4">
        <f>[57]Model!$C$6</f>
        <v>0.54505267662785284</v>
      </c>
      <c r="U2" s="4">
        <f>[57]Model!$E$7</f>
        <v>0.21637045458174373</v>
      </c>
      <c r="V2" s="27">
        <f>[57]Model!$G$7</f>
        <v>2.3323729274785439E-2</v>
      </c>
      <c r="W2" s="4">
        <f>[57]Model!$G$3</f>
        <v>3.6607533162473248E-2</v>
      </c>
      <c r="X2" s="5">
        <f>[57]Model!$A$3</f>
        <v>20061887400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2" s="5" t="str" cm="1">
        <f t="array" ref="AB2">_FV(A2,"Currency")</f>
        <v>USD</v>
      </c>
    </row>
    <row r="3" spans="1:35" ht="50" customHeight="1">
      <c r="A3" s="32" t="e" vm="84">
        <v>#VALUE!</v>
      </c>
      <c r="B3" s="13" cm="1">
        <f t="array" ref="B3">_FV(A3,"Price")</f>
        <v>100.03</v>
      </c>
      <c r="C3" s="13">
        <f>'[84]Sheet 1'!$AO$116</f>
        <v>100.18652276479779</v>
      </c>
      <c r="D3" s="4">
        <f>'[84]Sheet 1'!$AO$118</f>
        <v>1.6648946690440702E-3</v>
      </c>
      <c r="E3" s="4">
        <f>'[84]Sheet 1'!$AM$4</f>
        <v>0.25677556818181824</v>
      </c>
      <c r="F3" s="4">
        <f>'[84]Sheet 1'!$AN$4</f>
        <v>0.26925641692191182</v>
      </c>
      <c r="G3" s="4">
        <f>'[84]Sheet 1'!$AU$107</f>
        <v>0.15179461600357272</v>
      </c>
      <c r="H3" s="4">
        <f>'[84]Sheet 1'!$AM$29</f>
        <v>0.16265678329878352</v>
      </c>
      <c r="I3" s="4">
        <f>'[84]Sheet 1'!$AN$29</f>
        <v>0.44327780279153539</v>
      </c>
      <c r="J3" s="4">
        <f>'[84]Sheet 1'!$AT$22</f>
        <v>0.18686866407346661</v>
      </c>
      <c r="K3" s="4">
        <f>'[84]Sheet 1'!$AM$106</f>
        <v>0.34692848892155825</v>
      </c>
      <c r="L3" s="4">
        <f>'[84]Sheet 1'!$AN$106</f>
        <v>0.35885186042951056</v>
      </c>
      <c r="M3" s="4">
        <f>'[84]Sheet 1'!$AS$106</f>
        <v>0.18017032512550904</v>
      </c>
      <c r="N3" s="4">
        <f>SUM(D3,G3,M3,J3,Q3,R3,S3,T3,U3)/9</f>
        <v>0.31255799601696282</v>
      </c>
      <c r="O3" s="26">
        <f>'[84]Sheet 1'!$AT$19</f>
        <v>3.4681629563668745</v>
      </c>
      <c r="P3" s="26">
        <f>'[84]Sheet 1'!$AU$19</f>
        <v>9.720100326936036</v>
      </c>
      <c r="Q3" s="23">
        <f>'[84]Sheet 1'!$AV$22</f>
        <v>9.2184421735224398E-2</v>
      </c>
      <c r="R3" s="4">
        <f>'[84]Sheet 1'!$AS$7</f>
        <v>0.83919999999999995</v>
      </c>
      <c r="S3" s="4">
        <f>'[84]Sheet 1'!$AU$7</f>
        <v>0.35680320569902046</v>
      </c>
      <c r="T3" s="4">
        <f>'[84]Sheet 1'!$AV$7</f>
        <v>0.3197105966162066</v>
      </c>
      <c r="U3" s="4">
        <f>'[84]Sheet 1'!$AU$13</f>
        <v>0.68462524023062143</v>
      </c>
      <c r="V3" s="27">
        <f>'[84]Sheet 1'!$AV$13</f>
        <v>1.8897899048942337</v>
      </c>
      <c r="W3" s="4">
        <f>'[84]Sheet 1'!$AS$16</f>
        <v>-1.7157376237623801E-2</v>
      </c>
      <c r="X3" s="5">
        <f>'[84]Sheet 1'!$AV$101</f>
        <v>352516700000</v>
      </c>
      <c r="Y3" s="10" t="str" cm="1">
        <f t="array" ref="Y3">_FV(A3,"Industry")</f>
        <v>Pharmaceuticals</v>
      </c>
      <c r="Z3" s="16"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5" t="str" cm="1">
        <f t="array" ref="AB3">_FV(A3,"Currency")</f>
        <v>USD</v>
      </c>
    </row>
    <row r="4" spans="1:35" ht="50" customHeight="1">
      <c r="A4" s="32" t="e" vm="7">
        <v>#VALUE!</v>
      </c>
      <c r="B4" s="13" cm="1">
        <f t="array" ref="B4">_FV(A4,"Price")</f>
        <v>167.98</v>
      </c>
      <c r="C4" s="13">
        <f>[7]Model!$K$6</f>
        <v>175.92923541102027</v>
      </c>
      <c r="D4" s="4">
        <f>[7]Model!$K$7</f>
        <v>4.7322511078820684E-2</v>
      </c>
      <c r="E4" s="4">
        <f>[7]Model!$E$11</f>
        <v>0.19104170517447683</v>
      </c>
      <c r="F4" s="4">
        <f>[7]Model!$F$11</f>
        <v>0.13125174843738185</v>
      </c>
      <c r="G4" s="4">
        <f>[7]Model!$K$11</f>
        <v>0.12082205480047818</v>
      </c>
      <c r="H4" s="4">
        <f>[7]Model!$E$13</f>
        <v>0.52187147688838786</v>
      </c>
      <c r="I4" s="4">
        <f>[7]Model!$F$13</f>
        <v>0.59271057115341885</v>
      </c>
      <c r="J4" s="4">
        <f>[7]Model!$K$13</f>
        <v>0.24191720998090588</v>
      </c>
      <c r="K4" s="4">
        <f>[7]Model!$E$15</f>
        <v>-5.0868188520936108E-4</v>
      </c>
      <c r="L4" s="4">
        <f>[7]Model!$F$15</f>
        <v>0.26949271757218085</v>
      </c>
      <c r="M4" s="4">
        <f>[7]Model!$K$15</f>
        <v>9.1072097271658575E-2</v>
      </c>
      <c r="N4" s="4">
        <f>SUM(D4,G4,M4,J4,Q4,R4,S4,T4,U4)/9</f>
        <v>0.25097686674211417</v>
      </c>
      <c r="O4" s="26">
        <f>[7]Model!$A$6</f>
        <v>11.153829548736462</v>
      </c>
      <c r="P4" s="26">
        <f>[7]Model!$A$7</f>
        <v>35.925706802325578</v>
      </c>
      <c r="Q4" s="23">
        <f>[7]Model!$C$7</f>
        <v>3.5926855427519493E-2</v>
      </c>
      <c r="R4" s="4">
        <f>[7]Model!$C$3</f>
        <v>0.79520000000000002</v>
      </c>
      <c r="S4" s="4">
        <f>[7]Model!$C$5</f>
        <v>0.2298</v>
      </c>
      <c r="T4" s="4">
        <f>[7]Model!$C$6</f>
        <v>0.35507207678017633</v>
      </c>
      <c r="U4" s="4">
        <f>[7]Model!$E$7</f>
        <v>0.34165899533946825</v>
      </c>
      <c r="V4" s="27">
        <f>[7]Model!$G$7</f>
        <v>0.12543950212621563</v>
      </c>
      <c r="W4" s="4">
        <f>[7]Model!$G$3</f>
        <v>-1.0561316790152903E-2</v>
      </c>
      <c r="X4" s="5">
        <f>[7]Model!$O$20</f>
        <v>6179221570</v>
      </c>
      <c r="Y4" s="10" t="str" cm="1">
        <f t="array" ref="Y4">_FV(A4,"Industry")</f>
        <v>Software &amp; IT Services</v>
      </c>
      <c r="Z4" s="16"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t="str" cm="1">
        <f t="array" ref="AB4">_FV(A4,"Currency")</f>
        <v>USD</v>
      </c>
      <c r="AC4" s="6"/>
      <c r="AH4" s="6"/>
    </row>
    <row r="5" spans="1:35" ht="50" customHeight="1">
      <c r="A5" s="32" t="e" vm="12">
        <v>#VALUE!</v>
      </c>
      <c r="B5" s="13" cm="1">
        <f t="array" ref="B5">_FV(A5,"Price")</f>
        <v>2924.99</v>
      </c>
      <c r="C5" s="13">
        <f>'[13]Sheet 1'!$H$116</f>
        <v>2228.2938194820986</v>
      </c>
      <c r="D5" s="4">
        <f>'[13]Sheet 1'!$H$118</f>
        <v>-0.23818754269857378</v>
      </c>
      <c r="E5" s="4">
        <f>'[13]Sheet 1'!$F$4</f>
        <v>0.29690560125342724</v>
      </c>
      <c r="F5" s="4">
        <f>'[13]Sheet 1'!$G$4</f>
        <v>0.21488976140138938</v>
      </c>
      <c r="G5" s="4">
        <f>'[13]Sheet 1'!$N$107</f>
        <v>0.12744904157340961</v>
      </c>
      <c r="H5" s="4">
        <f>'[13]Sheet 1'!$F$29</f>
        <v>8.4985835694050937E-2</v>
      </c>
      <c r="I5" s="4">
        <f>'[13]Sheet 1'!$G$29</f>
        <v>0.15900783289817233</v>
      </c>
      <c r="J5" s="4">
        <f>'[13]Sheet 1'!$M$22</f>
        <v>0.11200937884577282</v>
      </c>
      <c r="K5" s="4">
        <f>'[13]Sheet 1'!$F$106</f>
        <v>4.6420141620771016E-2</v>
      </c>
      <c r="L5" s="4">
        <f>'[13]Sheet 1'!$G$106</f>
        <v>0.60902255639097747</v>
      </c>
      <c r="M5" s="4">
        <f>'[13]Sheet 1'!$L$106</f>
        <v>0.19776244733863493</v>
      </c>
      <c r="N5" s="4">
        <f>SUM(D5,G5,M5,J5,Q5,R5,S5,T5,U5)/9</f>
        <v>0.21259591181752727</v>
      </c>
      <c r="O5" s="26">
        <f>'[13]Sheet 1'!$M$19</f>
        <v>7.7047872385332505</v>
      </c>
      <c r="P5" s="26">
        <f>'[13]Sheet 1'!$N$19</f>
        <v>34.909333934444696</v>
      </c>
      <c r="Q5" s="23">
        <f>'[13]Sheet 1'!$O$22</f>
        <v>3.4524474302664511E-2</v>
      </c>
      <c r="R5" s="4">
        <f>'[13]Sheet 1'!$L$7</f>
        <v>0.57762005436424047</v>
      </c>
      <c r="S5" s="4">
        <f>'[13]Sheet 1'!$N$7</f>
        <v>0.22070851460534494</v>
      </c>
      <c r="T5" s="4">
        <f>'[13]Sheet 1'!$O$7</f>
        <v>0.26600372902423863</v>
      </c>
      <c r="U5" s="4">
        <f>'[13]Sheet 1'!$N$13</f>
        <v>0.61547310900201324</v>
      </c>
      <c r="V5" s="27">
        <f>'[102]Sheet 1'!$AV$13</f>
        <v>2.766152315346345</v>
      </c>
      <c r="W5" s="4">
        <f>'[13]Sheet 1'!$L$16</f>
        <v>2.1155833950386772E-2</v>
      </c>
      <c r="X5" s="5">
        <f>'[13]Sheet 1'!$N$102</f>
        <v>61985013334</v>
      </c>
      <c r="Y5" s="10" t="str" cm="1">
        <f t="array" ref="Y5">_FV(A5,"Industry")</f>
        <v>Software &amp; IT Services</v>
      </c>
      <c r="Z5" s="16" cm="1">
        <f t="array" ref="Z5">_FV(A5,"Year incorporated",TRUE)</f>
        <v>2002</v>
      </c>
      <c r="AA5" s="8" t="str" cm="1">
        <f t="array" ref="AA5">_FV(A5,"Description")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5" s="5" t="str" cm="1">
        <f t="array" ref="AB5">_FV(A5,"Currency")</f>
        <v>CAD</v>
      </c>
      <c r="AC5" s="24"/>
      <c r="AD5" s="6"/>
    </row>
    <row r="6" spans="1:35" ht="50" customHeight="1">
      <c r="A6" s="32" t="e" vm="17">
        <v>#VALUE!</v>
      </c>
      <c r="B6" s="13" cm="1">
        <f t="array" ref="B6">_FV(A6,"Price")</f>
        <v>509.74</v>
      </c>
      <c r="C6" s="13">
        <f>'[20]Sheet 1'!$AI$116</f>
        <v>479.45896588826258</v>
      </c>
      <c r="D6" s="4">
        <f>'[20]Sheet 1'!$AI$118</f>
        <v>-5.9404861521044849E-2</v>
      </c>
      <c r="E6" s="4">
        <f>'[20]Sheet 1'!$AG$4</f>
        <v>-7.0268960503998112E-2</v>
      </c>
      <c r="F6" s="4">
        <f>'[20]Sheet 1'!$AH$4</f>
        <v>0.12513496407163327</v>
      </c>
      <c r="G6" s="4">
        <f>'[20]Sheet 1'!$AO$107</f>
        <v>8.3364352890873322E-2</v>
      </c>
      <c r="H6" s="4">
        <f>'[20]Sheet 1'!$AG$29</f>
        <v>0.34018740239458611</v>
      </c>
      <c r="I6" s="4">
        <f>'[20]Sheet 1'!$AH$29</f>
        <v>0.12837444163915324</v>
      </c>
      <c r="J6" s="4">
        <f>'[20]Sheet 1'!$AN$22</f>
        <v>0.16687301627859014</v>
      </c>
      <c r="K6" s="4">
        <f>'[20]Sheet 1'!$AG$106</f>
        <v>-0.65921099882008927</v>
      </c>
      <c r="L6" s="4">
        <f>'[20]Sheet 1'!$AH$106</f>
        <v>0.19091761880721569</v>
      </c>
      <c r="M6" s="4">
        <f>'[20]Sheet 1'!$AM$106</f>
        <v>0.15269019549785789</v>
      </c>
      <c r="N6" s="4">
        <f>SUM(D6,G6,M6,J6,Q6,R6,S6,T6,U6)/9</f>
        <v>0.19900434796525668</v>
      </c>
      <c r="O6" s="26">
        <f>'[20]Sheet 1'!$AN$19</f>
        <v>9.0091822061548648</v>
      </c>
      <c r="P6" s="26">
        <f>'[20]Sheet 1'!$AO$19</f>
        <v>31.176758409785929</v>
      </c>
      <c r="Q6" s="23">
        <f>'[20]Sheet 1'!$AP$22</f>
        <v>3.9301031338358577E-2</v>
      </c>
      <c r="R6" s="4">
        <f>'[20]Sheet 1'!$AM$7</f>
        <v>0.6986</v>
      </c>
      <c r="S6" s="4">
        <f>'[20]Sheet 1'!$AO$7</f>
        <v>0.2883851753805427</v>
      </c>
      <c r="T6" s="4">
        <f>'[20]Sheet 1'!$AP$7</f>
        <v>0.35407015221707477</v>
      </c>
      <c r="U6" s="4">
        <f>'[20]Sheet 1'!$AO$13</f>
        <v>6.7160069605057382E-2</v>
      </c>
      <c r="V6" s="27">
        <f>'[20]Sheet 1'!$AP$13</f>
        <v>0.68232550599209363</v>
      </c>
      <c r="W6" s="4">
        <f>'[20]Sheet 1'!$AM$16</f>
        <v>6.2603860582215298E-3</v>
      </c>
      <c r="X6" s="5">
        <f>'[20]Sheet 1'!$AO$102</f>
        <v>54451497254</v>
      </c>
      <c r="Y6" s="10" t="str" cm="1">
        <f t="array" ref="Y6">_FV(A6,"Industry")</f>
        <v>Software &amp; IT Services</v>
      </c>
      <c r="Z6" s="16" cm="1">
        <f t="array" ref="Z6">_FV(A6,"Year incorporated",TRUE)</f>
        <v>1981</v>
      </c>
      <c r="AA6" s="8" t="str" cm="1">
        <f t="array" ref="AA6">_FV(A6,"Description")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6" s="5" t="str" cm="1">
        <f t="array" ref="AB6">_FV(A6,"Currency")</f>
        <v>USD</v>
      </c>
      <c r="AC6" s="24"/>
      <c r="AD6" s="6"/>
      <c r="AI6" s="6"/>
    </row>
    <row r="7" spans="1:35" ht="50" customHeight="1">
      <c r="A7" s="32" t="e" vm="63">
        <v>#VALUE!</v>
      </c>
      <c r="B7" s="13" cm="1">
        <f t="array" ref="B7">_FV(A7,"Price")</f>
        <v>1874.6</v>
      </c>
      <c r="C7" s="13">
        <f>'[61]Sheet 1'!$Y$116</f>
        <v>1692.3749575828117</v>
      </c>
      <c r="D7" s="4">
        <f>'[61]Sheet 1'!$Y$118</f>
        <v>-9.720742687356676E-2</v>
      </c>
      <c r="E7" s="4">
        <f>'[61]Sheet 1'!$W$4</f>
        <v>0.2916945001113338</v>
      </c>
      <c r="F7" s="4">
        <f>'[61]Sheet 1'!$X$4</f>
        <v>0.17083261506636793</v>
      </c>
      <c r="G7" s="4">
        <f>'[61]Sheet 1'!$AE$107</f>
        <v>0.1077945899177299</v>
      </c>
      <c r="H7" s="4">
        <f>'[61]Sheet 1'!$W$29</f>
        <v>0.37709611451942737</v>
      </c>
      <c r="I7" s="4">
        <f>'[61]Sheet 1'!$X$29</f>
        <v>0.13186813186813184</v>
      </c>
      <c r="J7" s="4">
        <f>'[61]Sheet 1'!$AD$22</f>
        <v>8.9999306567101894E-2</v>
      </c>
      <c r="K7" s="4">
        <f>'[61]Sheet 1'!$W$106</f>
        <v>0.22878120411160063</v>
      </c>
      <c r="L7" s="4">
        <f>'[61]Sheet 1'!$X$106</f>
        <v>-8.317399617590826E-2</v>
      </c>
      <c r="M7" s="4">
        <f>'[61]Sheet 1'!$AC$106</f>
        <v>4.1032917361496904E-2</v>
      </c>
      <c r="N7" s="4">
        <f>SUM(D7,G7,M7,J7,Q7,R7,S7,T7,U7)/9</f>
        <v>0.19542661445284634</v>
      </c>
      <c r="O7" s="26">
        <f>'[61]Sheet 1'!$AD$19</f>
        <v>14.385232626619553</v>
      </c>
      <c r="P7" s="26">
        <f>'[61]Sheet 1'!$AE$19</f>
        <v>51.274993440041982</v>
      </c>
      <c r="Q7" s="23">
        <f>'[61]Sheet 1'!$AF$22</f>
        <v>1.9630620902824334E-2</v>
      </c>
      <c r="R7" s="4">
        <f>'[61]Sheet 1'!$AC$7</f>
        <v>0.70789999999999997</v>
      </c>
      <c r="S7" s="4">
        <f>'[61]Sheet 1'!$AE$7</f>
        <v>0.28055064782096584</v>
      </c>
      <c r="T7" s="4">
        <f>'[61]Sheet 1'!$AF$7</f>
        <v>0.28239104829210837</v>
      </c>
      <c r="U7" s="4">
        <f>'[61]Sheet 1'!$AE$13</f>
        <v>0.32674782608695652</v>
      </c>
      <c r="V7" s="27">
        <f>'[61]Sheet 1'!$AF$13</f>
        <v>0.40205771240254001</v>
      </c>
      <c r="W7" s="4">
        <f>'[61]Sheet 1'!$AC$16</f>
        <v>-4.8227323990037534E-2</v>
      </c>
      <c r="X7" s="5">
        <f>'[61]Sheet 1'!$AE$102</f>
        <v>195409000000</v>
      </c>
      <c r="Y7" s="10" t="str" cm="1">
        <f t="array" ref="Y7">_FV(A7,"Industry")</f>
        <v>Textiles &amp; Apparel</v>
      </c>
      <c r="Z7" s="16" cm="1">
        <f t="array" ref="Z7">_FV(A7,"Year incorporated",TRUE)</f>
        <v>1957</v>
      </c>
      <c r="AA7" s="8" t="str" cm="1">
        <f t="array" ref="AA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7" s="5" t="str" cm="1">
        <f t="array" ref="AB7">_FV(A7,"Currency")</f>
        <v>EUR</v>
      </c>
      <c r="AC7" s="24"/>
      <c r="AD7" s="6"/>
      <c r="AE7" s="6"/>
      <c r="AF7" s="6"/>
    </row>
    <row r="8" spans="1:35" ht="49" customHeight="1">
      <c r="A8" s="2" t="e" vm="22">
        <v>#VALUE!</v>
      </c>
      <c r="B8" s="13" cm="1">
        <f t="array" ref="B8">_FV(A8,"Price")</f>
        <v>963.25</v>
      </c>
      <c r="C8" s="13">
        <f>[8]Model!$K$6</f>
        <v>505.36396996964697</v>
      </c>
      <c r="D8" s="4">
        <f>[8]Model!$K$7</f>
        <v>-0.47535533872863023</v>
      </c>
      <c r="E8" s="4">
        <f>[8]Model!$E$11</f>
        <v>4.6131666737559751E-2</v>
      </c>
      <c r="F8" s="4">
        <f>[8]Model!$F$11</f>
        <v>9.9276104177103974E-2</v>
      </c>
      <c r="G8" s="4">
        <f>[8]Model!$K$11</f>
        <v>8.2588703640724542E-2</v>
      </c>
      <c r="H8" s="4">
        <f>[8]Model!$E$13</f>
        <v>-4.7293437120617066E-2</v>
      </c>
      <c r="I8" s="4">
        <f>[8]Model!$F$13</f>
        <v>0.14846830736117322</v>
      </c>
      <c r="J8" s="4">
        <f>[8]Model!$K$13</f>
        <v>0.1709596500827987</v>
      </c>
      <c r="K8" s="4">
        <f>[8]Model!$E$16</f>
        <v>0.24163943370139895</v>
      </c>
      <c r="L8" s="4">
        <f>[8]Model!$F$16</f>
        <v>-0.15066173977607056</v>
      </c>
      <c r="M8" s="4">
        <f>[8]Model!$K$16</f>
        <v>0.13805979147528671</v>
      </c>
      <c r="N8" s="4">
        <f>SUM(D8,G8,M8,J8,Q8,R8,S8,T8,U8)/9</f>
        <v>0.18744461409825869</v>
      </c>
      <c r="O8" s="26">
        <f>[8]Model!$A$6</f>
        <v>15.814866269484808</v>
      </c>
      <c r="P8" s="26">
        <f>[8]Model!$A$7</f>
        <v>55.812838069930073</v>
      </c>
      <c r="Q8" s="23">
        <f>[8]Model!$C$7</f>
        <v>1.9796432919442997E-2</v>
      </c>
      <c r="R8" s="4">
        <f>[8]Model!$C$3</f>
        <v>0.78900000000000003</v>
      </c>
      <c r="S8" s="4">
        <f>[8]Model!$C$5</f>
        <v>0.28335535006605017</v>
      </c>
      <c r="T8" s="4">
        <f>[8]Model!$C$6</f>
        <v>0.31307793923381771</v>
      </c>
      <c r="U8" s="4">
        <f>[8]Model!$E$7</f>
        <v>0.36551899819483757</v>
      </c>
      <c r="V8" s="30" t="s">
        <v>587</v>
      </c>
      <c r="W8" s="4">
        <f>[8]Model!$G$3</f>
        <v>-2.7292598519308937E-2</v>
      </c>
      <c r="X8" s="5">
        <f>[8]Model!$A$3</f>
        <v>23943707532</v>
      </c>
      <c r="Y8" s="10" t="str" cm="1">
        <f t="array" ref="Y8">_FV(A8,"Industry")</f>
        <v>Software &amp; IT Services</v>
      </c>
      <c r="Z8" s="16" cm="1">
        <f t="array" ref="Z8">_FV(A8,"Year incorporated",TRUE)</f>
        <v>1987</v>
      </c>
      <c r="AA8" s="8" t="str" cm="1">
        <f t="array" ref="AA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8" s="5" t="str" cm="1">
        <f t="array" ref="AB8">_FV(A8,"Currency")</f>
        <v>USD</v>
      </c>
    </row>
    <row r="9" spans="1:35" ht="50" customHeight="1">
      <c r="A9" s="32" t="e" vm="66">
        <v>#VALUE!</v>
      </c>
      <c r="B9" s="13" cm="1">
        <f t="array" ref="B9">_FV(A9,"Price")</f>
        <v>714.4</v>
      </c>
      <c r="C9" s="13">
        <f>'[64]Sheet 1'!$Y$116</f>
        <v>743.80354221248956</v>
      </c>
      <c r="D9" s="4">
        <f>'[64]Sheet 1'!$Y$118</f>
        <v>-2.2597185003298881E-2</v>
      </c>
      <c r="E9" s="4">
        <f>'[65]Louis Vuitton Moet Hennessy'!$W$4</f>
        <v>0.23310752939344392</v>
      </c>
      <c r="F9" s="4">
        <f>'[65]Louis Vuitton Moet Hennessy'!$X$4</f>
        <v>0.11133562335825409</v>
      </c>
      <c r="G9" s="4">
        <f>'[65]Louis Vuitton Moet Hennessy'!$AE$107</f>
        <v>7.9123423178263014E-2</v>
      </c>
      <c r="H9" s="4">
        <f>'[65]Louis Vuitton Moet Hennessy'!$W$29</f>
        <v>0.17015619807244931</v>
      </c>
      <c r="I9" s="4">
        <f>'[65]Louis Vuitton Moet Hennessy'!$X$29</f>
        <v>0.17175518318659466</v>
      </c>
      <c r="J9" s="4">
        <f>'[66]Sheet 1'!$AT$22</f>
        <v>8.5863938064523679E-2</v>
      </c>
      <c r="K9" s="4">
        <f>'[64]Sheet 1'!$W$106</f>
        <v>-0.17145270270270274</v>
      </c>
      <c r="L9" s="4">
        <f>'[64]Sheet 1'!$X$106</f>
        <v>0.35019211166000153</v>
      </c>
      <c r="M9" s="4">
        <f>'[65]Louis Vuitton Moet Hennessy'!$AC$106</f>
        <v>0.15153641772936646</v>
      </c>
      <c r="N9" s="4">
        <f>SUM(D9,G9,M9,J9,Q9,R9,S9,T9,U9)/9</f>
        <v>0.18247711074737949</v>
      </c>
      <c r="O9" s="26">
        <f>'[65]Louis Vuitton Moet Hennessy'!$AD$19</f>
        <v>4.0694443181818185</v>
      </c>
      <c r="P9" s="26">
        <f>'[65]Louis Vuitton Moet Hennessy'!$AE$19</f>
        <v>21.699757619826698</v>
      </c>
      <c r="Q9" s="23">
        <f>'[65]Louis Vuitton Moet Hennessy'!$AF$22</f>
        <v>4.8082843564469235E-2</v>
      </c>
      <c r="R9" s="4">
        <f>'[65]Louis Vuitton Moet Hennessy'!$AC$7</f>
        <v>0.68440000000000001</v>
      </c>
      <c r="S9" s="4">
        <f>'[64]Sheet 1'!$AE$7</f>
        <v>0.1875340909090909</v>
      </c>
      <c r="T9" s="4">
        <f>'[64]Sheet 1'!$AF$7</f>
        <v>0.19567045454545454</v>
      </c>
      <c r="U9" s="4">
        <f>'[65]Louis Vuitton Moet Hennessy'!$AE$13</f>
        <v>0.2326800137385466</v>
      </c>
      <c r="V9" s="27">
        <f>'[64]Sheet 1'!$AF$13</f>
        <v>1.4160875324345412</v>
      </c>
      <c r="W9" s="4">
        <f>'[65]Louis Vuitton Moet Hennessy'!$AC$16</f>
        <v>7.9344895169914653E-5</v>
      </c>
      <c r="X9" s="5">
        <f>'[65]Louis Vuitton Moet Hennessy'!$AE$102</f>
        <v>358111100000</v>
      </c>
      <c r="Y9" s="10" t="str" cm="1">
        <f t="array" ref="Y9">_FV(A9,"Industry")</f>
        <v>Textiles &amp; Apparel</v>
      </c>
      <c r="Z9" s="16" cm="1">
        <f t="array" ref="Z9">_FV(A9,"Year incorporated",TRUE)</f>
        <v>1971</v>
      </c>
      <c r="AA9" s="8" t="str" cm="1">
        <f t="array" ref="AA9">_FV(A9,"Description")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9" s="5" t="str" cm="1">
        <f t="array" ref="AB9">_FV(A9,"Currency")</f>
        <v>EUR</v>
      </c>
      <c r="AC9" s="24"/>
      <c r="AD9" s="25"/>
    </row>
    <row r="10" spans="1:35" ht="50" customHeight="1">
      <c r="A10" s="2" t="e" vm="109">
        <v>#VALUE!</v>
      </c>
      <c r="B10" s="13" cm="1">
        <f t="array" ref="B10">_FV(A10,"Price")</f>
        <v>1343.09</v>
      </c>
      <c r="C10" s="13">
        <f>'[101]Sheet 1'!$AO$116</f>
        <v>2614.1003374456673</v>
      </c>
      <c r="D10" s="4">
        <f>'[101]Sheet 1'!$AO$118</f>
        <v>0.94633296163746849</v>
      </c>
      <c r="E10" s="4">
        <f>'[101]Sheet 1'!$AM$4</f>
        <v>-8.4804217817060934E-2</v>
      </c>
      <c r="F10" s="4">
        <f>'[101]Sheet 1'!$AN$4</f>
        <v>0.27642826914938645</v>
      </c>
      <c r="G10" s="4">
        <f>'[101]Sheet 1'!$AU$107</f>
        <v>8.8468231982069628E-2</v>
      </c>
      <c r="H10" s="31">
        <f>'[101]Sheet 1'!$AM$29</f>
        <v>-1.0417331442476565</v>
      </c>
      <c r="I10" s="31">
        <f>'[101]Sheet 1'!$AN$29</f>
        <v>-12.007578826714623</v>
      </c>
      <c r="J10" s="4">
        <f>'[101]Sheet 1'!$AT$22</f>
        <v>5.7499216753692961E-2</v>
      </c>
      <c r="K10" s="4">
        <f>'[101]Sheet 1'!$AM$106</f>
        <v>0.15309528574072551</v>
      </c>
      <c r="L10" s="4">
        <f>'[101]Sheet 1'!$AN$106</f>
        <v>-0.38893483193670997</v>
      </c>
      <c r="M10" s="4">
        <f>AVERAGE('[101]Sheet 1'!$AO$106:$AR$106)</f>
        <v>8.7337644987435431E-2</v>
      </c>
      <c r="N10" s="4">
        <f>SUM(D10,G10,M10,J10,Q10,R10,S10,T10,U10)/9</f>
        <v>0.17909574590705218</v>
      </c>
      <c r="O10" s="26">
        <f>'[101]Sheet 1'!$AT$19</f>
        <v>1.1813144933359856</v>
      </c>
      <c r="P10" s="26">
        <f>'[101]Sheet 1'!$AU$19</f>
        <v>15.992283549371633</v>
      </c>
      <c r="Q10" s="23">
        <f>'[101]Sheet 1'!$AV$22</f>
        <v>8.4196800174096351E-2</v>
      </c>
      <c r="R10" s="4">
        <f>'[101]Sheet 1'!$AS$7</f>
        <v>0.17545255619653868</v>
      </c>
      <c r="S10" s="4">
        <f>'[101]Sheet 1'!$AU$7</f>
        <v>7.3867780651150461E-2</v>
      </c>
      <c r="T10" s="4">
        <f>'[101]Sheet 1'!$AV$7</f>
        <v>9.9462900338173857E-2</v>
      </c>
      <c r="U10" s="4">
        <f>'[101]Sheet 1'!$AU$13</f>
        <v>-7.5637955715625283E-4</v>
      </c>
      <c r="V10" s="27">
        <f>'[101]Sheet 1'!$AV$13</f>
        <v>2.766152315346345</v>
      </c>
      <c r="W10" s="4">
        <f>'[101]Sheet 1'!$AS$16</f>
        <v>-2.9569779558887782E-3</v>
      </c>
      <c r="X10" s="5">
        <f>'[101]Sheet 1'!$AU$102</f>
        <v>17815403874</v>
      </c>
      <c r="Y10" s="10" t="str" cm="1">
        <f t="array" ref="Y10">_FV(A10,"Industry")</f>
        <v>Insurance</v>
      </c>
      <c r="Z10" s="16" cm="1">
        <f t="array" ref="Z10">_FV(A10,"Year incorporated",TRUE)</f>
        <v>1999</v>
      </c>
      <c r="AA10" s="8" t="str" cm="1">
        <f t="array" ref="AA10">_FV(A10,"Description")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10" s="5" t="str" cm="1">
        <f t="array" ref="AB10">_FV(A10,"Currency")</f>
        <v>USD</v>
      </c>
      <c r="AC10" s="6"/>
      <c r="AH10" s="6"/>
    </row>
    <row r="11" spans="1:35" ht="50" customHeight="1">
      <c r="A11" s="32" t="e" vm="49">
        <v>#VALUE!</v>
      </c>
      <c r="B11" s="13" cm="1">
        <f t="array" ref="B11">_FV(A11,"Price")</f>
        <v>603.5</v>
      </c>
      <c r="C11" s="13">
        <f>'[48]Sheet 1'!$AE$117</f>
        <v>445.45257541448467</v>
      </c>
      <c r="D11" s="4">
        <f>'[48]Sheet 1'!$AE$119</f>
        <v>-0.26188471348055564</v>
      </c>
      <c r="E11" s="4">
        <f>'[48]Sheet 1'!$AC$5</f>
        <v>0.137682016012036</v>
      </c>
      <c r="F11" s="4">
        <f>'[48]Sheet 1'!$AD$5</f>
        <v>0.2875116891949332</v>
      </c>
      <c r="G11" s="4">
        <f>'[48]Sheet 1'!$AK$108</f>
        <v>0.1513853665384724</v>
      </c>
      <c r="H11" s="4">
        <f>'[48]Sheet 1'!$AC$30</f>
        <v>-6.74802828392711E-2</v>
      </c>
      <c r="I11" s="4">
        <f>'[48]Sheet 1'!$AD$30</f>
        <v>0.39276730706135399</v>
      </c>
      <c r="J11" s="4">
        <f>'[48]Sheet 1'!$AJ$23</f>
        <v>0.23772105194512388</v>
      </c>
      <c r="K11" s="4">
        <f>'[48]Sheet 1'!$AC$107</f>
        <v>-0.2764120942910504</v>
      </c>
      <c r="L11" s="4">
        <f>'[48]Sheet 1'!$AD$107</f>
        <v>-5.6714335542378813E-2</v>
      </c>
      <c r="M11" s="4">
        <f>'[48]Sheet 1'!$AI$107</f>
        <v>0.18395325824202946</v>
      </c>
      <c r="N11" s="4">
        <f>SUM(D11,G11,M11,J11,Q11,R11,S11,T11,U11)/9</f>
        <v>0.17716416069028709</v>
      </c>
      <c r="O11" s="26">
        <f>'[48]Sheet 1'!$AJ$20</f>
        <v>8.8728586625582331</v>
      </c>
      <c r="P11" s="26">
        <f>'[48]Sheet 1'!$AK$20</f>
        <v>31.655935087030493</v>
      </c>
      <c r="Q11" s="23">
        <f>'[48]Sheet 1'!$AL$23</f>
        <v>2.7951530285303224E-2</v>
      </c>
      <c r="R11" s="4">
        <f>'[48]Sheet 1'!$AI$8</f>
        <v>0.50539999999999996</v>
      </c>
      <c r="S11" s="4">
        <f>'[48]Sheet 1'!$AK$8</f>
        <v>0.28029052492571804</v>
      </c>
      <c r="T11" s="4">
        <f>'[48]Sheet 1'!$AL$8</f>
        <v>0.24800997762371152</v>
      </c>
      <c r="U11" s="4">
        <f>'[48]Sheet 1'!$AK$14</f>
        <v>0.2216504501327809</v>
      </c>
      <c r="V11" s="27">
        <f>'[48]Sheet 1'!$AL$14</f>
        <v>0.39885140963363147</v>
      </c>
      <c r="W11" s="4">
        <f>'[48]Sheet 1'!$AI$17</f>
        <v>-9.9987576959951977E-3</v>
      </c>
      <c r="X11" s="5">
        <f>'[48]Sheet 1'!$AK$102</f>
        <v>241883000000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1" s="5" t="str" cm="1">
        <f t="array" ref="AB11">_FV(A11,"Currency")</f>
        <v>EUR</v>
      </c>
    </row>
    <row r="12" spans="1:35" ht="50" customHeight="1">
      <c r="A12" s="32" t="e" vm="50">
        <v>#VALUE!</v>
      </c>
      <c r="B12" s="13" cm="1">
        <f t="array" ref="B12">_FV(A12,"Price")</f>
        <v>91.62</v>
      </c>
      <c r="C12" s="13">
        <f>'[49]Sheet 1'!$AC$116</f>
        <v>68.808919282541751</v>
      </c>
      <c r="D12" s="4">
        <f>'[49]Sheet 1'!$AC$118</f>
        <v>-0.24889292345222414</v>
      </c>
      <c r="E12" s="4">
        <f>'[49]Sheet 1'!$AA$4</f>
        <v>0.42614961556996755</v>
      </c>
      <c r="F12" s="4">
        <f>'[49]Sheet 1'!$AB$4</f>
        <v>-7.4575438553961315E-2</v>
      </c>
      <c r="G12" s="4">
        <f>'[49]Sheet 1'!$AI$107</f>
        <v>9.1718874733007438E-2</v>
      </c>
      <c r="H12" s="4">
        <f>'[49]Sheet 1'!$AA$29</f>
        <v>0.71607066962073018</v>
      </c>
      <c r="I12" s="4">
        <f>'[49]Sheet 1'!$AB$29</f>
        <v>-0.23524760806804157</v>
      </c>
      <c r="J12" s="4">
        <f>'[49]Sheet 1'!$AH$22</f>
        <v>5.3329918159131795E-2</v>
      </c>
      <c r="K12" s="4">
        <f>'[49]Sheet 1'!$AA$106</f>
        <v>0.98296363145700649</v>
      </c>
      <c r="L12" s="4">
        <f>'[49]Sheet 1'!$AB$106</f>
        <v>-0.30561130451338914</v>
      </c>
      <c r="M12" s="4">
        <f>'[49]Sheet 1'!$AG$106</f>
        <v>0.21327613087229214</v>
      </c>
      <c r="N12" s="4">
        <f>SUM(D12,G12,M12,J12,Q12,R12,S12,T12,U12)/9</f>
        <v>0.17403100715115663</v>
      </c>
      <c r="O12" s="26">
        <f>'[49]Sheet 1'!$AH$19</f>
        <v>6.8943890922371525</v>
      </c>
      <c r="P12" s="26">
        <f>'[49]Sheet 1'!$AI$19</f>
        <v>18.580236168628677</v>
      </c>
      <c r="Q12" s="23">
        <f>'[49]Sheet 1'!$AJ$22</f>
        <v>2.5045243259026375E-2</v>
      </c>
      <c r="R12" s="4">
        <f>'[49]Sheet 1'!$AG$7</f>
        <v>0.59560000000000002</v>
      </c>
      <c r="S12" s="4">
        <f>'[49]Sheet 1'!$AI$7</f>
        <v>0.37106035841879165</v>
      </c>
      <c r="T12" s="4">
        <f>'[49]Sheet 1'!$AJ$7</f>
        <v>0.17267165193745751</v>
      </c>
      <c r="U12" s="4">
        <f>'[49]Sheet 1'!$AI$13</f>
        <v>0.2924698104329268</v>
      </c>
      <c r="V12" s="27">
        <f>'[49]Sheet 1'!$AJ$13</f>
        <v>0.6804229413028372</v>
      </c>
      <c r="W12" s="4">
        <f>'[49]Sheet 1'!$AG$16</f>
        <v>0</v>
      </c>
      <c r="X12" s="5">
        <f>'[49]Sheet 1'!$AJ$103</f>
        <v>476657378670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30">
        <v>#VALUE!</v>
      </c>
      <c r="B13" s="13" cm="1">
        <f t="array" ref="B13">_FV(A13,"Price")</f>
        <v>1341.38</v>
      </c>
      <c r="C13" s="13">
        <f>[15]Model!$K$6</f>
        <v>640.24663496136804</v>
      </c>
      <c r="D13" s="4">
        <f>[15]Model!$K$7</f>
        <v>-0.52269555609792306</v>
      </c>
      <c r="E13" s="4">
        <f>[15]Model!$E$11</f>
        <v>0.49050649071230712</v>
      </c>
      <c r="F13" s="4">
        <f>[15]Model!$F$11</f>
        <v>0.32096422131536495</v>
      </c>
      <c r="G13" s="4">
        <f>[15]Model!$K$11</f>
        <v>0.23560310252800587</v>
      </c>
      <c r="H13" s="4">
        <f>[15]Model!$E$13</f>
        <v>4.7860366849130891</v>
      </c>
      <c r="I13" s="4">
        <f>[15]Model!$F$13</f>
        <v>1.1867219917012446</v>
      </c>
      <c r="J13" s="4">
        <f>[15]Model!$K$13</f>
        <v>0.53703099575457958</v>
      </c>
      <c r="K13" s="4">
        <f>[15]Model!$E$16</f>
        <v>5.0596749644838095</v>
      </c>
      <c r="L13" s="4">
        <f>[15]Model!$F$16</f>
        <v>-0.74211451189101751</v>
      </c>
      <c r="M13" s="4">
        <f>[15]Model!$K$16</f>
        <v>0.18430580816188438</v>
      </c>
      <c r="N13" s="4">
        <f>SUM(D13,G13,M13,J13,Q13,R13,S13,T13,U13)/9</f>
        <v>0.13531496995489534</v>
      </c>
      <c r="O13" s="26">
        <f>[15]Model!$A$6</f>
        <v>4.8724445552841438</v>
      </c>
      <c r="P13" s="26">
        <f>[15]Model!$A$7</f>
        <v>64.344929568311201</v>
      </c>
      <c r="Q13" s="23">
        <f>[15]Model!$C$7</f>
        <v>1.0203546634805946E-2</v>
      </c>
      <c r="R13" s="4">
        <f>[15]Model!$C$3</f>
        <v>0.49920000000000003</v>
      </c>
      <c r="S13" s="4">
        <f>[15]Model!$C$5</f>
        <v>7.5723830734966593E-2</v>
      </c>
      <c r="T13" s="4">
        <f>[15]Model!$C$6</f>
        <v>4.9716215245348083E-2</v>
      </c>
      <c r="U13" s="4">
        <f>[15]Model!$E$7</f>
        <v>0.14874678663239074</v>
      </c>
      <c r="V13" s="27">
        <f>[15]Model!$G$7</f>
        <v>2.4547069271758435</v>
      </c>
      <c r="W13" s="4">
        <f>[15]Model!$G$3</f>
        <v>1.0133384791202618E-2</v>
      </c>
      <c r="X13" s="18">
        <f>[15]Model!$A$3</f>
        <v>67819555765</v>
      </c>
      <c r="Y13" s="10" t="str" cm="1">
        <f t="array" ref="Y13">_FV(A13,"Industry")</f>
        <v>Software &amp; IT Services</v>
      </c>
      <c r="Z13" s="16"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3" s="4"/>
      <c r="AC13" s="24"/>
      <c r="AD13" s="6"/>
    </row>
    <row r="14" spans="1:35" ht="50" customHeight="1">
      <c r="A14" s="2" t="e" vm="35">
        <v>#VALUE!</v>
      </c>
      <c r="B14" s="13" cm="1">
        <f t="array" ref="B14">_FV(A14,"Price")</f>
        <v>46.69</v>
      </c>
      <c r="C14" s="13">
        <f>[35]Model!$K$6</f>
        <v>21.248572697601691</v>
      </c>
      <c r="D14" s="4">
        <f>[35]Model!$K$7</f>
        <v>-0.54490099169840023</v>
      </c>
      <c r="E14" s="4">
        <f>[35]Model!$E$11</f>
        <v>0.10528572338536057</v>
      </c>
      <c r="F14" s="4">
        <f>[35]Model!$F$11</f>
        <v>8.0237900431009646E-2</v>
      </c>
      <c r="G14" s="4">
        <f>[35]Model!$K$11</f>
        <v>0.10732176756525172</v>
      </c>
      <c r="H14" s="4">
        <f>[35]Model!$E$13</f>
        <v>0.13540678634658243</v>
      </c>
      <c r="I14" s="4">
        <f>[35]Model!$F$13</f>
        <v>0.12058984876480627</v>
      </c>
      <c r="J14" s="4">
        <f>[35]Model!$K$13</f>
        <v>0.10090963567273756</v>
      </c>
      <c r="K14" s="4">
        <f>[35]Model!$E$15</f>
        <v>-6.1298295422378413E-3</v>
      </c>
      <c r="L14" s="4">
        <f>[35]Model!$F$15</f>
        <v>0.14090333115456577</v>
      </c>
      <c r="M14" s="4">
        <f>[35]Model!$K$15</f>
        <v>0.11573100891814288</v>
      </c>
      <c r="N14" s="4">
        <f>SUM(D14,G14,M14,J14,Q14,R14,S14,T14,U14)/9</f>
        <v>0.10788985179157047</v>
      </c>
      <c r="O14" s="26">
        <f>[35]Model!$A$6</f>
        <v>10.725111869617225</v>
      </c>
      <c r="P14" s="26">
        <f>[35]Model!$A$7</f>
        <v>32.322254949531363</v>
      </c>
      <c r="Q14" s="23">
        <f>[35]Model!$C$7</f>
        <v>2.1569911412673844E-2</v>
      </c>
      <c r="R14" s="4">
        <f>[35]Model!$C$3</f>
        <v>0.44890000000000002</v>
      </c>
      <c r="S14" s="4">
        <f>[35]Model!$C$5</f>
        <v>0.31990000000000002</v>
      </c>
      <c r="T14" s="4">
        <f>[35]Model!$C$6</f>
        <v>0.21903865029184513</v>
      </c>
      <c r="U14" s="4">
        <f>[35]Model!$E$7</f>
        <v>0.18253868396188341</v>
      </c>
      <c r="V14" s="27">
        <f>[35]Model!$G$7</f>
        <v>2.0117612869607043E-2</v>
      </c>
      <c r="W14" s="4">
        <f>[35]Model!$G$3</f>
        <v>8.7650773789637697E-3</v>
      </c>
      <c r="X14" s="18">
        <f>[35]Model!$A$3</f>
        <v>44830967615</v>
      </c>
      <c r="Y14" s="10" t="str" cm="1">
        <f t="array" ref="Y14">_FV(A14,"Industry")</f>
        <v>Software &amp; IT Services</v>
      </c>
      <c r="Z14" s="16" cm="1">
        <f t="array" ref="Z14">_FV(A14,"Year incorporated",TRUE)</f>
        <v>2012</v>
      </c>
      <c r="AA14" s="8" t="str" cm="1">
        <f t="array" ref="AA14">_FV(A14,"Description")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4" s="4"/>
      <c r="AC14" s="24"/>
      <c r="AD14" s="6"/>
    </row>
    <row r="15" spans="1:35" ht="18">
      <c r="F15" s="4"/>
      <c r="S15" s="4"/>
    </row>
    <row r="16" spans="1:35" ht="18">
      <c r="F16" s="4"/>
      <c r="S16" s="4"/>
    </row>
    <row r="17" spans="6:19" ht="18">
      <c r="F17" s="4"/>
      <c r="S17" s="4"/>
    </row>
    <row r="18" spans="6:19" ht="18">
      <c r="F18" s="4"/>
      <c r="S18" s="4"/>
    </row>
    <row r="19" spans="6:19" ht="18">
      <c r="F19" s="4"/>
      <c r="S19" s="4"/>
    </row>
    <row r="20" spans="6:19" ht="18">
      <c r="F20" s="4"/>
      <c r="S20" s="4"/>
    </row>
    <row r="21" spans="6:19" ht="18">
      <c r="F21" s="4"/>
      <c r="S21" s="4"/>
    </row>
    <row r="22" spans="6:19" ht="18">
      <c r="F22" s="4"/>
      <c r="S22" s="4"/>
    </row>
    <row r="23" spans="6:19" ht="18">
      <c r="F23" s="4"/>
      <c r="S23" s="4"/>
    </row>
    <row r="24" spans="6:19" ht="18">
      <c r="F24" s="4"/>
      <c r="S24" s="4"/>
    </row>
    <row r="25" spans="6:19" ht="18">
      <c r="F25" s="4"/>
      <c r="S25" s="4"/>
    </row>
    <row r="26" spans="6:19" ht="18">
      <c r="F26" s="4"/>
      <c r="S26" s="4"/>
    </row>
    <row r="27" spans="6:19" ht="18">
      <c r="F27" s="4"/>
      <c r="S27" s="4"/>
    </row>
    <row r="28" spans="6:19" ht="18">
      <c r="S28" s="4"/>
    </row>
    <row r="29" spans="6:19" ht="18">
      <c r="S29" s="4"/>
    </row>
    <row r="30" spans="6:19" ht="18">
      <c r="S30" s="4"/>
    </row>
    <row r="31" spans="6:19" ht="18">
      <c r="S31" s="4"/>
    </row>
    <row r="32" spans="6:19" ht="18">
      <c r="S32" s="4"/>
    </row>
  </sheetData>
  <autoFilter ref="A1:X1" xr:uid="{FAB1ACF9-D4B9-FB4D-8299-9FC1FBDA430F}">
    <sortState xmlns:xlrd2="http://schemas.microsoft.com/office/spreadsheetml/2017/richdata2" ref="A2:X14">
      <sortCondition descending="1" ref="N1:N14"/>
    </sortState>
  </autoFilter>
  <conditionalFormatting sqref="F15:F27">
    <cfRule type="colorScale" priority="7143">
      <colorScale>
        <cfvo type="min"/>
        <cfvo type="max"/>
        <color rgb="FFFCFCFF"/>
        <color rgb="FF63BE7B"/>
      </colorScale>
    </cfRule>
  </conditionalFormatting>
  <conditionalFormatting sqref="F15">
    <cfRule type="colorScale" priority="7057">
      <colorScale>
        <cfvo type="min"/>
        <cfvo type="max"/>
        <color rgb="FFFCFCFF"/>
        <color rgb="FF63BE7B"/>
      </colorScale>
    </cfRule>
    <cfRule type="colorScale" priority="7058">
      <colorScale>
        <cfvo type="min"/>
        <cfvo type="max"/>
        <color rgb="FFFCFCFF"/>
        <color rgb="FF63BE7B"/>
      </colorScale>
    </cfRule>
    <cfRule type="colorScale" priority="7059">
      <colorScale>
        <cfvo type="min"/>
        <cfvo type="percentile" val="50"/>
        <cfvo type="max"/>
        <color rgb="FFF8696B"/>
        <color rgb="FFFFEB84"/>
        <color rgb="FF63BE7B"/>
      </colorScale>
    </cfRule>
    <cfRule type="colorScale" priority="7060">
      <colorScale>
        <cfvo type="min"/>
        <cfvo type="max"/>
        <color rgb="FFFFEF9C"/>
        <color rgb="FF63BE7B"/>
      </colorScale>
    </cfRule>
  </conditionalFormatting>
  <conditionalFormatting sqref="F15:F17 F19:F24">
    <cfRule type="colorScale" priority="7055">
      <colorScale>
        <cfvo type="min"/>
        <cfvo type="max"/>
        <color rgb="FFFCFCFF"/>
        <color rgb="FF63BE7B"/>
      </colorScale>
    </cfRule>
  </conditionalFormatting>
  <conditionalFormatting sqref="F15:F17">
    <cfRule type="colorScale" priority="7077">
      <colorScale>
        <cfvo type="min"/>
        <cfvo type="max"/>
        <color rgb="FFFCFCFF"/>
        <color rgb="FF63BE7B"/>
      </colorScale>
    </cfRule>
  </conditionalFormatting>
  <conditionalFormatting sqref="F15:F24">
    <cfRule type="colorScale" priority="7078">
      <colorScale>
        <cfvo type="min"/>
        <cfvo type="max"/>
        <color rgb="FFFCFCFF"/>
        <color rgb="FF63BE7B"/>
      </colorScale>
    </cfRule>
  </conditionalFormatting>
  <conditionalFormatting sqref="F16">
    <cfRule type="colorScale" priority="7061">
      <colorScale>
        <cfvo type="min"/>
        <cfvo type="max"/>
        <color rgb="FFFCFCFF"/>
        <color rgb="FF63BE7B"/>
      </colorScale>
    </cfRule>
    <cfRule type="colorScale" priority="7062">
      <colorScale>
        <cfvo type="min"/>
        <cfvo type="max"/>
        <color rgb="FFFCFCFF"/>
        <color rgb="FF63BE7B"/>
      </colorScale>
    </cfRule>
    <cfRule type="colorScale" priority="7063">
      <colorScale>
        <cfvo type="min"/>
        <cfvo type="percentile" val="50"/>
        <cfvo type="max"/>
        <color rgb="FFF8696B"/>
        <color rgb="FFFFEB84"/>
        <color rgb="FF63BE7B"/>
      </colorScale>
    </cfRule>
    <cfRule type="colorScale" priority="7064">
      <colorScale>
        <cfvo type="min"/>
        <cfvo type="max"/>
        <color rgb="FFFFEF9C"/>
        <color rgb="FF63BE7B"/>
      </colorScale>
    </cfRule>
  </conditionalFormatting>
  <conditionalFormatting sqref="F17">
    <cfRule type="colorScale" priority="7065">
      <colorScale>
        <cfvo type="min"/>
        <cfvo type="max"/>
        <color rgb="FFFCFCFF"/>
        <color rgb="FF63BE7B"/>
      </colorScale>
    </cfRule>
    <cfRule type="colorScale" priority="7066">
      <colorScale>
        <cfvo type="min"/>
        <cfvo type="max"/>
        <color rgb="FFFCFCFF"/>
        <color rgb="FF63BE7B"/>
      </colorScale>
    </cfRule>
    <cfRule type="colorScale" priority="7067">
      <colorScale>
        <cfvo type="min"/>
        <cfvo type="percentile" val="50"/>
        <cfvo type="max"/>
        <color rgb="FFF8696B"/>
        <color rgb="FFFFEB84"/>
        <color rgb="FF63BE7B"/>
      </colorScale>
    </cfRule>
    <cfRule type="colorScale" priority="7068">
      <colorScale>
        <cfvo type="min"/>
        <cfvo type="max"/>
        <color rgb="FFFFEF9C"/>
        <color rgb="FF63BE7B"/>
      </colorScale>
    </cfRule>
  </conditionalFormatting>
  <conditionalFormatting sqref="F18">
    <cfRule type="colorScale" priority="7053">
      <colorScale>
        <cfvo type="min"/>
        <cfvo type="max"/>
        <color rgb="FFFCFCFF"/>
        <color rgb="FF63BE7B"/>
      </colorScale>
    </cfRule>
    <cfRule type="colorScale" priority="7054">
      <colorScale>
        <cfvo type="min"/>
        <cfvo type="max"/>
        <color rgb="FFFCFCFF"/>
        <color rgb="FF63BE7B"/>
      </colorScale>
    </cfRule>
    <cfRule type="colorScale" priority="7073">
      <colorScale>
        <cfvo type="min"/>
        <cfvo type="max"/>
        <color rgb="FFFCFCFF"/>
        <color rgb="FF63BE7B"/>
      </colorScale>
    </cfRule>
    <cfRule type="colorScale" priority="7074">
      <colorScale>
        <cfvo type="min"/>
        <cfvo type="max"/>
        <color rgb="FFFCFCFF"/>
        <color rgb="FF63BE7B"/>
      </colorScale>
    </cfRule>
    <cfRule type="colorScale" priority="7075">
      <colorScale>
        <cfvo type="min"/>
        <cfvo type="percentile" val="50"/>
        <cfvo type="max"/>
        <color rgb="FFF8696B"/>
        <color rgb="FFFFEB84"/>
        <color rgb="FF63BE7B"/>
      </colorScale>
    </cfRule>
    <cfRule type="colorScale" priority="7076">
      <colorScale>
        <cfvo type="min"/>
        <cfvo type="max"/>
        <color rgb="FFFFEF9C"/>
        <color rgb="FF63BE7B"/>
      </colorScale>
    </cfRule>
  </conditionalFormatting>
  <conditionalFormatting sqref="F19">
    <cfRule type="colorScale" priority="7069">
      <colorScale>
        <cfvo type="min"/>
        <cfvo type="max"/>
        <color rgb="FFFCFCFF"/>
        <color rgb="FF63BE7B"/>
      </colorScale>
    </cfRule>
    <cfRule type="colorScale" priority="7070">
      <colorScale>
        <cfvo type="min"/>
        <cfvo type="max"/>
        <color rgb="FFFCFCFF"/>
        <color rgb="FF63BE7B"/>
      </colorScale>
    </cfRule>
    <cfRule type="colorScale" priority="7071">
      <colorScale>
        <cfvo type="min"/>
        <cfvo type="percentile" val="50"/>
        <cfvo type="max"/>
        <color rgb="FFF8696B"/>
        <color rgb="FFFFEB84"/>
        <color rgb="FF63BE7B"/>
      </colorScale>
    </cfRule>
    <cfRule type="colorScale" priority="7072">
      <colorScale>
        <cfvo type="min"/>
        <cfvo type="max"/>
        <color rgb="FFFFEF9C"/>
        <color rgb="FF63BE7B"/>
      </colorScale>
    </cfRule>
  </conditionalFormatting>
  <conditionalFormatting sqref="F19:F24">
    <cfRule type="colorScale" priority="7056">
      <colorScale>
        <cfvo type="min"/>
        <cfvo type="max"/>
        <color rgb="FFFCFCFF"/>
        <color rgb="FF63BE7B"/>
      </colorScale>
    </cfRule>
  </conditionalFormatting>
  <conditionalFormatting sqref="F20:F24">
    <cfRule type="colorScale" priority="7049">
      <colorScale>
        <cfvo type="min"/>
        <cfvo type="max"/>
        <color rgb="FFFCFCFF"/>
        <color rgb="FF63BE7B"/>
      </colorScale>
    </cfRule>
    <cfRule type="colorScale" priority="7050">
      <colorScale>
        <cfvo type="min"/>
        <cfvo type="max"/>
        <color rgb="FFFCFCFF"/>
        <color rgb="FF63BE7B"/>
      </colorScale>
    </cfRule>
    <cfRule type="colorScale" priority="7051">
      <colorScale>
        <cfvo type="min"/>
        <cfvo type="percentile" val="50"/>
        <cfvo type="max"/>
        <color rgb="FFF8696B"/>
        <color rgb="FFFFEB84"/>
        <color rgb="FF63BE7B"/>
      </colorScale>
    </cfRule>
    <cfRule type="colorScale" priority="7052">
      <colorScale>
        <cfvo type="min"/>
        <cfvo type="max"/>
        <color rgb="FFFFEF9C"/>
        <color rgb="FF63BE7B"/>
      </colorScale>
    </cfRule>
  </conditionalFormatting>
  <conditionalFormatting sqref="F25:F26">
    <cfRule type="colorScale" priority="7043">
      <colorScale>
        <cfvo type="min"/>
        <cfvo type="max"/>
        <color rgb="FFFCFCFF"/>
        <color rgb="FF63BE7B"/>
      </colorScale>
    </cfRule>
    <cfRule type="colorScale" priority="7044">
      <colorScale>
        <cfvo type="min"/>
        <cfvo type="max"/>
        <color rgb="FFFCFCFF"/>
        <color rgb="FF63BE7B"/>
      </colorScale>
    </cfRule>
    <cfRule type="colorScale" priority="7045">
      <colorScale>
        <cfvo type="min"/>
        <cfvo type="percentile" val="50"/>
        <cfvo type="max"/>
        <color rgb="FFF8696B"/>
        <color rgb="FFFFEB84"/>
        <color rgb="FF63BE7B"/>
      </colorScale>
    </cfRule>
    <cfRule type="colorScale" priority="7046">
      <colorScale>
        <cfvo type="min"/>
        <cfvo type="max"/>
        <color rgb="FFFFEF9C"/>
        <color rgb="FF63BE7B"/>
      </colorScale>
    </cfRule>
  </conditionalFormatting>
  <conditionalFormatting sqref="F25:F27">
    <cfRule type="colorScale" priority="7042">
      <colorScale>
        <cfvo type="min"/>
        <cfvo type="max"/>
        <color rgb="FFFCFCFF"/>
        <color rgb="FF63BE7B"/>
      </colorScale>
    </cfRule>
    <cfRule type="colorScale" priority="7047">
      <colorScale>
        <cfvo type="min"/>
        <cfvo type="max"/>
        <color rgb="FFFCFCFF"/>
        <color rgb="FF63BE7B"/>
      </colorScale>
    </cfRule>
    <cfRule type="colorScale" priority="7048">
      <colorScale>
        <cfvo type="min"/>
        <cfvo type="max"/>
        <color rgb="FFFCFCFF"/>
        <color rgb="FF63BE7B"/>
      </colorScale>
    </cfRule>
  </conditionalFormatting>
  <conditionalFormatting sqref="F27">
    <cfRule type="colorScale" priority="7038">
      <colorScale>
        <cfvo type="min"/>
        <cfvo type="max"/>
        <color rgb="FFFCFCFF"/>
        <color rgb="FF63BE7B"/>
      </colorScale>
    </cfRule>
    <cfRule type="colorScale" priority="7039">
      <colorScale>
        <cfvo type="min"/>
        <cfvo type="max"/>
        <color rgb="FFFCFCFF"/>
        <color rgb="FF63BE7B"/>
      </colorScale>
    </cfRule>
    <cfRule type="colorScale" priority="7040">
      <colorScale>
        <cfvo type="min"/>
        <cfvo type="percentile" val="50"/>
        <cfvo type="max"/>
        <color rgb="FFF8696B"/>
        <color rgb="FFFFEB84"/>
        <color rgb="FF63BE7B"/>
      </colorScale>
    </cfRule>
    <cfRule type="colorScale" priority="7041">
      <colorScale>
        <cfvo type="min"/>
        <cfvo type="max"/>
        <color rgb="FFFFEF9C"/>
        <color rgb="FF63BE7B"/>
      </colorScale>
    </cfRule>
  </conditionalFormatting>
  <conditionalFormatting sqref="G15:N1048576">
    <cfRule type="colorScale" priority="7139">
      <colorScale>
        <cfvo type="min"/>
        <cfvo type="percentile" val="50"/>
        <cfvo type="max"/>
        <color rgb="FFF8696B"/>
        <color rgb="FFFCFCFF"/>
        <color rgb="FF63BE7B"/>
      </colorScale>
    </cfRule>
  </conditionalFormatting>
  <conditionalFormatting sqref="H1">
    <cfRule type="colorScale" priority="7138">
      <colorScale>
        <cfvo type="min"/>
        <cfvo type="percentile" val="50"/>
        <cfvo type="max"/>
        <color rgb="FFF8696B"/>
        <color rgb="FFFCFCFF"/>
        <color rgb="FF63BE7B"/>
      </colorScale>
    </cfRule>
  </conditionalFormatting>
  <conditionalFormatting sqref="H15:H1048576 H1">
    <cfRule type="colorScale" priority="7140">
      <colorScale>
        <cfvo type="min"/>
        <cfvo type="percentile" val="50"/>
        <cfvo type="max"/>
        <color rgb="FFF8696B"/>
        <color rgb="FFFCFCFF"/>
        <color rgb="FF5A8AC6"/>
      </colorScale>
    </cfRule>
  </conditionalFormatting>
  <conditionalFormatting sqref="I1:N1 G1">
    <cfRule type="colorScale" priority="7141">
      <colorScale>
        <cfvo type="min"/>
        <cfvo type="percentile" val="50"/>
        <cfvo type="max"/>
        <color rgb="FFF8696B"/>
        <color rgb="FFFCFCFF"/>
        <color rgb="FF63BE7B"/>
      </colorScale>
    </cfRule>
  </conditionalFormatting>
  <conditionalFormatting sqref="D4">
    <cfRule type="colorScale" priority="6842">
      <colorScale>
        <cfvo type="min"/>
        <cfvo type="percentile" val="50"/>
        <cfvo type="max"/>
        <color rgb="FFF8696B"/>
        <color rgb="FFFCFCFF"/>
        <color rgb="FF63BE7B"/>
      </colorScale>
    </cfRule>
  </conditionalFormatting>
  <conditionalFormatting sqref="D5">
    <cfRule type="colorScale" priority="6692">
      <colorScale>
        <cfvo type="min"/>
        <cfvo type="percentile" val="50"/>
        <cfvo type="max"/>
        <color rgb="FFF8696B"/>
        <color rgb="FFFCFCFF"/>
        <color rgb="FF63BE7B"/>
      </colorScale>
    </cfRule>
    <cfRule type="colorScale" priority="6698">
      <colorScale>
        <cfvo type="min"/>
        <cfvo type="percentile" val="50"/>
        <cfvo type="max"/>
        <color rgb="FFF8696B"/>
        <color rgb="FFFCFCFF"/>
        <color rgb="FF63BE7B"/>
      </colorScale>
    </cfRule>
    <cfRule type="colorScale" priority="6701">
      <colorScale>
        <cfvo type="min"/>
        <cfvo type="percentile" val="50"/>
        <cfvo type="max"/>
        <color rgb="FFF8696B"/>
        <color rgb="FFFCFCFF"/>
        <color rgb="FF63BE7B"/>
      </colorScale>
    </cfRule>
    <cfRule type="colorScale" priority="6721">
      <colorScale>
        <cfvo type="min"/>
        <cfvo type="percentile" val="50"/>
        <cfvo type="max"/>
        <color rgb="FFF8696B"/>
        <color rgb="FFFCFCFF"/>
        <color rgb="FF63BE7B"/>
      </colorScale>
    </cfRule>
  </conditionalFormatting>
  <conditionalFormatting sqref="E4">
    <cfRule type="colorScale" priority="6847">
      <colorScale>
        <cfvo type="min"/>
        <cfvo type="max"/>
        <color rgb="FFFCFCFF"/>
        <color rgb="FF63BE7B"/>
      </colorScale>
    </cfRule>
    <cfRule type="colorScale" priority="6852">
      <colorScale>
        <cfvo type="min"/>
        <cfvo type="max"/>
        <color rgb="FFFCFCFF"/>
        <color rgb="FF63BE7B"/>
      </colorScale>
    </cfRule>
    <cfRule type="colorScale" priority="6866">
      <colorScale>
        <cfvo type="min"/>
        <cfvo type="max"/>
        <color rgb="FFFCFCFF"/>
        <color rgb="FF63BE7B"/>
      </colorScale>
    </cfRule>
    <cfRule type="colorScale" priority="6870">
      <colorScale>
        <cfvo type="min"/>
        <cfvo type="percentile" val="50"/>
        <cfvo type="max"/>
        <color rgb="FFF8696B"/>
        <color rgb="FFFCFCFF"/>
        <color rgb="FF63BE7B"/>
      </colorScale>
    </cfRule>
    <cfRule type="colorScale" priority="6871">
      <colorScale>
        <cfvo type="min"/>
        <cfvo type="max"/>
        <color rgb="FFFCFCFF"/>
        <color rgb="FF63BE7B"/>
      </colorScale>
    </cfRule>
  </conditionalFormatting>
  <conditionalFormatting sqref="E5">
    <cfRule type="colorScale" priority="6702">
      <colorScale>
        <cfvo type="min"/>
        <cfvo type="max"/>
        <color rgb="FFFCFCFF"/>
        <color rgb="FF63BE7B"/>
      </colorScale>
    </cfRule>
    <cfRule type="colorScale" priority="6722">
      <colorScale>
        <cfvo type="min"/>
        <cfvo type="max"/>
        <color rgb="FFFCFCFF"/>
        <color rgb="FF63BE7B"/>
      </colorScale>
    </cfRule>
    <cfRule type="colorScale" priority="6723">
      <colorScale>
        <cfvo type="min"/>
        <cfvo type="percentile" val="50"/>
        <cfvo type="max"/>
        <color rgb="FFF8696B"/>
        <color rgb="FFFCFCFF"/>
        <color rgb="FF63BE7B"/>
      </colorScale>
    </cfRule>
    <cfRule type="colorScale" priority="6724">
      <colorScale>
        <cfvo type="min"/>
        <cfvo type="max"/>
        <color rgb="FFFCFCFF"/>
        <color rgb="FF63BE7B"/>
      </colorScale>
    </cfRule>
    <cfRule type="colorScale" priority="6725">
      <colorScale>
        <cfvo type="min"/>
        <cfvo type="percentile" val="50"/>
        <cfvo type="max"/>
        <color rgb="FFF8696B"/>
        <color rgb="FFFCFCFF"/>
        <color rgb="FF63BE7B"/>
      </colorScale>
    </cfRule>
    <cfRule type="colorScale" priority="6726">
      <colorScale>
        <cfvo type="min"/>
        <cfvo type="max"/>
        <color rgb="FFFCFCFF"/>
        <color rgb="FF63BE7B"/>
      </colorScale>
    </cfRule>
  </conditionalFormatting>
  <conditionalFormatting sqref="E4:N4">
    <cfRule type="colorScale" priority="6843">
      <colorScale>
        <cfvo type="min"/>
        <cfvo type="max"/>
        <color rgb="FFFCFCFF"/>
        <color rgb="FF63BE7B"/>
      </colorScale>
    </cfRule>
    <cfRule type="colorScale" priority="6844">
      <colorScale>
        <cfvo type="min"/>
        <cfvo type="max"/>
        <color rgb="FFFCFCFF"/>
        <color rgb="FF63BE7B"/>
      </colorScale>
    </cfRule>
    <cfRule type="colorScale" priority="6845">
      <colorScale>
        <cfvo type="min"/>
        <cfvo type="percentile" val="50"/>
        <cfvo type="max"/>
        <color rgb="FFF8696B"/>
        <color rgb="FFFFEB84"/>
        <color rgb="FF63BE7B"/>
      </colorScale>
    </cfRule>
    <cfRule type="colorScale" priority="6846">
      <colorScale>
        <cfvo type="min"/>
        <cfvo type="max"/>
        <color rgb="FFFFEF9C"/>
        <color rgb="FF63BE7B"/>
      </colorScale>
    </cfRule>
  </conditionalFormatting>
  <conditionalFormatting sqref="E2:N2">
    <cfRule type="colorScale" priority="6939">
      <colorScale>
        <cfvo type="min"/>
        <cfvo type="max"/>
        <color rgb="FFFCFCFF"/>
        <color rgb="FF63BE7B"/>
      </colorScale>
    </cfRule>
    <cfRule type="colorScale" priority="6940">
      <colorScale>
        <cfvo type="min"/>
        <cfvo type="max"/>
        <color rgb="FFFCFCFF"/>
        <color rgb="FF63BE7B"/>
      </colorScale>
    </cfRule>
    <cfRule type="colorScale" priority="6941">
      <colorScale>
        <cfvo type="min"/>
        <cfvo type="percentile" val="50"/>
        <cfvo type="max"/>
        <color rgb="FFF8696B"/>
        <color rgb="FFFFEB84"/>
        <color rgb="FF63BE7B"/>
      </colorScale>
    </cfRule>
    <cfRule type="colorScale" priority="6942">
      <colorScale>
        <cfvo type="min"/>
        <cfvo type="max"/>
        <color rgb="FFFFEF9C"/>
        <color rgb="FF63BE7B"/>
      </colorScale>
    </cfRule>
  </conditionalFormatting>
  <conditionalFormatting sqref="E3:N3">
    <cfRule type="colorScale" priority="6889">
      <colorScale>
        <cfvo type="min"/>
        <cfvo type="max"/>
        <color rgb="FFFCFCFF"/>
        <color rgb="FF63BE7B"/>
      </colorScale>
    </cfRule>
    <cfRule type="colorScale" priority="6890">
      <colorScale>
        <cfvo type="min"/>
        <cfvo type="max"/>
        <color rgb="FFFCFCFF"/>
        <color rgb="FF63BE7B"/>
      </colorScale>
    </cfRule>
    <cfRule type="colorScale" priority="6891">
      <colorScale>
        <cfvo type="min"/>
        <cfvo type="percentile" val="50"/>
        <cfvo type="max"/>
        <color rgb="FFF8696B"/>
        <color rgb="FFFFEB84"/>
        <color rgb="FF63BE7B"/>
      </colorScale>
    </cfRule>
    <cfRule type="colorScale" priority="6892">
      <colorScale>
        <cfvo type="min"/>
        <cfvo type="max"/>
        <color rgb="FFFFEF9C"/>
        <color rgb="FF63BE7B"/>
      </colorScale>
    </cfRule>
  </conditionalFormatting>
  <conditionalFormatting sqref="E5:N5">
    <cfRule type="colorScale" priority="6693">
      <colorScale>
        <cfvo type="min"/>
        <cfvo type="max"/>
        <color rgb="FFFCFCFF"/>
        <color rgb="FF63BE7B"/>
      </colorScale>
    </cfRule>
    <cfRule type="colorScale" priority="6694">
      <colorScale>
        <cfvo type="min"/>
        <cfvo type="max"/>
        <color rgb="FFFCFCFF"/>
        <color rgb="FF63BE7B"/>
      </colorScale>
    </cfRule>
    <cfRule type="colorScale" priority="6695">
      <colorScale>
        <cfvo type="min"/>
        <cfvo type="percentile" val="50"/>
        <cfvo type="max"/>
        <color rgb="FFF8696B"/>
        <color rgb="FFFFEB84"/>
        <color rgb="FF63BE7B"/>
      </colorScale>
    </cfRule>
    <cfRule type="colorScale" priority="6696">
      <colorScale>
        <cfvo type="min"/>
        <cfvo type="max"/>
        <color rgb="FFFFEF9C"/>
        <color rgb="FF63BE7B"/>
      </colorScale>
    </cfRule>
  </conditionalFormatting>
  <conditionalFormatting sqref="F3">
    <cfRule type="colorScale" priority="6885">
      <colorScale>
        <cfvo type="min"/>
        <cfvo type="max"/>
        <color rgb="FFFCFCFF"/>
        <color rgb="FF63BE7B"/>
      </colorScale>
    </cfRule>
    <cfRule type="colorScale" priority="6886">
      <colorScale>
        <cfvo type="min"/>
        <cfvo type="max"/>
        <color rgb="FFFCFCFF"/>
        <color rgb="FF63BE7B"/>
      </colorScale>
    </cfRule>
    <cfRule type="colorScale" priority="6887">
      <colorScale>
        <cfvo type="min"/>
        <cfvo type="max"/>
        <color rgb="FFFCFCFF"/>
        <color rgb="FF63BE7B"/>
      </colorScale>
    </cfRule>
  </conditionalFormatting>
  <conditionalFormatting sqref="F4">
    <cfRule type="colorScale" priority="6848">
      <colorScale>
        <cfvo type="min"/>
        <cfvo type="max"/>
        <color rgb="FFFCFCFF"/>
        <color rgb="FF63BE7B"/>
      </colorScale>
    </cfRule>
    <cfRule type="colorScale" priority="6853">
      <colorScale>
        <cfvo type="min"/>
        <cfvo type="max"/>
        <color rgb="FFFCFCFF"/>
        <color rgb="FF63BE7B"/>
      </colorScale>
    </cfRule>
    <cfRule type="colorScale" priority="6865">
      <colorScale>
        <cfvo type="min"/>
        <cfvo type="max"/>
        <color rgb="FFFCFCFF"/>
        <color rgb="FF63BE7B"/>
      </colorScale>
    </cfRule>
    <cfRule type="colorScale" priority="6872">
      <colorScale>
        <cfvo type="min"/>
        <cfvo type="percentile" val="50"/>
        <cfvo type="max"/>
        <color rgb="FFF8696B"/>
        <color rgb="FFFCFCFF"/>
        <color rgb="FF63BE7B"/>
      </colorScale>
    </cfRule>
    <cfRule type="colorScale" priority="6873">
      <colorScale>
        <cfvo type="min"/>
        <cfvo type="max"/>
        <color rgb="FFFCFCFF"/>
        <color rgb="FF63BE7B"/>
      </colorScale>
    </cfRule>
  </conditionalFormatting>
  <conditionalFormatting sqref="F5">
    <cfRule type="colorScale" priority="6703">
      <colorScale>
        <cfvo type="min"/>
        <cfvo type="max"/>
        <color rgb="FFFCFCFF"/>
        <color rgb="FF63BE7B"/>
      </colorScale>
    </cfRule>
    <cfRule type="colorScale" priority="6704">
      <colorScale>
        <cfvo type="min"/>
        <cfvo type="max"/>
        <color rgb="FFFCFCFF"/>
        <color rgb="FF63BE7B"/>
      </colorScale>
    </cfRule>
    <cfRule type="colorScale" priority="6727">
      <colorScale>
        <cfvo type="min"/>
        <cfvo type="max"/>
        <color rgb="FFFCFCFF"/>
        <color rgb="FF63BE7B"/>
      </colorScale>
    </cfRule>
    <cfRule type="colorScale" priority="6728">
      <colorScale>
        <cfvo type="min"/>
        <cfvo type="max"/>
        <color rgb="FFFCFCFF"/>
        <color rgb="FF63BE7B"/>
      </colorScale>
    </cfRule>
    <cfRule type="colorScale" priority="6729">
      <colorScale>
        <cfvo type="min"/>
        <cfvo type="percentile" val="50"/>
        <cfvo type="max"/>
        <color rgb="FFF8696B"/>
        <color rgb="FFFCFCFF"/>
        <color rgb="FF63BE7B"/>
      </colorScale>
    </cfRule>
    <cfRule type="colorScale" priority="6730">
      <colorScale>
        <cfvo type="min"/>
        <cfvo type="max"/>
        <color rgb="FFFCFCFF"/>
        <color rgb="FF63BE7B"/>
      </colorScale>
    </cfRule>
    <cfRule type="colorScale" priority="6731">
      <colorScale>
        <cfvo type="min"/>
        <cfvo type="percentile" val="50"/>
        <cfvo type="max"/>
        <color rgb="FFF8696B"/>
        <color rgb="FFFCFCFF"/>
        <color rgb="FF63BE7B"/>
      </colorScale>
    </cfRule>
    <cfRule type="colorScale" priority="6732">
      <colorScale>
        <cfvo type="min"/>
        <cfvo type="max"/>
        <color rgb="FFFCFCFF"/>
        <color rgb="FF63BE7B"/>
      </colorScale>
    </cfRule>
  </conditionalFormatting>
  <conditionalFormatting sqref="G4">
    <cfRule type="colorScale" priority="6841">
      <colorScale>
        <cfvo type="min"/>
        <cfvo type="percentile" val="50"/>
        <cfvo type="max"/>
        <color rgb="FFF8696B"/>
        <color rgb="FFFCFCFF"/>
        <color rgb="FF63BE7B"/>
      </colorScale>
    </cfRule>
    <cfRule type="colorScale" priority="6849">
      <colorScale>
        <cfvo type="min"/>
        <cfvo type="max"/>
        <color rgb="FFFCFCFF"/>
        <color rgb="FF63BE7B"/>
      </colorScale>
    </cfRule>
    <cfRule type="colorScale" priority="6854">
      <colorScale>
        <cfvo type="min"/>
        <cfvo type="max"/>
        <color rgb="FFFCFCFF"/>
        <color rgb="FF63BE7B"/>
      </colorScale>
    </cfRule>
    <cfRule type="colorScale" priority="6867">
      <colorScale>
        <cfvo type="min"/>
        <cfvo type="max"/>
        <color rgb="FFFCFCFF"/>
        <color rgb="FF63BE7B"/>
      </colorScale>
    </cfRule>
    <cfRule type="colorScale" priority="6874">
      <colorScale>
        <cfvo type="min"/>
        <cfvo type="max"/>
        <color rgb="FFFCFCFF"/>
        <color rgb="FF63BE7B"/>
      </colorScale>
    </cfRule>
  </conditionalFormatting>
  <conditionalFormatting sqref="G5">
    <cfRule type="colorScale" priority="6705">
      <colorScale>
        <cfvo type="min"/>
        <cfvo type="max"/>
        <color rgb="FFFCFCFF"/>
        <color rgb="FF63BE7B"/>
      </colorScale>
    </cfRule>
    <cfRule type="colorScale" priority="6706">
      <colorScale>
        <cfvo type="min"/>
        <cfvo type="max"/>
        <color rgb="FFFCFCFF"/>
        <color rgb="FF63BE7B"/>
      </colorScale>
    </cfRule>
    <cfRule type="colorScale" priority="6733">
      <colorScale>
        <cfvo type="min"/>
        <cfvo type="max"/>
        <color rgb="FFFCFCFF"/>
        <color rgb="FF63BE7B"/>
      </colorScale>
    </cfRule>
    <cfRule type="colorScale" priority="6734">
      <colorScale>
        <cfvo type="min"/>
        <cfvo type="max"/>
        <color rgb="FFFCFCFF"/>
        <color rgb="FF63BE7B"/>
      </colorScale>
    </cfRule>
    <cfRule type="colorScale" priority="6735">
      <colorScale>
        <cfvo type="min"/>
        <cfvo type="percentile" val="50"/>
        <cfvo type="max"/>
        <color rgb="FFF8696B"/>
        <color rgb="FFFCFCFF"/>
        <color rgb="FF63BE7B"/>
      </colorScale>
    </cfRule>
    <cfRule type="colorScale" priority="6736">
      <colorScale>
        <cfvo type="min"/>
        <cfvo type="percentile" val="50"/>
        <cfvo type="max"/>
        <color rgb="FFF8696B"/>
        <color rgb="FFFCFCFF"/>
        <color rgb="FF63BE7B"/>
      </colorScale>
    </cfRule>
    <cfRule type="colorScale" priority="6737">
      <colorScale>
        <cfvo type="min"/>
        <cfvo type="max"/>
        <color rgb="FFFCFCFF"/>
        <color rgb="FF63BE7B"/>
      </colorScale>
    </cfRule>
  </conditionalFormatting>
  <conditionalFormatting sqref="H4">
    <cfRule type="colorScale" priority="6850">
      <colorScale>
        <cfvo type="min"/>
        <cfvo type="max"/>
        <color rgb="FFFCFCFF"/>
        <color rgb="FF63BE7B"/>
      </colorScale>
    </cfRule>
    <cfRule type="colorScale" priority="6855">
      <colorScale>
        <cfvo type="min"/>
        <cfvo type="max"/>
        <color rgb="FFFCFCFF"/>
        <color rgb="FF63BE7B"/>
      </colorScale>
    </cfRule>
    <cfRule type="colorScale" priority="6868">
      <colorScale>
        <cfvo type="min"/>
        <cfvo type="max"/>
        <color rgb="FFFCFCFF"/>
        <color rgb="FF63BE7B"/>
      </colorScale>
    </cfRule>
    <cfRule type="colorScale" priority="6875">
      <colorScale>
        <cfvo type="min"/>
        <cfvo type="percentile" val="50"/>
        <cfvo type="max"/>
        <color rgb="FFF8696B"/>
        <color rgb="FFFCFCFF"/>
        <color rgb="FF63BE7B"/>
      </colorScale>
    </cfRule>
    <cfRule type="colorScale" priority="6876">
      <colorScale>
        <cfvo type="min"/>
        <cfvo type="max"/>
        <color rgb="FFFCFCFF"/>
        <color rgb="FF63BE7B"/>
      </colorScale>
    </cfRule>
  </conditionalFormatting>
  <conditionalFormatting sqref="H5">
    <cfRule type="colorScale" priority="6697">
      <colorScale>
        <cfvo type="min"/>
        <cfvo type="percentile" val="50"/>
        <cfvo type="max"/>
        <color rgb="FFF8696B"/>
        <color rgb="FFFCFCFF"/>
        <color rgb="FF5A8AC6"/>
      </colorScale>
    </cfRule>
    <cfRule type="colorScale" priority="6707">
      <colorScale>
        <cfvo type="min"/>
        <cfvo type="percentile" val="50"/>
        <cfvo type="max"/>
        <color rgb="FFF8696B"/>
        <color rgb="FFFCFCFF"/>
        <color rgb="FF63BE7B"/>
      </colorScale>
    </cfRule>
    <cfRule type="colorScale" priority="6708">
      <colorScale>
        <cfvo type="min"/>
        <cfvo type="max"/>
        <color rgb="FFFCFCFF"/>
        <color rgb="FF63BE7B"/>
      </colorScale>
    </cfRule>
    <cfRule type="colorScale" priority="6709">
      <colorScale>
        <cfvo type="min"/>
        <cfvo type="percentile" val="50"/>
        <cfvo type="max"/>
        <color rgb="FFF8696B"/>
        <color rgb="FFFCFCFF"/>
        <color rgb="FF63BE7B"/>
      </colorScale>
    </cfRule>
    <cfRule type="colorScale" priority="6710">
      <colorScale>
        <cfvo type="min"/>
        <cfvo type="percentile" val="50"/>
        <cfvo type="max"/>
        <color rgb="FFF8696B"/>
        <color rgb="FFFCFCFF"/>
        <color rgb="FF63BE7B"/>
      </colorScale>
    </cfRule>
    <cfRule type="colorScale" priority="6711">
      <colorScale>
        <cfvo type="min"/>
        <cfvo type="max"/>
        <color rgb="FFFCFCFF"/>
        <color rgb="FF63BE7B"/>
      </colorScale>
    </cfRule>
    <cfRule type="colorScale" priority="6738">
      <colorScale>
        <cfvo type="min"/>
        <cfvo type="percentile" val="50"/>
        <cfvo type="max"/>
        <color rgb="FFF8696B"/>
        <color rgb="FFFCFCFF"/>
        <color rgb="FF63BE7B"/>
      </colorScale>
    </cfRule>
    <cfRule type="colorScale" priority="6739">
      <colorScale>
        <cfvo type="min"/>
        <cfvo type="max"/>
        <color rgb="FFFCFCFF"/>
        <color rgb="FF63BE7B"/>
      </colorScale>
    </cfRule>
    <cfRule type="colorScale" priority="6740">
      <colorScale>
        <cfvo type="min"/>
        <cfvo type="percentile" val="50"/>
        <cfvo type="max"/>
        <color rgb="FFF8696B"/>
        <color rgb="FFFCFCFF"/>
        <color rgb="FF63BE7B"/>
      </colorScale>
    </cfRule>
    <cfRule type="colorScale" priority="6741">
      <colorScale>
        <cfvo type="min"/>
        <cfvo type="max"/>
        <color rgb="FFFCFCFF"/>
        <color rgb="FF63BE7B"/>
      </colorScale>
    </cfRule>
  </conditionalFormatting>
  <conditionalFormatting sqref="I4">
    <cfRule type="colorScale" priority="6840">
      <colorScale>
        <cfvo type="min"/>
        <cfvo type="percentile" val="50"/>
        <cfvo type="max"/>
        <color rgb="FFF8696B"/>
        <color rgb="FFFCFCFF"/>
        <color rgb="FF63BE7B"/>
      </colorScale>
    </cfRule>
    <cfRule type="colorScale" priority="6851">
      <colorScale>
        <cfvo type="min"/>
        <cfvo type="max"/>
        <color rgb="FFFCFCFF"/>
        <color rgb="FF63BE7B"/>
      </colorScale>
    </cfRule>
    <cfRule type="colorScale" priority="6856">
      <colorScale>
        <cfvo type="min"/>
        <cfvo type="max"/>
        <color rgb="FFFCFCFF"/>
        <color rgb="FF63BE7B"/>
      </colorScale>
    </cfRule>
    <cfRule type="colorScale" priority="6869">
      <colorScale>
        <cfvo type="min"/>
        <cfvo type="max"/>
        <color rgb="FFFCFCFF"/>
        <color rgb="FF63BE7B"/>
      </colorScale>
    </cfRule>
    <cfRule type="colorScale" priority="6877">
      <colorScale>
        <cfvo type="min"/>
        <cfvo type="max"/>
        <color rgb="FFFCFCFF"/>
        <color rgb="FF63BE7B"/>
      </colorScale>
    </cfRule>
  </conditionalFormatting>
  <conditionalFormatting sqref="I5">
    <cfRule type="colorScale" priority="6742">
      <colorScale>
        <cfvo type="min"/>
        <cfvo type="percentile" val="50"/>
        <cfvo type="max"/>
        <color rgb="FFF8696B"/>
        <color rgb="FFFCFCFF"/>
        <color rgb="FF63BE7B"/>
      </colorScale>
    </cfRule>
    <cfRule type="colorScale" priority="6743">
      <colorScale>
        <cfvo type="min"/>
        <cfvo type="max"/>
        <color rgb="FFFCFCFF"/>
        <color rgb="FF63BE7B"/>
      </colorScale>
    </cfRule>
    <cfRule type="colorScale" priority="6744">
      <colorScale>
        <cfvo type="min"/>
        <cfvo type="percentile" val="50"/>
        <cfvo type="max"/>
        <color rgb="FFF8696B"/>
        <color rgb="FFFCFCFF"/>
        <color rgb="FF63BE7B"/>
      </colorScale>
    </cfRule>
    <cfRule type="colorScale" priority="6745">
      <colorScale>
        <cfvo type="min"/>
        <cfvo type="max"/>
        <color rgb="FFFCFCFF"/>
        <color rgb="FF63BE7B"/>
      </colorScale>
    </cfRule>
  </conditionalFormatting>
  <conditionalFormatting sqref="I5">
    <cfRule type="colorScale" priority="6712">
      <colorScale>
        <cfvo type="min"/>
        <cfvo type="percentile" val="50"/>
        <cfvo type="max"/>
        <color rgb="FFF8696B"/>
        <color rgb="FFFCFCFF"/>
        <color rgb="FF63BE7B"/>
      </colorScale>
    </cfRule>
    <cfRule type="colorScale" priority="6713">
      <colorScale>
        <cfvo type="min"/>
        <cfvo type="max"/>
        <color rgb="FFFCFCFF"/>
        <color rgb="FF63BE7B"/>
      </colorScale>
    </cfRule>
    <cfRule type="colorScale" priority="6746">
      <colorScale>
        <cfvo type="min"/>
        <cfvo type="percentile" val="50"/>
        <cfvo type="max"/>
        <color rgb="FFF8696B"/>
        <color rgb="FFFCFCFF"/>
        <color rgb="FF63BE7B"/>
      </colorScale>
    </cfRule>
    <cfRule type="colorScale" priority="6747">
      <colorScale>
        <cfvo type="min"/>
        <cfvo type="percentile" val="50"/>
        <cfvo type="max"/>
        <color rgb="FFF8696B"/>
        <color rgb="FFFCFCFF"/>
        <color rgb="FF5A8AC6"/>
      </colorScale>
    </cfRule>
    <cfRule type="colorScale" priority="6748">
      <colorScale>
        <cfvo type="min"/>
        <cfvo type="percentile" val="50"/>
        <cfvo type="max"/>
        <color rgb="FFF8696B"/>
        <color rgb="FFFCFCFF"/>
        <color rgb="FF63BE7B"/>
      </colorScale>
    </cfRule>
    <cfRule type="colorScale" priority="6749">
      <colorScale>
        <cfvo type="min"/>
        <cfvo type="percentile" val="50"/>
        <cfvo type="max"/>
        <color rgb="FFF8696B"/>
        <color rgb="FFFCFCFF"/>
        <color rgb="FF63BE7B"/>
      </colorScale>
    </cfRule>
    <cfRule type="colorScale" priority="6750">
      <colorScale>
        <cfvo type="min"/>
        <cfvo type="max"/>
        <color rgb="FFFCFCFF"/>
        <color rgb="FF63BE7B"/>
      </colorScale>
    </cfRule>
    <cfRule type="colorScale" priority="6751">
      <colorScale>
        <cfvo type="min"/>
        <cfvo type="percentile" val="50"/>
        <cfvo type="max"/>
        <color rgb="FFF8696B"/>
        <color rgb="FFFCFCFF"/>
        <color rgb="FF63BE7B"/>
      </colorScale>
    </cfRule>
  </conditionalFormatting>
  <conditionalFormatting sqref="I5">
    <cfRule type="colorScale" priority="6752">
      <colorScale>
        <cfvo type="min"/>
        <cfvo type="percentile" val="50"/>
        <cfvo type="max"/>
        <color rgb="FFF8696B"/>
        <color rgb="FFFCFCFF"/>
        <color rgb="FF63BE7B"/>
      </colorScale>
    </cfRule>
    <cfRule type="colorScale" priority="6753">
      <colorScale>
        <cfvo type="min"/>
        <cfvo type="max"/>
        <color rgb="FFFCFCFF"/>
        <color rgb="FF63BE7B"/>
      </colorScale>
    </cfRule>
  </conditionalFormatting>
  <conditionalFormatting sqref="K5">
    <cfRule type="colorScale" priority="6754">
      <colorScale>
        <cfvo type="min"/>
        <cfvo type="percentile" val="50"/>
        <cfvo type="max"/>
        <color rgb="FFF8696B"/>
        <color rgb="FFFCFCFF"/>
        <color rgb="FF63BE7B"/>
      </colorScale>
    </cfRule>
    <cfRule type="colorScale" priority="6755">
      <colorScale>
        <cfvo type="min"/>
        <cfvo type="max"/>
        <color rgb="FFFCFCFF"/>
        <color rgb="FF63BE7B"/>
      </colorScale>
    </cfRule>
    <cfRule type="colorScale" priority="6756">
      <colorScale>
        <cfvo type="min"/>
        <cfvo type="percentile" val="50"/>
        <cfvo type="max"/>
        <color rgb="FFF8696B"/>
        <color rgb="FFFCFCFF"/>
        <color rgb="FF63BE7B"/>
      </colorScale>
    </cfRule>
  </conditionalFormatting>
  <conditionalFormatting sqref="K5:L5">
    <cfRule type="colorScale" priority="6714">
      <colorScale>
        <cfvo type="min"/>
        <cfvo type="max"/>
        <color rgb="FFFCFCFF"/>
        <color rgb="FF63BE7B"/>
      </colorScale>
    </cfRule>
    <cfRule type="colorScale" priority="6757">
      <colorScale>
        <cfvo type="min"/>
        <cfvo type="max"/>
        <color rgb="FFFCFCFF"/>
        <color rgb="FF63BE7B"/>
      </colorScale>
    </cfRule>
    <cfRule type="colorScale" priority="6758">
      <colorScale>
        <cfvo type="min"/>
        <cfvo type="percentile" val="50"/>
        <cfvo type="max"/>
        <color rgb="FFF8696B"/>
        <color rgb="FFFCFCFF"/>
        <color rgb="FF63BE7B"/>
      </colorScale>
    </cfRule>
    <cfRule type="colorScale" priority="6759">
      <colorScale>
        <cfvo type="min"/>
        <cfvo type="max"/>
        <color rgb="FFFCFCFF"/>
        <color rgb="FF63BE7B"/>
      </colorScale>
    </cfRule>
  </conditionalFormatting>
  <conditionalFormatting sqref="K4:L4">
    <cfRule type="colorScale" priority="6857">
      <colorScale>
        <cfvo type="min"/>
        <cfvo type="percentile" val="50"/>
        <cfvo type="max"/>
        <color rgb="FFF8696B"/>
        <color rgb="FFFCFCFF"/>
        <color rgb="FF63BE7B"/>
      </colorScale>
    </cfRule>
    <cfRule type="colorScale" priority="6858">
      <colorScale>
        <cfvo type="min"/>
        <cfvo type="percentile" val="50"/>
        <cfvo type="max"/>
        <color rgb="FFF8696B"/>
        <color rgb="FFFCFCFF"/>
        <color rgb="FF5A8AC6"/>
      </colorScale>
    </cfRule>
    <cfRule type="colorScale" priority="6859">
      <colorScale>
        <cfvo type="min"/>
        <cfvo type="percentile" val="50"/>
        <cfvo type="max"/>
        <color rgb="FFF8696B"/>
        <color rgb="FFFCFCFF"/>
        <color rgb="FF63BE7B"/>
      </colorScale>
    </cfRule>
    <cfRule type="colorScale" priority="6860">
      <colorScale>
        <cfvo type="min"/>
        <cfvo type="percentile" val="50"/>
        <cfvo type="max"/>
        <color rgb="FFF8696B"/>
        <color rgb="FFFCFCFF"/>
        <color rgb="FF63BE7B"/>
      </colorScale>
    </cfRule>
    <cfRule type="colorScale" priority="6861">
      <colorScale>
        <cfvo type="min"/>
        <cfvo type="max"/>
        <color rgb="FFFCFCFF"/>
        <color rgb="FF63BE7B"/>
      </colorScale>
    </cfRule>
    <cfRule type="colorScale" priority="6862">
      <colorScale>
        <cfvo type="min"/>
        <cfvo type="percentile" val="50"/>
        <cfvo type="max"/>
        <color rgb="FFF8696B"/>
        <color rgb="FFFCFCFF"/>
        <color rgb="FF63BE7B"/>
      </colorScale>
    </cfRule>
    <cfRule type="colorScale" priority="6863">
      <colorScale>
        <cfvo type="min"/>
        <cfvo type="percentile" val="50"/>
        <cfvo type="max"/>
        <color rgb="FFF8696B"/>
        <color rgb="FFFCFCFF"/>
        <color rgb="FF63BE7B"/>
      </colorScale>
    </cfRule>
    <cfRule type="colorScale" priority="6864">
      <colorScale>
        <cfvo type="min"/>
        <cfvo type="max"/>
        <color rgb="FFFCFCFF"/>
        <color rgb="FF63BE7B"/>
      </colorScale>
    </cfRule>
    <cfRule type="colorScale" priority="6878">
      <colorScale>
        <cfvo type="min"/>
        <cfvo type="percentile" val="50"/>
        <cfvo type="max"/>
        <color rgb="FFF8696B"/>
        <color rgb="FFFCFCFF"/>
        <color rgb="FF63BE7B"/>
      </colorScale>
    </cfRule>
    <cfRule type="colorScale" priority="6879">
      <colorScale>
        <cfvo type="min"/>
        <cfvo type="max"/>
        <color rgb="FFFCFCFF"/>
        <color rgb="FF63BE7B"/>
      </colorScale>
    </cfRule>
  </conditionalFormatting>
  <conditionalFormatting sqref="L4">
    <cfRule type="colorScale" priority="6839">
      <colorScale>
        <cfvo type="min"/>
        <cfvo type="percentile" val="50"/>
        <cfvo type="max"/>
        <color rgb="FFF8696B"/>
        <color rgb="FFFCFCFF"/>
        <color rgb="FF63BE7B"/>
      </colorScale>
    </cfRule>
  </conditionalFormatting>
  <conditionalFormatting sqref="L5">
    <cfRule type="colorScale" priority="6760">
      <colorScale>
        <cfvo type="min"/>
        <cfvo type="percentile" val="50"/>
        <cfvo type="max"/>
        <color rgb="FFF8696B"/>
        <color rgb="FFFCFCFF"/>
        <color rgb="FF63BE7B"/>
      </colorScale>
    </cfRule>
    <cfRule type="colorScale" priority="6761">
      <colorScale>
        <cfvo type="min"/>
        <cfvo type="max"/>
        <color rgb="FFFCFCFF"/>
        <color rgb="FF63BE7B"/>
      </colorScale>
    </cfRule>
    <cfRule type="colorScale" priority="6762">
      <colorScale>
        <cfvo type="min"/>
        <cfvo type="percentile" val="50"/>
        <cfvo type="max"/>
        <color rgb="FFF8696B"/>
        <color rgb="FFFCFCFF"/>
        <color rgb="FF63BE7B"/>
      </colorScale>
    </cfRule>
  </conditionalFormatting>
  <conditionalFormatting sqref="L4">
    <cfRule type="colorScale" priority="6880">
      <colorScale>
        <cfvo type="min"/>
        <cfvo type="percentile" val="50"/>
        <cfvo type="max"/>
        <color rgb="FFF8696B"/>
        <color rgb="FFFCFCFF"/>
        <color rgb="FF63BE7B"/>
      </colorScale>
    </cfRule>
  </conditionalFormatting>
  <conditionalFormatting sqref="O5">
    <cfRule type="colorScale" priority="6715">
      <colorScale>
        <cfvo type="min"/>
        <cfvo type="percentile" val="50"/>
        <cfvo type="max"/>
        <color rgb="FF63BE7B"/>
        <color rgb="FFFCFCFF"/>
        <color rgb="FFF8696B"/>
      </colorScale>
    </cfRule>
    <cfRule type="colorScale" priority="6716">
      <colorScale>
        <cfvo type="min"/>
        <cfvo type="percentile" val="50"/>
        <cfvo type="max"/>
        <color rgb="FF63BE7B"/>
        <color rgb="FFFCFCFF"/>
        <color rgb="FFF8696B"/>
      </colorScale>
    </cfRule>
    <cfRule type="colorScale" priority="6717">
      <colorScale>
        <cfvo type="min"/>
        <cfvo type="percentile" val="50"/>
        <cfvo type="max"/>
        <color rgb="FF63BE7B"/>
        <color rgb="FFFCFCFF"/>
        <color rgb="FFF8696B"/>
      </colorScale>
    </cfRule>
    <cfRule type="colorScale" priority="6763">
      <colorScale>
        <cfvo type="min"/>
        <cfvo type="percentile" val="50"/>
        <cfvo type="max"/>
        <color rgb="FF63BE7B"/>
        <color rgb="FFFCFCFF"/>
        <color rgb="FFF8696B"/>
      </colorScale>
    </cfRule>
    <cfRule type="colorScale" priority="6764">
      <colorScale>
        <cfvo type="min"/>
        <cfvo type="percentile" val="50"/>
        <cfvo type="max"/>
        <color rgb="FF63BE7B"/>
        <color rgb="FFFCFCFF"/>
        <color rgb="FFF8696B"/>
      </colorScale>
    </cfRule>
  </conditionalFormatting>
  <conditionalFormatting sqref="P5">
    <cfRule type="colorScale" priority="6765">
      <colorScale>
        <cfvo type="min"/>
        <cfvo type="percentile" val="50"/>
        <cfvo type="max"/>
        <color rgb="FF63BE7B"/>
        <color rgb="FFFCFCFF"/>
        <color rgb="FFF8696B"/>
      </colorScale>
    </cfRule>
    <cfRule type="colorScale" priority="6766">
      <colorScale>
        <cfvo type="min"/>
        <cfvo type="percentile" val="50"/>
        <cfvo type="max"/>
        <color rgb="FF63BE7B"/>
        <color rgb="FFFCFCFF"/>
        <color rgb="FFF8696B"/>
      </colorScale>
    </cfRule>
    <cfRule type="colorScale" priority="6767">
      <colorScale>
        <cfvo type="min"/>
        <cfvo type="max"/>
        <color rgb="FFFCFCFF"/>
        <color rgb="FFF8696B"/>
      </colorScale>
    </cfRule>
    <cfRule type="colorScale" priority="6768">
      <colorScale>
        <cfvo type="min"/>
        <cfvo type="percentile" val="50"/>
        <cfvo type="max"/>
        <color rgb="FF63BE7B"/>
        <color rgb="FFFCFCFF"/>
        <color rgb="FFF8696B"/>
      </colorScale>
    </cfRule>
    <cfRule type="colorScale" priority="6769">
      <colorScale>
        <cfvo type="min"/>
        <cfvo type="percentile" val="50"/>
        <cfvo type="max"/>
        <color rgb="FF63BE7B"/>
        <color rgb="FFFCFCFF"/>
        <color rgb="FFF8696B"/>
      </colorScale>
    </cfRule>
  </conditionalFormatting>
  <conditionalFormatting sqref="Q5">
    <cfRule type="colorScale" priority="6718">
      <colorScale>
        <cfvo type="min"/>
        <cfvo type="max"/>
        <color rgb="FFFFEF9C"/>
        <color rgb="FF63BE7B"/>
      </colorScale>
    </cfRule>
    <cfRule type="colorScale" priority="6770">
      <colorScale>
        <cfvo type="min"/>
        <cfvo type="percentile" val="50"/>
        <cfvo type="max"/>
        <color rgb="FFF8696B"/>
        <color rgb="FFFCFCFF"/>
        <color rgb="FF63BE7B"/>
      </colorScale>
    </cfRule>
    <cfRule type="colorScale" priority="6771">
      <colorScale>
        <cfvo type="min"/>
        <cfvo type="max"/>
        <color rgb="FFFFEF9C"/>
        <color rgb="FF63BE7B"/>
      </colorScale>
    </cfRule>
    <cfRule type="colorScale" priority="6772">
      <colorScale>
        <cfvo type="min"/>
        <cfvo type="max"/>
        <color rgb="FFFCFCFF"/>
        <color rgb="FF63BE7B"/>
      </colorScale>
    </cfRule>
    <cfRule type="colorScale" priority="6773">
      <colorScale>
        <cfvo type="min"/>
        <cfvo type="max"/>
        <color rgb="FFFCFCFF"/>
        <color rgb="FF63BE7B"/>
      </colorScale>
    </cfRule>
    <cfRule type="colorScale" priority="6774">
      <colorScale>
        <cfvo type="min"/>
        <cfvo type="percentile" val="50"/>
        <cfvo type="max"/>
        <color rgb="FFF8696B"/>
        <color rgb="FFFCFCFF"/>
        <color rgb="FF63BE7B"/>
      </colorScale>
    </cfRule>
    <cfRule type="colorScale" priority="6775">
      <colorScale>
        <cfvo type="min"/>
        <cfvo type="percentile" val="50"/>
        <cfvo type="max"/>
        <color rgb="FFF8696B"/>
        <color rgb="FFFCFCFF"/>
        <color rgb="FF63BE7B"/>
      </colorScale>
    </cfRule>
    <cfRule type="colorScale" priority="6776">
      <colorScale>
        <cfvo type="min"/>
        <cfvo type="max"/>
        <color rgb="FFFCFCFF"/>
        <color rgb="FF63BE7B"/>
      </colorScale>
    </cfRule>
    <cfRule type="colorScale" priority="6777">
      <colorScale>
        <cfvo type="min"/>
        <cfvo type="percentile" val="50"/>
        <cfvo type="max"/>
        <color rgb="FFF8696B"/>
        <color rgb="FFFCFCFF"/>
        <color rgb="FF63BE7B"/>
      </colorScale>
    </cfRule>
  </conditionalFormatting>
  <conditionalFormatting sqref="Q2:U2 W2">
    <cfRule type="colorScale" priority="6931">
      <colorScale>
        <cfvo type="min"/>
        <cfvo type="max"/>
        <color rgb="FFFFEF9C"/>
        <color rgb="FF63BE7B"/>
      </colorScale>
    </cfRule>
  </conditionalFormatting>
  <conditionalFormatting sqref="Q3:U3 W3">
    <cfRule type="colorScale" priority="6888">
      <colorScale>
        <cfvo type="min"/>
        <cfvo type="max"/>
        <color rgb="FFFFEF9C"/>
        <color rgb="FF63BE7B"/>
      </colorScale>
    </cfRule>
  </conditionalFormatting>
  <conditionalFormatting sqref="W4">
    <cfRule type="colorScale" priority="6881">
      <colorScale>
        <cfvo type="min"/>
        <cfvo type="max"/>
        <color rgb="FFFFEF9C"/>
        <color rgb="FF63BE7B"/>
      </colorScale>
    </cfRule>
  </conditionalFormatting>
  <conditionalFormatting sqref="Q4:U4">
    <cfRule type="colorScale" priority="6835">
      <colorScale>
        <cfvo type="min"/>
        <cfvo type="max"/>
        <color rgb="FFFFEF9C"/>
        <color rgb="FF63BE7B"/>
      </colorScale>
    </cfRule>
  </conditionalFormatting>
  <conditionalFormatting sqref="Q5:W5">
    <cfRule type="colorScale" priority="6699">
      <colorScale>
        <cfvo type="min"/>
        <cfvo type="max"/>
        <color rgb="FFFFEF9C"/>
        <color rgb="FF63BE7B"/>
      </colorScale>
    </cfRule>
  </conditionalFormatting>
  <conditionalFormatting sqref="R5">
    <cfRule type="colorScale" priority="6778">
      <colorScale>
        <cfvo type="min"/>
        <cfvo type="max"/>
        <color rgb="FFFCFCFF"/>
        <color rgb="FF63BE7B"/>
      </colorScale>
    </cfRule>
    <cfRule type="colorScale" priority="6779">
      <colorScale>
        <cfvo type="min"/>
        <cfvo type="percentile" val="50"/>
        <cfvo type="max"/>
        <color rgb="FFF8696B"/>
        <color rgb="FFFCFCFF"/>
        <color rgb="FF63BE7B"/>
      </colorScale>
    </cfRule>
    <cfRule type="colorScale" priority="6780">
      <colorScale>
        <cfvo type="min"/>
        <cfvo type="max"/>
        <color rgb="FFFCFCFF"/>
        <color rgb="FF63BE7B"/>
      </colorScale>
    </cfRule>
  </conditionalFormatting>
  <conditionalFormatting sqref="R5:S5">
    <cfRule type="colorScale" priority="6719">
      <colorScale>
        <cfvo type="min"/>
        <cfvo type="max"/>
        <color rgb="FFFFEF9C"/>
        <color rgb="FF63BE7B"/>
      </colorScale>
    </cfRule>
    <cfRule type="colorScale" priority="6781">
      <colorScale>
        <cfvo type="min"/>
        <cfvo type="percentile" val="50"/>
        <cfvo type="max"/>
        <color rgb="FFF8696B"/>
        <color rgb="FFFCFCFF"/>
        <color rgb="FF63BE7B"/>
      </colorScale>
    </cfRule>
    <cfRule type="colorScale" priority="6782">
      <colorScale>
        <cfvo type="min"/>
        <cfvo type="max"/>
        <color rgb="FFFCFCFF"/>
        <color rgb="FF63BE7B"/>
      </colorScale>
    </cfRule>
    <cfRule type="colorScale" priority="6783">
      <colorScale>
        <cfvo type="min"/>
        <cfvo type="max"/>
        <color rgb="FFFCFCFF"/>
        <color rgb="FF63BE7B"/>
      </colorScale>
    </cfRule>
    <cfRule type="colorScale" priority="6784">
      <colorScale>
        <cfvo type="min"/>
        <cfvo type="percentile" val="50"/>
        <cfvo type="max"/>
        <color rgb="FFF8696B"/>
        <color rgb="FFFCFCFF"/>
        <color rgb="FF63BE7B"/>
      </colorScale>
    </cfRule>
    <cfRule type="colorScale" priority="6785">
      <colorScale>
        <cfvo type="min"/>
        <cfvo type="max"/>
        <color rgb="FFFCFCFF"/>
        <color rgb="FF63BE7B"/>
      </colorScale>
    </cfRule>
  </conditionalFormatting>
  <conditionalFormatting sqref="S5">
    <cfRule type="colorScale" priority="6786">
      <colorScale>
        <cfvo type="min"/>
        <cfvo type="max"/>
        <color rgb="FFFCFCFF"/>
        <color rgb="FF63BE7B"/>
      </colorScale>
    </cfRule>
    <cfRule type="colorScale" priority="6787">
      <colorScale>
        <cfvo type="min"/>
        <cfvo type="percentile" val="50"/>
        <cfvo type="max"/>
        <color rgb="FFF8696B"/>
        <color rgb="FFFCFCFF"/>
        <color rgb="FF63BE7B"/>
      </colorScale>
    </cfRule>
    <cfRule type="colorScale" priority="6788">
      <colorScale>
        <cfvo type="min"/>
        <cfvo type="max"/>
        <color rgb="FFFCFCFF"/>
        <color rgb="FF63BE7B"/>
      </colorScale>
    </cfRule>
  </conditionalFormatting>
  <conditionalFormatting sqref="T5">
    <cfRule type="colorScale" priority="6720">
      <colorScale>
        <cfvo type="min"/>
        <cfvo type="max"/>
        <color rgb="FFFFEF9C"/>
        <color rgb="FF63BE7B"/>
      </colorScale>
    </cfRule>
    <cfRule type="colorScale" priority="6789">
      <colorScale>
        <cfvo type="min"/>
        <cfvo type="percentile" val="50"/>
        <cfvo type="max"/>
        <color rgb="FFF8696B"/>
        <color rgb="FFFCFCFF"/>
        <color rgb="FF63BE7B"/>
      </colorScale>
    </cfRule>
    <cfRule type="colorScale" priority="6790">
      <colorScale>
        <cfvo type="min"/>
        <cfvo type="max"/>
        <color rgb="FFFCFCFF"/>
        <color rgb="FF63BE7B"/>
      </colorScale>
    </cfRule>
    <cfRule type="colorScale" priority="6791">
      <colorScale>
        <cfvo type="min"/>
        <cfvo type="max"/>
        <color rgb="FFFCFCFF"/>
        <color rgb="FF63BE7B"/>
      </colorScale>
    </cfRule>
    <cfRule type="colorScale" priority="6792">
      <colorScale>
        <cfvo type="min"/>
        <cfvo type="max"/>
        <color rgb="FFFCFCFF"/>
        <color rgb="FF63BE7B"/>
      </colorScale>
    </cfRule>
    <cfRule type="colorScale" priority="6793">
      <colorScale>
        <cfvo type="min"/>
        <cfvo type="max"/>
        <color rgb="FFFCFCFF"/>
        <color rgb="FF63BE7B"/>
      </colorScale>
    </cfRule>
    <cfRule type="colorScale" priority="6794">
      <colorScale>
        <cfvo type="min"/>
        <cfvo type="percentile" val="50"/>
        <cfvo type="max"/>
        <color rgb="FFF8696B"/>
        <color rgb="FFFCFCFF"/>
        <color rgb="FF63BE7B"/>
      </colorScale>
    </cfRule>
    <cfRule type="colorScale" priority="6795">
      <colorScale>
        <cfvo type="min"/>
        <cfvo type="max"/>
        <color rgb="FFFCFCFF"/>
        <color rgb="FF63BE7B"/>
      </colorScale>
    </cfRule>
  </conditionalFormatting>
  <conditionalFormatting sqref="U2 W2">
    <cfRule type="colorScale" priority="6933">
      <colorScale>
        <cfvo type="min"/>
        <cfvo type="max"/>
        <color rgb="FFFFEF9C"/>
        <color rgb="FF63BE7B"/>
      </colorScale>
    </cfRule>
    <cfRule type="colorScale" priority="6934">
      <colorScale>
        <cfvo type="min"/>
        <cfvo type="max"/>
        <color rgb="FFFFEF9C"/>
        <color rgb="FF63BE7B"/>
      </colorScale>
    </cfRule>
  </conditionalFormatting>
  <conditionalFormatting sqref="W3 U3">
    <cfRule type="colorScale" priority="6893">
      <colorScale>
        <cfvo type="min"/>
        <cfvo type="max"/>
        <color rgb="FFFFEF9C"/>
        <color rgb="FF63BE7B"/>
      </colorScale>
    </cfRule>
    <cfRule type="colorScale" priority="6894">
      <colorScale>
        <cfvo type="min"/>
        <cfvo type="max"/>
        <color rgb="FFFFEF9C"/>
        <color rgb="FF63BE7B"/>
      </colorScale>
    </cfRule>
    <cfRule type="colorScale" priority="6895">
      <colorScale>
        <cfvo type="min"/>
        <cfvo type="max"/>
        <color rgb="FFFFEF9C"/>
        <color rgb="FF63BE7B"/>
      </colorScale>
    </cfRule>
  </conditionalFormatting>
  <conditionalFormatting sqref="U5">
    <cfRule type="colorScale" priority="6796">
      <colorScale>
        <cfvo type="min"/>
        <cfvo type="percentile" val="50"/>
        <cfvo type="max"/>
        <color rgb="FFF8696B"/>
        <color rgb="FFFCFCFF"/>
        <color rgb="FF63BE7B"/>
      </colorScale>
    </cfRule>
    <cfRule type="colorScale" priority="6797">
      <colorScale>
        <cfvo type="min"/>
        <cfvo type="max"/>
        <color rgb="FFFCFCFF"/>
        <color rgb="FF63BE7B"/>
      </colorScale>
    </cfRule>
    <cfRule type="colorScale" priority="6798">
      <colorScale>
        <cfvo type="min"/>
        <cfvo type="max"/>
        <color rgb="FFFCFCFF"/>
        <color rgb="FF63BE7B"/>
      </colorScale>
    </cfRule>
    <cfRule type="colorScale" priority="6799">
      <colorScale>
        <cfvo type="min"/>
        <cfvo type="percentile" val="50"/>
        <cfvo type="max"/>
        <color rgb="FFF8696B"/>
        <color rgb="FFFCFCFF"/>
        <color rgb="FF63BE7B"/>
      </colorScale>
    </cfRule>
    <cfRule type="colorScale" priority="6800">
      <colorScale>
        <cfvo type="min"/>
        <cfvo type="max"/>
        <color rgb="FFFCFCFF"/>
        <color rgb="FF63BE7B"/>
      </colorScale>
    </cfRule>
  </conditionalFormatting>
  <conditionalFormatting sqref="U5:W5">
    <cfRule type="colorScale" priority="6700">
      <colorScale>
        <cfvo type="min"/>
        <cfvo type="max"/>
        <color rgb="FFFFEF9C"/>
        <color rgb="FF63BE7B"/>
      </colorScale>
    </cfRule>
    <cfRule type="colorScale" priority="6803">
      <colorScale>
        <cfvo type="min"/>
        <cfvo type="max"/>
        <color rgb="FFFFEF9C"/>
        <color rgb="FF63BE7B"/>
      </colorScale>
    </cfRule>
  </conditionalFormatting>
  <conditionalFormatting sqref="V2">
    <cfRule type="colorScale" priority="6818">
      <colorScale>
        <cfvo type="min"/>
        <cfvo type="max"/>
        <color rgb="FFFFEF9C"/>
        <color rgb="FF63BE7B"/>
      </colorScale>
    </cfRule>
    <cfRule type="colorScale" priority="6819">
      <colorScale>
        <cfvo type="min"/>
        <cfvo type="max"/>
        <color rgb="FFFFEF9C"/>
        <color rgb="FF63BE7B"/>
      </colorScale>
    </cfRule>
  </conditionalFormatting>
  <conditionalFormatting sqref="V3">
    <cfRule type="colorScale" priority="6828">
      <colorScale>
        <cfvo type="min"/>
        <cfvo type="max"/>
        <color rgb="FFFFEF9C"/>
        <color rgb="FF63BE7B"/>
      </colorScale>
    </cfRule>
    <cfRule type="colorScale" priority="6829">
      <colorScale>
        <cfvo type="min"/>
        <cfvo type="percentile" val="50"/>
        <cfvo type="max"/>
        <color rgb="FFF8696B"/>
        <color rgb="FFFFEB84"/>
        <color rgb="FF63BE7B"/>
      </colorScale>
    </cfRule>
    <cfRule type="colorScale" priority="6830">
      <colorScale>
        <cfvo type="min"/>
        <cfvo type="percentile" val="50"/>
        <cfvo type="max"/>
        <color rgb="FFF8696B"/>
        <color rgb="FFFFEB84"/>
        <color rgb="FF63BE7B"/>
      </colorScale>
    </cfRule>
  </conditionalFormatting>
  <conditionalFormatting sqref="V4">
    <cfRule type="colorScale" priority="6833">
      <colorScale>
        <cfvo type="min"/>
        <cfvo type="max"/>
        <color rgb="FFFFEF9C"/>
        <color rgb="FF63BE7B"/>
      </colorScale>
    </cfRule>
    <cfRule type="colorScale" priority="6834">
      <colorScale>
        <cfvo type="min"/>
        <cfvo type="percentile" val="50"/>
        <cfvo type="max"/>
        <color rgb="FFF8696B"/>
        <color rgb="FFFFEB84"/>
        <color rgb="FF63BE7B"/>
      </colorScale>
    </cfRule>
  </conditionalFormatting>
  <conditionalFormatting sqref="V5">
    <cfRule type="colorScale" priority="6801">
      <colorScale>
        <cfvo type="min"/>
        <cfvo type="max"/>
        <color rgb="FFFFEF9C"/>
        <color rgb="FF63BE7B"/>
      </colorScale>
    </cfRule>
    <cfRule type="colorScale" priority="6802">
      <colorScale>
        <cfvo type="min"/>
        <cfvo type="max"/>
        <color rgb="FFFFEF9C"/>
        <color rgb="FF63BE7B"/>
      </colorScale>
    </cfRule>
    <cfRule type="colorScale" priority="6804">
      <colorScale>
        <cfvo type="min"/>
        <cfvo type="percentile" val="50"/>
        <cfvo type="max"/>
        <color rgb="FF63BE7B"/>
        <color rgb="FFFCFCFF"/>
        <color rgb="FFF8696B"/>
      </colorScale>
    </cfRule>
    <cfRule type="colorScale" priority="6805">
      <colorScale>
        <cfvo type="min"/>
        <cfvo type="percentile" val="50"/>
        <cfvo type="max"/>
        <color rgb="FF63BE7B"/>
        <color rgb="FFFCFCFF"/>
        <color rgb="FFF8696B"/>
      </colorScale>
    </cfRule>
    <cfRule type="colorScale" priority="6806">
      <colorScale>
        <cfvo type="min"/>
        <cfvo type="max"/>
        <color rgb="FF63BE7B"/>
        <color rgb="FFFCFCFF"/>
      </colorScale>
    </cfRule>
    <cfRule type="colorScale" priority="6807">
      <colorScale>
        <cfvo type="min"/>
        <cfvo type="percentile" val="50"/>
        <cfvo type="max"/>
        <color rgb="FF63BE7B"/>
        <color rgb="FFFCFCFF"/>
        <color rgb="FFF8696B"/>
      </colorScale>
    </cfRule>
    <cfRule type="colorScale" priority="6808">
      <colorScale>
        <cfvo type="min"/>
        <cfvo type="percentile" val="50"/>
        <cfvo type="max"/>
        <color rgb="FF63BE7B"/>
        <color rgb="FFFCFCFF"/>
        <color rgb="FFF8696B"/>
      </colorScale>
    </cfRule>
    <cfRule type="colorScale" priority="6809">
      <colorScale>
        <cfvo type="min"/>
        <cfvo type="max"/>
        <color rgb="FFFFEF9C"/>
        <color rgb="FF63BE7B"/>
      </colorScale>
    </cfRule>
  </conditionalFormatting>
  <conditionalFormatting sqref="U4">
    <cfRule type="colorScale" priority="6882">
      <colorScale>
        <cfvo type="min"/>
        <cfvo type="max"/>
        <color rgb="FFFFEF9C"/>
        <color rgb="FF63BE7B"/>
      </colorScale>
    </cfRule>
    <cfRule type="colorScale" priority="6883">
      <colorScale>
        <cfvo type="min"/>
        <cfvo type="max"/>
        <color rgb="FFFFEF9C"/>
        <color rgb="FF63BE7B"/>
      </colorScale>
    </cfRule>
    <cfRule type="colorScale" priority="6884">
      <colorScale>
        <cfvo type="min"/>
        <cfvo type="max"/>
        <color rgb="FFFFEF9C"/>
        <color rgb="FF63BE7B"/>
      </colorScale>
    </cfRule>
  </conditionalFormatting>
  <conditionalFormatting sqref="W4">
    <cfRule type="colorScale" priority="6836">
      <colorScale>
        <cfvo type="min"/>
        <cfvo type="max"/>
        <color rgb="FFFFEF9C"/>
        <color rgb="FF63BE7B"/>
      </colorScale>
    </cfRule>
    <cfRule type="colorScale" priority="6837">
      <colorScale>
        <cfvo type="min"/>
        <cfvo type="max"/>
        <color rgb="FFFFEF9C"/>
        <color rgb="FF63BE7B"/>
      </colorScale>
    </cfRule>
    <cfRule type="colorScale" priority="6838">
      <colorScale>
        <cfvo type="min"/>
        <cfvo type="max"/>
        <color rgb="FFFFEF9C"/>
        <color rgb="FF63BE7B"/>
      </colorScale>
    </cfRule>
  </conditionalFormatting>
  <conditionalFormatting sqref="W5">
    <cfRule type="colorScale" priority="6810">
      <colorScale>
        <cfvo type="min"/>
        <cfvo type="percentile" val="50"/>
        <cfvo type="max"/>
        <color rgb="FF63BE7B"/>
        <color rgb="FFFCFCFF"/>
        <color rgb="FFF8696B"/>
      </colorScale>
    </cfRule>
    <cfRule type="colorScale" priority="6811">
      <colorScale>
        <cfvo type="min"/>
        <cfvo type="max"/>
        <color rgb="FF63BE7B"/>
        <color rgb="FFFCFCFF"/>
      </colorScale>
    </cfRule>
    <cfRule type="colorScale" priority="6812">
      <colorScale>
        <cfvo type="min"/>
        <cfvo type="percentile" val="50"/>
        <cfvo type="max"/>
        <color rgb="FF63BE7B"/>
        <color rgb="FFFCFCFF"/>
        <color rgb="FFF8696B"/>
      </colorScale>
    </cfRule>
    <cfRule type="colorScale" priority="6813">
      <colorScale>
        <cfvo type="min"/>
        <cfvo type="percentile" val="50"/>
        <cfvo type="max"/>
        <color rgb="FF63BE7B"/>
        <color rgb="FFFCFCFF"/>
        <color rgb="FFF8696B"/>
      </colorScale>
    </cfRule>
  </conditionalFormatting>
  <conditionalFormatting sqref="E6:N6">
    <cfRule type="colorScale" priority="6280">
      <colorScale>
        <cfvo type="min"/>
        <cfvo type="max"/>
        <color rgb="FFFCFCFF"/>
        <color rgb="FF63BE7B"/>
      </colorScale>
    </cfRule>
    <cfRule type="colorScale" priority="6281">
      <colorScale>
        <cfvo type="min"/>
        <cfvo type="max"/>
        <color rgb="FFFCFCFF"/>
        <color rgb="FF63BE7B"/>
      </colorScale>
    </cfRule>
    <cfRule type="colorScale" priority="6282">
      <colorScale>
        <cfvo type="min"/>
        <cfvo type="percentile" val="50"/>
        <cfvo type="max"/>
        <color rgb="FFF8696B"/>
        <color rgb="FFFFEB84"/>
        <color rgb="FF63BE7B"/>
      </colorScale>
    </cfRule>
    <cfRule type="colorScale" priority="6283">
      <colorScale>
        <cfvo type="min"/>
        <cfvo type="max"/>
        <color rgb="FFFFEF9C"/>
        <color rgb="FF63BE7B"/>
      </colorScale>
    </cfRule>
  </conditionalFormatting>
  <conditionalFormatting sqref="E7:N7">
    <cfRule type="colorScale" priority="6313">
      <colorScale>
        <cfvo type="min"/>
        <cfvo type="max"/>
        <color rgb="FFFCFCFF"/>
        <color rgb="FF63BE7B"/>
      </colorScale>
    </cfRule>
    <cfRule type="colorScale" priority="6314">
      <colorScale>
        <cfvo type="min"/>
        <cfvo type="max"/>
        <color rgb="FFFCFCFF"/>
        <color rgb="FF63BE7B"/>
      </colorScale>
    </cfRule>
    <cfRule type="colorScale" priority="6315">
      <colorScale>
        <cfvo type="min"/>
        <cfvo type="max"/>
        <color rgb="FFFCFCFF"/>
        <color rgb="FF63BE7B"/>
      </colorScale>
    </cfRule>
    <cfRule type="colorScale" priority="6316">
      <colorScale>
        <cfvo type="min"/>
        <cfvo type="max"/>
        <color rgb="FFFCFCFF"/>
        <color rgb="FF63BE7B"/>
      </colorScale>
    </cfRule>
    <cfRule type="colorScale" priority="6317">
      <colorScale>
        <cfvo type="min"/>
        <cfvo type="percentile" val="50"/>
        <cfvo type="max"/>
        <color rgb="FFF8696B"/>
        <color rgb="FFFFEB84"/>
        <color rgb="FF63BE7B"/>
      </colorScale>
    </cfRule>
    <cfRule type="colorScale" priority="6318">
      <colorScale>
        <cfvo type="min"/>
        <cfvo type="max"/>
        <color rgb="FFFFEF9C"/>
        <color rgb="FF63BE7B"/>
      </colorScale>
    </cfRule>
  </conditionalFormatting>
  <conditionalFormatting sqref="O6">
    <cfRule type="colorScale" priority="6269">
      <colorScale>
        <cfvo type="min"/>
        <cfvo type="percentile" val="50"/>
        <cfvo type="max"/>
        <color rgb="FF63BE7B"/>
        <color rgb="FFFCFCFF"/>
        <color rgb="FFF8696B"/>
      </colorScale>
    </cfRule>
  </conditionalFormatting>
  <conditionalFormatting sqref="O7">
    <cfRule type="colorScale" priority="6217">
      <colorScale>
        <cfvo type="min"/>
        <cfvo type="percentile" val="50"/>
        <cfvo type="max"/>
        <color rgb="FF63BE7B"/>
        <color rgb="FFFCFCFF"/>
        <color rgb="FFF8696B"/>
      </colorScale>
    </cfRule>
    <cfRule type="colorScale" priority="6218">
      <colorScale>
        <cfvo type="min"/>
        <cfvo type="percentile" val="50"/>
        <cfvo type="max"/>
        <color rgb="FF63BE7B"/>
        <color rgb="FFFCFCFF"/>
        <color rgb="FFF8696B"/>
      </colorScale>
    </cfRule>
  </conditionalFormatting>
  <conditionalFormatting sqref="Q7:S7">
    <cfRule type="colorScale" priority="6216">
      <colorScale>
        <cfvo type="min"/>
        <cfvo type="max"/>
        <color rgb="FFFFEF9C"/>
        <color rgb="FF63BE7B"/>
      </colorScale>
    </cfRule>
  </conditionalFormatting>
  <conditionalFormatting sqref="Q6:W6">
    <cfRule type="colorScale" priority="6391">
      <colorScale>
        <cfvo type="min"/>
        <cfvo type="max"/>
        <color rgb="FFFFEF9C"/>
        <color rgb="FF63BE7B"/>
      </colorScale>
    </cfRule>
  </conditionalFormatting>
  <conditionalFormatting sqref="Q7:W7">
    <cfRule type="colorScale" priority="6392">
      <colorScale>
        <cfvo type="min"/>
        <cfvo type="max"/>
        <color rgb="FFFFEF9C"/>
        <color rgb="FF63BE7B"/>
      </colorScale>
    </cfRule>
  </conditionalFormatting>
  <conditionalFormatting sqref="T7">
    <cfRule type="colorScale" priority="6215">
      <colorScale>
        <cfvo type="min"/>
        <cfvo type="max"/>
        <color rgb="FFFFEF9C"/>
        <color rgb="FF63BE7B"/>
      </colorScale>
    </cfRule>
  </conditionalFormatting>
  <conditionalFormatting sqref="U7:W7">
    <cfRule type="colorScale" priority="6411">
      <colorScale>
        <cfvo type="min"/>
        <cfvo type="max"/>
        <color rgb="FFFFEF9C"/>
        <color rgb="FF63BE7B"/>
      </colorScale>
    </cfRule>
  </conditionalFormatting>
  <conditionalFormatting sqref="D8">
    <cfRule type="colorScale" priority="5942">
      <colorScale>
        <cfvo type="min"/>
        <cfvo type="percentile" val="50"/>
        <cfvo type="max"/>
        <color rgb="FFF8696B"/>
        <color rgb="FFFCFCFF"/>
        <color rgb="FF63BE7B"/>
      </colorScale>
    </cfRule>
  </conditionalFormatting>
  <conditionalFormatting sqref="D8">
    <cfRule type="colorScale" priority="5962">
      <colorScale>
        <cfvo type="min"/>
        <cfvo type="percentile" val="50"/>
        <cfvo type="max"/>
        <color rgb="FFF8696B"/>
        <color rgb="FFFCFCFF"/>
        <color rgb="FF63BE7B"/>
      </colorScale>
    </cfRule>
  </conditionalFormatting>
  <conditionalFormatting sqref="D8">
    <cfRule type="colorScale" priority="5974">
      <colorScale>
        <cfvo type="min"/>
        <cfvo type="percentile" val="50"/>
        <cfvo type="max"/>
        <color rgb="FFF8696B"/>
        <color rgb="FFFCFCFF"/>
        <color rgb="FF63BE7B"/>
      </colorScale>
    </cfRule>
  </conditionalFormatting>
  <conditionalFormatting sqref="D8">
    <cfRule type="colorScale" priority="5904">
      <colorScale>
        <cfvo type="min"/>
        <cfvo type="percentile" val="50"/>
        <cfvo type="max"/>
        <color rgb="FFF8696B"/>
        <color rgb="FFFCFCFF"/>
        <color rgb="FF63BE7B"/>
      </colorScale>
    </cfRule>
  </conditionalFormatting>
  <conditionalFormatting sqref="D8">
    <cfRule type="colorScale" priority="5918">
      <colorScale>
        <cfvo type="min"/>
        <cfvo type="percentile" val="50"/>
        <cfvo type="max"/>
        <color rgb="FFF8696B"/>
        <color rgb="FFFCFCFF"/>
        <color rgb="FF63BE7B"/>
      </colorScale>
    </cfRule>
  </conditionalFormatting>
  <conditionalFormatting sqref="E8">
    <cfRule type="colorScale" priority="5943">
      <colorScale>
        <cfvo type="min"/>
        <cfvo type="max"/>
        <color rgb="FFFCFCFF"/>
        <color rgb="FF63BE7B"/>
      </colorScale>
    </cfRule>
  </conditionalFormatting>
  <conditionalFormatting sqref="E8">
    <cfRule type="colorScale" priority="5912">
      <colorScale>
        <cfvo type="min"/>
        <cfvo type="max"/>
        <color rgb="FFFCFCFF"/>
        <color rgb="FF63BE7B"/>
      </colorScale>
    </cfRule>
  </conditionalFormatting>
  <conditionalFormatting sqref="E8">
    <cfRule type="colorScale" priority="5975">
      <colorScale>
        <cfvo type="min"/>
        <cfvo type="percentile" val="50"/>
        <cfvo type="max"/>
        <color rgb="FFF8696B"/>
        <color rgb="FFFCFCFF"/>
        <color rgb="FF63BE7B"/>
      </colorScale>
    </cfRule>
    <cfRule type="colorScale" priority="5976">
      <colorScale>
        <cfvo type="min"/>
        <cfvo type="max"/>
        <color rgb="FFFCFCFF"/>
        <color rgb="FF63BE7B"/>
      </colorScale>
    </cfRule>
  </conditionalFormatting>
  <conditionalFormatting sqref="E8">
    <cfRule type="colorScale" priority="5995">
      <colorScale>
        <cfvo type="min"/>
        <cfvo type="percentile" val="50"/>
        <cfvo type="max"/>
        <color rgb="FFF8696B"/>
        <color rgb="FFFCFCFF"/>
        <color rgb="FF63BE7B"/>
      </colorScale>
    </cfRule>
  </conditionalFormatting>
  <conditionalFormatting sqref="E8">
    <cfRule type="colorScale" priority="5919">
      <colorScale>
        <cfvo type="min"/>
        <cfvo type="max"/>
        <color rgb="FFFCFCFF"/>
        <color rgb="FF63BE7B"/>
      </colorScale>
    </cfRule>
  </conditionalFormatting>
  <conditionalFormatting sqref="E8:N8">
    <cfRule type="colorScale" priority="5908">
      <colorScale>
        <cfvo type="min"/>
        <cfvo type="max"/>
        <color rgb="FFFCFCFF"/>
        <color rgb="FF63BE7B"/>
      </colorScale>
    </cfRule>
    <cfRule type="colorScale" priority="5909">
      <colorScale>
        <cfvo type="min"/>
        <cfvo type="max"/>
        <color rgb="FFFCFCFF"/>
        <color rgb="FF63BE7B"/>
      </colorScale>
    </cfRule>
    <cfRule type="colorScale" priority="5910">
      <colorScale>
        <cfvo type="min"/>
        <cfvo type="percentile" val="50"/>
        <cfvo type="max"/>
        <color rgb="FFF8696B"/>
        <color rgb="FFFFEB84"/>
        <color rgb="FF63BE7B"/>
      </colorScale>
    </cfRule>
    <cfRule type="colorScale" priority="5911">
      <colorScale>
        <cfvo type="min"/>
        <cfvo type="max"/>
        <color rgb="FFFFEF9C"/>
        <color rgb="FF63BE7B"/>
      </colorScale>
    </cfRule>
  </conditionalFormatting>
  <conditionalFormatting sqref="F8">
    <cfRule type="colorScale" priority="5944">
      <colorScale>
        <cfvo type="min"/>
        <cfvo type="max"/>
        <color rgb="FFFCFCFF"/>
        <color rgb="FF63BE7B"/>
      </colorScale>
    </cfRule>
  </conditionalFormatting>
  <conditionalFormatting sqref="F8">
    <cfRule type="colorScale" priority="5913">
      <colorScale>
        <cfvo type="min"/>
        <cfvo type="max"/>
        <color rgb="FFFCFCFF"/>
        <color rgb="FF63BE7B"/>
      </colorScale>
    </cfRule>
  </conditionalFormatting>
  <conditionalFormatting sqref="F8">
    <cfRule type="colorScale" priority="5973">
      <colorScale>
        <cfvo type="min"/>
        <cfvo type="max"/>
        <color rgb="FFFCFCFF"/>
        <color rgb="FF63BE7B"/>
      </colorScale>
    </cfRule>
  </conditionalFormatting>
  <conditionalFormatting sqref="F8">
    <cfRule type="colorScale" priority="5977">
      <colorScale>
        <cfvo type="min"/>
        <cfvo type="percentile" val="50"/>
        <cfvo type="max"/>
        <color rgb="FFF8696B"/>
        <color rgb="FFFCFCFF"/>
        <color rgb="FF63BE7B"/>
      </colorScale>
    </cfRule>
    <cfRule type="colorScale" priority="5978">
      <colorScale>
        <cfvo type="min"/>
        <cfvo type="max"/>
        <color rgb="FFFCFCFF"/>
        <color rgb="FF63BE7B"/>
      </colorScale>
    </cfRule>
  </conditionalFormatting>
  <conditionalFormatting sqref="F8">
    <cfRule type="colorScale" priority="5996">
      <colorScale>
        <cfvo type="min"/>
        <cfvo type="percentile" val="50"/>
        <cfvo type="max"/>
        <color rgb="FFF8696B"/>
        <color rgb="FFFCFCFF"/>
        <color rgb="FF63BE7B"/>
      </colorScale>
    </cfRule>
  </conditionalFormatting>
  <conditionalFormatting sqref="F8">
    <cfRule type="colorScale" priority="5920">
      <colorScale>
        <cfvo type="min"/>
        <cfvo type="max"/>
        <color rgb="FFFCFCFF"/>
        <color rgb="FF63BE7B"/>
      </colorScale>
    </cfRule>
  </conditionalFormatting>
  <conditionalFormatting sqref="G8">
    <cfRule type="colorScale" priority="5945">
      <colorScale>
        <cfvo type="min"/>
        <cfvo type="max"/>
        <color rgb="FFFCFCFF"/>
        <color rgb="FF63BE7B"/>
      </colorScale>
    </cfRule>
  </conditionalFormatting>
  <conditionalFormatting sqref="G8">
    <cfRule type="colorScale" priority="5914">
      <colorScale>
        <cfvo type="min"/>
        <cfvo type="max"/>
        <color rgb="FFFCFCFF"/>
        <color rgb="FF63BE7B"/>
      </colorScale>
    </cfRule>
  </conditionalFormatting>
  <conditionalFormatting sqref="G8">
    <cfRule type="colorScale" priority="5979">
      <colorScale>
        <cfvo type="min"/>
        <cfvo type="percentile" val="50"/>
        <cfvo type="max"/>
        <color rgb="FFF8696B"/>
        <color rgb="FFFCFCFF"/>
        <color rgb="FF63BE7B"/>
      </colorScale>
    </cfRule>
    <cfRule type="colorScale" priority="5980">
      <colorScale>
        <cfvo type="min"/>
        <cfvo type="max"/>
        <color rgb="FFFCFCFF"/>
        <color rgb="FF63BE7B"/>
      </colorScale>
    </cfRule>
  </conditionalFormatting>
  <conditionalFormatting sqref="G8">
    <cfRule type="colorScale" priority="5903">
      <colorScale>
        <cfvo type="min"/>
        <cfvo type="max"/>
        <color rgb="FFFCFCFF"/>
        <color rgb="FF63BE7B"/>
      </colorScale>
    </cfRule>
    <cfRule type="colorScale" priority="5997">
      <colorScale>
        <cfvo type="min"/>
        <cfvo type="percentile" val="50"/>
        <cfvo type="max"/>
        <color rgb="FFF8696B"/>
        <color rgb="FFFCFCFF"/>
        <color rgb="FF63BE7B"/>
      </colorScale>
    </cfRule>
  </conditionalFormatting>
  <conditionalFormatting sqref="G8">
    <cfRule type="colorScale" priority="5921">
      <colorScale>
        <cfvo type="min"/>
        <cfvo type="max"/>
        <color rgb="FFFCFCFF"/>
        <color rgb="FF63BE7B"/>
      </colorScale>
    </cfRule>
  </conditionalFormatting>
  <conditionalFormatting sqref="H8">
    <cfRule type="colorScale" priority="5946">
      <colorScale>
        <cfvo type="min"/>
        <cfvo type="percentile" val="50"/>
        <cfvo type="max"/>
        <color rgb="FFF8696B"/>
        <color rgb="FFFCFCFF"/>
        <color rgb="FF63BE7B"/>
      </colorScale>
    </cfRule>
    <cfRule type="colorScale" priority="5947">
      <colorScale>
        <cfvo type="min"/>
        <cfvo type="max"/>
        <color rgb="FFFCFCFF"/>
        <color rgb="FF63BE7B"/>
      </colorScale>
    </cfRule>
    <cfRule type="colorScale" priority="5948">
      <colorScale>
        <cfvo type="min"/>
        <cfvo type="percentile" val="50"/>
        <cfvo type="max"/>
        <color rgb="FFF8696B"/>
        <color rgb="FFFCFCFF"/>
        <color rgb="FF63BE7B"/>
      </colorScale>
    </cfRule>
  </conditionalFormatting>
  <conditionalFormatting sqref="H8">
    <cfRule type="colorScale" priority="5915">
      <colorScale>
        <cfvo type="min"/>
        <cfvo type="percentile" val="50"/>
        <cfvo type="max"/>
        <color rgb="FFF8696B"/>
        <color rgb="FFFCFCFF"/>
        <color rgb="FF63BE7B"/>
      </colorScale>
    </cfRule>
  </conditionalFormatting>
  <conditionalFormatting sqref="H8">
    <cfRule type="colorScale" priority="5981">
      <colorScale>
        <cfvo type="min"/>
        <cfvo type="percentile" val="50"/>
        <cfvo type="max"/>
        <color rgb="FFF8696B"/>
        <color rgb="FFFCFCFF"/>
        <color rgb="FF63BE7B"/>
      </colorScale>
    </cfRule>
    <cfRule type="colorScale" priority="5982">
      <colorScale>
        <cfvo type="min"/>
        <cfvo type="max"/>
        <color rgb="FFFCFCFF"/>
        <color rgb="FF63BE7B"/>
      </colorScale>
    </cfRule>
  </conditionalFormatting>
  <conditionalFormatting sqref="H8">
    <cfRule type="colorScale" priority="5998">
      <colorScale>
        <cfvo type="min"/>
        <cfvo type="percentile" val="50"/>
        <cfvo type="max"/>
        <color rgb="FFF8696B"/>
        <color rgb="FFFCFCFF"/>
        <color rgb="FF63BE7B"/>
      </colorScale>
    </cfRule>
  </conditionalFormatting>
  <conditionalFormatting sqref="H8">
    <cfRule type="colorScale" priority="5922">
      <colorScale>
        <cfvo type="min"/>
        <cfvo type="percentile" val="50"/>
        <cfvo type="max"/>
        <color rgb="FFF8696B"/>
        <color rgb="FFFCFCFF"/>
        <color rgb="FF5A8AC6"/>
      </colorScale>
    </cfRule>
    <cfRule type="colorScale" priority="5923">
      <colorScale>
        <cfvo type="min"/>
        <cfvo type="percentile" val="50"/>
        <cfvo type="max"/>
        <color rgb="FFF8696B"/>
        <color rgb="FFFCFCFF"/>
        <color rgb="FF63BE7B"/>
      </colorScale>
    </cfRule>
    <cfRule type="colorScale" priority="5924">
      <colorScale>
        <cfvo type="min"/>
        <cfvo type="max"/>
        <color rgb="FFFCFCFF"/>
        <color rgb="FF63BE7B"/>
      </colorScale>
    </cfRule>
    <cfRule type="colorScale" priority="5925">
      <colorScale>
        <cfvo type="min"/>
        <cfvo type="percentile" val="50"/>
        <cfvo type="max"/>
        <color rgb="FFF8696B"/>
        <color rgb="FFFCFCFF"/>
        <color rgb="FF63BE7B"/>
      </colorScale>
    </cfRule>
  </conditionalFormatting>
  <conditionalFormatting sqref="I8">
    <cfRule type="colorScale" priority="5991">
      <colorScale>
        <cfvo type="min"/>
        <cfvo type="percentile" val="50"/>
        <cfvo type="max"/>
        <color rgb="FFF8696B"/>
        <color rgb="FFFCFCFF"/>
        <color rgb="FF63BE7B"/>
      </colorScale>
    </cfRule>
    <cfRule type="colorScale" priority="5992">
      <colorScale>
        <cfvo type="min"/>
        <cfvo type="max"/>
        <color rgb="FFFCFCFF"/>
        <color rgb="FF63BE7B"/>
      </colorScale>
    </cfRule>
  </conditionalFormatting>
  <conditionalFormatting sqref="I8">
    <cfRule type="colorScale" priority="5999">
      <colorScale>
        <cfvo type="min"/>
        <cfvo type="percentile" val="50"/>
        <cfvo type="max"/>
        <color rgb="FFF8696B"/>
        <color rgb="FFFCFCFF"/>
        <color rgb="FF63BE7B"/>
      </colorScale>
    </cfRule>
  </conditionalFormatting>
  <conditionalFormatting sqref="I8">
    <cfRule type="colorScale" priority="5983">
      <colorScale>
        <cfvo type="min"/>
        <cfvo type="percentile" val="50"/>
        <cfvo type="max"/>
        <color rgb="FFF8696B"/>
        <color rgb="FFFCFCFF"/>
        <color rgb="FF63BE7B"/>
      </colorScale>
    </cfRule>
    <cfRule type="colorScale" priority="5984">
      <colorScale>
        <cfvo type="min"/>
        <cfvo type="max"/>
        <color rgb="FFFCFCFF"/>
        <color rgb="FF63BE7B"/>
      </colorScale>
    </cfRule>
  </conditionalFormatting>
  <conditionalFormatting sqref="K8">
    <cfRule type="colorScale" priority="5993">
      <colorScale>
        <cfvo type="min"/>
        <cfvo type="percentile" val="50"/>
        <cfvo type="max"/>
        <color rgb="FFF8696B"/>
        <color rgb="FFFCFCFF"/>
        <color rgb="FF63BE7B"/>
      </colorScale>
    </cfRule>
  </conditionalFormatting>
  <conditionalFormatting sqref="K8">
    <cfRule type="colorScale" priority="6000">
      <colorScale>
        <cfvo type="min"/>
        <cfvo type="percentile" val="50"/>
        <cfvo type="max"/>
        <color rgb="FFF8696B"/>
        <color rgb="FFFCFCFF"/>
        <color rgb="FF63BE7B"/>
      </colorScale>
    </cfRule>
  </conditionalFormatting>
  <conditionalFormatting sqref="K8:L8">
    <cfRule type="colorScale" priority="5949">
      <colorScale>
        <cfvo type="min"/>
        <cfvo type="max"/>
        <color rgb="FFFCFCFF"/>
        <color rgb="FF63BE7B"/>
      </colorScale>
    </cfRule>
  </conditionalFormatting>
  <conditionalFormatting sqref="K8:L8">
    <cfRule type="colorScale" priority="5916">
      <colorScale>
        <cfvo type="min"/>
        <cfvo type="max"/>
        <color rgb="FFFCFCFF"/>
        <color rgb="FF63BE7B"/>
      </colorScale>
    </cfRule>
  </conditionalFormatting>
  <conditionalFormatting sqref="K8:L8">
    <cfRule type="colorScale" priority="5985">
      <colorScale>
        <cfvo type="min"/>
        <cfvo type="percentile" val="50"/>
        <cfvo type="max"/>
        <color rgb="FFF8696B"/>
        <color rgb="FFFCFCFF"/>
        <color rgb="FF63BE7B"/>
      </colorScale>
    </cfRule>
    <cfRule type="colorScale" priority="5986">
      <colorScale>
        <cfvo type="min"/>
        <cfvo type="max"/>
        <color rgb="FFFCFCFF"/>
        <color rgb="FF63BE7B"/>
      </colorScale>
    </cfRule>
  </conditionalFormatting>
  <conditionalFormatting sqref="K8:L8">
    <cfRule type="colorScale" priority="5926">
      <colorScale>
        <cfvo type="min"/>
        <cfvo type="max"/>
        <color rgb="FFFCFCFF"/>
        <color rgb="FF63BE7B"/>
      </colorScale>
    </cfRule>
  </conditionalFormatting>
  <conditionalFormatting sqref="L8">
    <cfRule type="colorScale" priority="5994">
      <colorScale>
        <cfvo type="min"/>
        <cfvo type="percentile" val="50"/>
        <cfvo type="max"/>
        <color rgb="FFF8696B"/>
        <color rgb="FFFCFCFF"/>
        <color rgb="FF63BE7B"/>
      </colorScale>
    </cfRule>
  </conditionalFormatting>
  <conditionalFormatting sqref="L8">
    <cfRule type="colorScale" priority="6001">
      <colorScale>
        <cfvo type="min"/>
        <cfvo type="percentile" val="50"/>
        <cfvo type="max"/>
        <color rgb="FFF8696B"/>
        <color rgb="FFFCFCFF"/>
        <color rgb="FF63BE7B"/>
      </colorScale>
    </cfRule>
  </conditionalFormatting>
  <conditionalFormatting sqref="I8">
    <cfRule type="colorScale" priority="5950">
      <colorScale>
        <cfvo type="min"/>
        <cfvo type="percentile" val="50"/>
        <cfvo type="max"/>
        <color rgb="FFF8696B"/>
        <color rgb="FFFCFCFF"/>
        <color rgb="FF63BE7B"/>
      </colorScale>
    </cfRule>
    <cfRule type="colorScale" priority="5951">
      <colorScale>
        <cfvo type="min"/>
        <cfvo type="max"/>
        <color rgb="FFFCFCFF"/>
        <color rgb="FF63BE7B"/>
      </colorScale>
    </cfRule>
    <cfRule type="colorScale" priority="5952">
      <colorScale>
        <cfvo type="min"/>
        <cfvo type="percentile" val="50"/>
        <cfvo type="max"/>
        <color rgb="FFF8696B"/>
        <color rgb="FFFCFCFF"/>
        <color rgb="FF63BE7B"/>
      </colorScale>
    </cfRule>
  </conditionalFormatting>
  <conditionalFormatting sqref="I8">
    <cfRule type="colorScale" priority="5963">
      <colorScale>
        <cfvo type="min"/>
        <cfvo type="percentile" val="50"/>
        <cfvo type="max"/>
        <color rgb="FFF8696B"/>
        <color rgb="FFFCFCFF"/>
        <color rgb="FF63BE7B"/>
      </colorScale>
    </cfRule>
  </conditionalFormatting>
  <conditionalFormatting sqref="I8">
    <cfRule type="colorScale" priority="5927">
      <colorScale>
        <cfvo type="min"/>
        <cfvo type="percentile" val="50"/>
        <cfvo type="max"/>
        <color rgb="FFF8696B"/>
        <color rgb="FFFCFCFF"/>
        <color rgb="FF5A8AC6"/>
      </colorScale>
    </cfRule>
    <cfRule type="colorScale" priority="5928">
      <colorScale>
        <cfvo type="min"/>
        <cfvo type="percentile" val="50"/>
        <cfvo type="max"/>
        <color rgb="FFF8696B"/>
        <color rgb="FFFCFCFF"/>
        <color rgb="FF63BE7B"/>
      </colorScale>
    </cfRule>
    <cfRule type="colorScale" priority="5929">
      <colorScale>
        <cfvo type="min"/>
        <cfvo type="max"/>
        <color rgb="FFFCFCFF"/>
        <color rgb="FF63BE7B"/>
      </colorScale>
    </cfRule>
    <cfRule type="colorScale" priority="5930">
      <colorScale>
        <cfvo type="min"/>
        <cfvo type="percentile" val="50"/>
        <cfvo type="max"/>
        <color rgb="FFF8696B"/>
        <color rgb="FFFCFCFF"/>
        <color rgb="FF63BE7B"/>
      </colorScale>
    </cfRule>
  </conditionalFormatting>
  <conditionalFormatting sqref="O8">
    <cfRule type="colorScale" priority="5953">
      <colorScale>
        <cfvo type="min"/>
        <cfvo type="percentile" val="50"/>
        <cfvo type="max"/>
        <color rgb="FF63BE7B"/>
        <color rgb="FFFCFCFF"/>
        <color rgb="FFF8696B"/>
      </colorScale>
    </cfRule>
    <cfRule type="colorScale" priority="5954">
      <colorScale>
        <cfvo type="min"/>
        <cfvo type="percentile" val="50"/>
        <cfvo type="max"/>
        <color rgb="FF63BE7B"/>
        <color rgb="FFFCFCFF"/>
        <color rgb="FFF8696B"/>
      </colorScale>
    </cfRule>
  </conditionalFormatting>
  <conditionalFormatting sqref="O8">
    <cfRule type="colorScale" priority="5917">
      <colorScale>
        <cfvo type="min"/>
        <cfvo type="percentile" val="50"/>
        <cfvo type="max"/>
        <color rgb="FF63BE7B"/>
        <color rgb="FFFCFCFF"/>
        <color rgb="FFF8696B"/>
      </colorScale>
    </cfRule>
  </conditionalFormatting>
  <conditionalFormatting sqref="O8">
    <cfRule type="colorScale" priority="5902">
      <colorScale>
        <cfvo type="min"/>
        <cfvo type="percentile" val="50"/>
        <cfvo type="max"/>
        <color rgb="FF63BE7B"/>
        <color rgb="FFFCFCFF"/>
        <color rgb="FFF8696B"/>
      </colorScale>
    </cfRule>
  </conditionalFormatting>
  <conditionalFormatting sqref="O8">
    <cfRule type="colorScale" priority="5931">
      <colorScale>
        <cfvo type="min"/>
        <cfvo type="percentile" val="50"/>
        <cfvo type="max"/>
        <color rgb="FF63BE7B"/>
        <color rgb="FFFCFCFF"/>
        <color rgb="FFF8696B"/>
      </colorScale>
    </cfRule>
  </conditionalFormatting>
  <conditionalFormatting sqref="P8">
    <cfRule type="colorScale" priority="5955">
      <colorScale>
        <cfvo type="min"/>
        <cfvo type="percentile" val="50"/>
        <cfvo type="max"/>
        <color rgb="FF63BE7B"/>
        <color rgb="FFFCFCFF"/>
        <color rgb="FFF8696B"/>
      </colorScale>
    </cfRule>
  </conditionalFormatting>
  <conditionalFormatting sqref="P8">
    <cfRule type="colorScale" priority="5964">
      <colorScale>
        <cfvo type="min"/>
        <cfvo type="percentile" val="50"/>
        <cfvo type="max"/>
        <color rgb="FF63BE7B"/>
        <color rgb="FFFCFCFF"/>
        <color rgb="FFF8696B"/>
      </colorScale>
    </cfRule>
    <cfRule type="colorScale" priority="5965">
      <colorScale>
        <cfvo type="min"/>
        <cfvo type="max"/>
        <color rgb="FFFCFCFF"/>
        <color rgb="FFF8696B"/>
      </colorScale>
    </cfRule>
  </conditionalFormatting>
  <conditionalFormatting sqref="P8">
    <cfRule type="colorScale" priority="5901">
      <colorScale>
        <cfvo type="min"/>
        <cfvo type="percentile" val="50"/>
        <cfvo type="max"/>
        <color rgb="FF63BE7B"/>
        <color rgb="FFFCFCFF"/>
        <color rgb="FFF8696B"/>
      </colorScale>
    </cfRule>
  </conditionalFormatting>
  <conditionalFormatting sqref="P8">
    <cfRule type="colorScale" priority="5932">
      <colorScale>
        <cfvo type="min"/>
        <cfvo type="percentile" val="50"/>
        <cfvo type="max"/>
        <color rgb="FF63BE7B"/>
        <color rgb="FFFCFCFF"/>
        <color rgb="FFF8696B"/>
      </colorScale>
    </cfRule>
  </conditionalFormatting>
  <conditionalFormatting sqref="Q8">
    <cfRule type="colorScale" priority="5956">
      <colorScale>
        <cfvo type="min"/>
        <cfvo type="percentile" val="50"/>
        <cfvo type="max"/>
        <color rgb="FFF8696B"/>
        <color rgb="FFFCFCFF"/>
        <color rgb="FF63BE7B"/>
      </colorScale>
    </cfRule>
  </conditionalFormatting>
  <conditionalFormatting sqref="Q8">
    <cfRule type="colorScale" priority="5966">
      <colorScale>
        <cfvo type="min"/>
        <cfvo type="percentile" val="50"/>
        <cfvo type="max"/>
        <color rgb="FFF8696B"/>
        <color rgb="FFFCFCFF"/>
        <color rgb="FF63BE7B"/>
      </colorScale>
    </cfRule>
    <cfRule type="colorScale" priority="5967">
      <colorScale>
        <cfvo type="min"/>
        <cfvo type="max"/>
        <color rgb="FFFCFCFF"/>
        <color rgb="FF63BE7B"/>
      </colorScale>
    </cfRule>
  </conditionalFormatting>
  <conditionalFormatting sqref="Q8">
    <cfRule type="colorScale" priority="5900">
      <colorScale>
        <cfvo type="min"/>
        <cfvo type="percentile" val="50"/>
        <cfvo type="max"/>
        <color rgb="FFF8696B"/>
        <color rgb="FFFCFCFF"/>
        <color rgb="FF63BE7B"/>
      </colorScale>
    </cfRule>
  </conditionalFormatting>
  <conditionalFormatting sqref="Q8">
    <cfRule type="colorScale" priority="5933">
      <colorScale>
        <cfvo type="min"/>
        <cfvo type="max"/>
        <color rgb="FFFCFCFF"/>
        <color rgb="FF63BE7B"/>
      </colorScale>
    </cfRule>
    <cfRule type="colorScale" priority="5934">
      <colorScale>
        <cfvo type="min"/>
        <cfvo type="max"/>
        <color rgb="FFFFEF9C"/>
        <color rgb="FF63BE7B"/>
      </colorScale>
    </cfRule>
  </conditionalFormatting>
  <conditionalFormatting sqref="Q8:U8 W8">
    <cfRule type="colorScale" priority="5905">
      <colorScale>
        <cfvo type="min"/>
        <cfvo type="max"/>
        <color rgb="FFFFEF9C"/>
        <color rgb="FF63BE7B"/>
      </colorScale>
    </cfRule>
  </conditionalFormatting>
  <conditionalFormatting sqref="R8">
    <cfRule type="colorScale" priority="5899">
      <colorScale>
        <cfvo type="min"/>
        <cfvo type="max"/>
        <color rgb="FFFCFCFF"/>
        <color rgb="FF63BE7B"/>
      </colorScale>
    </cfRule>
  </conditionalFormatting>
  <conditionalFormatting sqref="R8:S8">
    <cfRule type="colorScale" priority="5957">
      <colorScale>
        <cfvo type="min"/>
        <cfvo type="max"/>
        <color rgb="FFFCFCFF"/>
        <color rgb="FF63BE7B"/>
      </colorScale>
    </cfRule>
  </conditionalFormatting>
  <conditionalFormatting sqref="R8:S8">
    <cfRule type="colorScale" priority="5968">
      <colorScale>
        <cfvo type="min"/>
        <cfvo type="max"/>
        <color rgb="FFFCFCFF"/>
        <color rgb="FF63BE7B"/>
      </colorScale>
    </cfRule>
  </conditionalFormatting>
  <conditionalFormatting sqref="R8:S8">
    <cfRule type="colorScale" priority="5987">
      <colorScale>
        <cfvo type="min"/>
        <cfvo type="percentile" val="50"/>
        <cfvo type="max"/>
        <color rgb="FFF8696B"/>
        <color rgb="FFFCFCFF"/>
        <color rgb="FF63BE7B"/>
      </colorScale>
    </cfRule>
    <cfRule type="colorScale" priority="5988">
      <colorScale>
        <cfvo type="min"/>
        <cfvo type="max"/>
        <color rgb="FFFCFCFF"/>
        <color rgb="FF63BE7B"/>
      </colorScale>
    </cfRule>
  </conditionalFormatting>
  <conditionalFormatting sqref="R8:S8">
    <cfRule type="colorScale" priority="5935">
      <colorScale>
        <cfvo type="min"/>
        <cfvo type="max"/>
        <color rgb="FFFCFCFF"/>
        <color rgb="FF63BE7B"/>
      </colorScale>
    </cfRule>
    <cfRule type="colorScale" priority="5936">
      <colorScale>
        <cfvo type="min"/>
        <cfvo type="max"/>
        <color rgb="FFFFEF9C"/>
        <color rgb="FF63BE7B"/>
      </colorScale>
    </cfRule>
  </conditionalFormatting>
  <conditionalFormatting sqref="S8">
    <cfRule type="colorScale" priority="5898">
      <colorScale>
        <cfvo type="min"/>
        <cfvo type="max"/>
        <color rgb="FFFCFCFF"/>
        <color rgb="FF63BE7B"/>
      </colorScale>
    </cfRule>
  </conditionalFormatting>
  <conditionalFormatting sqref="T8">
    <cfRule type="colorScale" priority="5958">
      <colorScale>
        <cfvo type="min"/>
        <cfvo type="max"/>
        <color rgb="FFFCFCFF"/>
        <color rgb="FF63BE7B"/>
      </colorScale>
    </cfRule>
  </conditionalFormatting>
  <conditionalFormatting sqref="T8">
    <cfRule type="colorScale" priority="5969">
      <colorScale>
        <cfvo type="min"/>
        <cfvo type="percentile" val="50"/>
        <cfvo type="max"/>
        <color rgb="FFF8696B"/>
        <color rgb="FFFCFCFF"/>
        <color rgb="FF63BE7B"/>
      </colorScale>
    </cfRule>
    <cfRule type="colorScale" priority="5970">
      <colorScale>
        <cfvo type="min"/>
        <cfvo type="max"/>
        <color rgb="FFFCFCFF"/>
        <color rgb="FF63BE7B"/>
      </colorScale>
    </cfRule>
  </conditionalFormatting>
  <conditionalFormatting sqref="T8">
    <cfRule type="colorScale" priority="5897">
      <colorScale>
        <cfvo type="min"/>
        <cfvo type="max"/>
        <color rgb="FFFCFCFF"/>
        <color rgb="FF63BE7B"/>
      </colorScale>
    </cfRule>
    <cfRule type="colorScale" priority="5989">
      <colorScale>
        <cfvo type="min"/>
        <cfvo type="percentile" val="50"/>
        <cfvo type="max"/>
        <color rgb="FFF8696B"/>
        <color rgb="FFFCFCFF"/>
        <color rgb="FF63BE7B"/>
      </colorScale>
    </cfRule>
  </conditionalFormatting>
  <conditionalFormatting sqref="T8">
    <cfRule type="colorScale" priority="5937">
      <colorScale>
        <cfvo type="min"/>
        <cfvo type="max"/>
        <color rgb="FFFCFCFF"/>
        <color rgb="FF63BE7B"/>
      </colorScale>
    </cfRule>
    <cfRule type="colorScale" priority="5938">
      <colorScale>
        <cfvo type="min"/>
        <cfvo type="max"/>
        <color rgb="FFFFEF9C"/>
        <color rgb="FF63BE7B"/>
      </colorScale>
    </cfRule>
  </conditionalFormatting>
  <conditionalFormatting sqref="U8 W8">
    <cfRule type="colorScale" priority="5906">
      <colorScale>
        <cfvo type="min"/>
        <cfvo type="max"/>
        <color rgb="FFFFEF9C"/>
        <color rgb="FF63BE7B"/>
      </colorScale>
    </cfRule>
    <cfRule type="colorScale" priority="5907">
      <colorScale>
        <cfvo type="min"/>
        <cfvo type="max"/>
        <color rgb="FFFFEF9C"/>
        <color rgb="FF63BE7B"/>
      </colorScale>
    </cfRule>
  </conditionalFormatting>
  <conditionalFormatting sqref="U8">
    <cfRule type="colorScale" priority="5959">
      <colorScale>
        <cfvo type="min"/>
        <cfvo type="max"/>
        <color rgb="FFFCFCFF"/>
        <color rgb="FF63BE7B"/>
      </colorScale>
    </cfRule>
  </conditionalFormatting>
  <conditionalFormatting sqref="U8">
    <cfRule type="colorScale" priority="5971">
      <colorScale>
        <cfvo type="min"/>
        <cfvo type="percentile" val="50"/>
        <cfvo type="max"/>
        <color rgb="FFF8696B"/>
        <color rgb="FFFCFCFF"/>
        <color rgb="FF63BE7B"/>
      </colorScale>
    </cfRule>
  </conditionalFormatting>
  <conditionalFormatting sqref="U8">
    <cfRule type="colorScale" priority="5896">
      <colorScale>
        <cfvo type="min"/>
        <cfvo type="max"/>
        <color rgb="FFFCFCFF"/>
        <color rgb="FF63BE7B"/>
      </colorScale>
    </cfRule>
    <cfRule type="colorScale" priority="5990">
      <colorScale>
        <cfvo type="min"/>
        <cfvo type="percentile" val="50"/>
        <cfvo type="max"/>
        <color rgb="FFF8696B"/>
        <color rgb="FFFCFCFF"/>
        <color rgb="FF63BE7B"/>
      </colorScale>
    </cfRule>
  </conditionalFormatting>
  <conditionalFormatting sqref="U8">
    <cfRule type="colorScale" priority="5939">
      <colorScale>
        <cfvo type="min"/>
        <cfvo type="max"/>
        <color rgb="FFFCFCFF"/>
        <color rgb="FF63BE7B"/>
      </colorScale>
    </cfRule>
  </conditionalFormatting>
  <conditionalFormatting sqref="V8">
    <cfRule type="colorScale" priority="5891">
      <colorScale>
        <cfvo type="min"/>
        <cfvo type="max"/>
        <color rgb="FFFFEF9C"/>
        <color rgb="FF63BE7B"/>
      </colorScale>
    </cfRule>
  </conditionalFormatting>
  <conditionalFormatting sqref="V8">
    <cfRule type="colorScale" priority="5887">
      <colorScale>
        <cfvo type="min"/>
        <cfvo type="percentile" val="50"/>
        <cfvo type="max"/>
        <color rgb="FF63BE7B"/>
        <color rgb="FFFCFCFF"/>
        <color rgb="FFF8696B"/>
      </colorScale>
    </cfRule>
    <cfRule type="colorScale" priority="5888">
      <colorScale>
        <cfvo type="min"/>
        <cfvo type="percentile" val="50"/>
        <cfvo type="max"/>
        <color rgb="FF63BE7B"/>
        <color rgb="FFFCFCFF"/>
        <color rgb="FFF8696B"/>
      </colorScale>
    </cfRule>
    <cfRule type="colorScale" priority="5889">
      <colorScale>
        <cfvo type="min"/>
        <cfvo type="max"/>
        <color rgb="FF63BE7B"/>
        <color rgb="FFFCFCFF"/>
      </colorScale>
    </cfRule>
    <cfRule type="colorScale" priority="5890">
      <colorScale>
        <cfvo type="min"/>
        <cfvo type="percentile" val="50"/>
        <cfvo type="max"/>
        <color rgb="FF63BE7B"/>
        <color rgb="FFFCFCFF"/>
        <color rgb="FFF8696B"/>
      </colorScale>
    </cfRule>
    <cfRule type="colorScale" priority="5892">
      <colorScale>
        <cfvo type="min"/>
        <cfvo type="max"/>
        <color rgb="FFFFEF9C"/>
        <color rgb="FF63BE7B"/>
      </colorScale>
    </cfRule>
    <cfRule type="colorScale" priority="5893">
      <colorScale>
        <cfvo type="min"/>
        <cfvo type="max"/>
        <color rgb="FFFFEF9C"/>
        <color rgb="FF63BE7B"/>
      </colorScale>
    </cfRule>
    <cfRule type="colorScale" priority="5894">
      <colorScale>
        <cfvo type="min"/>
        <cfvo type="max"/>
        <color rgb="FFFFEF9C"/>
        <color rgb="FF63BE7B"/>
      </colorScale>
    </cfRule>
  </conditionalFormatting>
  <conditionalFormatting sqref="W8">
    <cfRule type="colorScale" priority="5960">
      <colorScale>
        <cfvo type="min"/>
        <cfvo type="percentile" val="50"/>
        <cfvo type="max"/>
        <color rgb="FF63BE7B"/>
        <color rgb="FFFCFCFF"/>
        <color rgb="FFF8696B"/>
      </colorScale>
    </cfRule>
    <cfRule type="colorScale" priority="5961">
      <colorScale>
        <cfvo type="min"/>
        <cfvo type="max"/>
        <color rgb="FF63BE7B"/>
        <color rgb="FFFCFCFF"/>
      </colorScale>
    </cfRule>
  </conditionalFormatting>
  <conditionalFormatting sqref="W8">
    <cfRule type="colorScale" priority="5972">
      <colorScale>
        <cfvo type="min"/>
        <cfvo type="percentile" val="50"/>
        <cfvo type="max"/>
        <color rgb="FF63BE7B"/>
        <color rgb="FFFCFCFF"/>
        <color rgb="FFF8696B"/>
      </colorScale>
    </cfRule>
  </conditionalFormatting>
  <conditionalFormatting sqref="W8">
    <cfRule type="colorScale" priority="5895">
      <colorScale>
        <cfvo type="min"/>
        <cfvo type="percentile" val="50"/>
        <cfvo type="max"/>
        <color rgb="FF63BE7B"/>
        <color rgb="FFFCFCFF"/>
        <color rgb="FFF8696B"/>
      </colorScale>
    </cfRule>
  </conditionalFormatting>
  <conditionalFormatting sqref="W8">
    <cfRule type="colorScale" priority="5940">
      <colorScale>
        <cfvo type="min"/>
        <cfvo type="percentile" val="50"/>
        <cfvo type="max"/>
        <color rgb="FF63BE7B"/>
        <color rgb="FFFCFCFF"/>
        <color rgb="FFF8696B"/>
      </colorScale>
    </cfRule>
    <cfRule type="colorScale" priority="5941">
      <colorScale>
        <cfvo type="min"/>
        <cfvo type="max"/>
        <color rgb="FF63BE7B"/>
        <color rgb="FFFCFCFF"/>
      </colorScale>
    </cfRule>
  </conditionalFormatting>
  <conditionalFormatting sqref="S18">
    <cfRule type="colorScale" priority="5536">
      <colorScale>
        <cfvo type="min"/>
        <cfvo type="max"/>
        <color rgb="FFFFEF9C"/>
        <color rgb="FF63BE7B"/>
      </colorScale>
    </cfRule>
    <cfRule type="colorScale" priority="5537">
      <colorScale>
        <cfvo type="min"/>
        <cfvo type="percentile" val="50"/>
        <cfvo type="max"/>
        <color rgb="FFF8696B"/>
        <color rgb="FFFFEB84"/>
        <color rgb="FF63BE7B"/>
      </colorScale>
    </cfRule>
    <cfRule type="colorScale" priority="5538">
      <colorScale>
        <cfvo type="min"/>
        <cfvo type="max"/>
        <color rgb="FFFFEF9C"/>
        <color rgb="FF63BE7B"/>
      </colorScale>
    </cfRule>
    <cfRule type="colorScale" priority="5539">
      <colorScale>
        <cfvo type="min"/>
        <cfvo type="max"/>
        <color rgb="FFFFEF9C"/>
        <color rgb="FF63BE7B"/>
      </colorScale>
    </cfRule>
    <cfRule type="colorScale" priority="5540">
      <colorScale>
        <cfvo type="min"/>
        <cfvo type="max"/>
        <color rgb="FFFFEF9C"/>
        <color rgb="FF63BE7B"/>
      </colorScale>
    </cfRule>
    <cfRule type="colorScale" priority="5541">
      <colorScale>
        <cfvo type="min"/>
        <cfvo type="max"/>
        <color rgb="FFFFEF9C"/>
        <color rgb="FF63BE7B"/>
      </colorScale>
    </cfRule>
    <cfRule type="colorScale" priority="5542">
      <colorScale>
        <cfvo type="min"/>
        <cfvo type="max"/>
        <color rgb="FFFFEF9C"/>
        <color rgb="FF63BE7B"/>
      </colorScale>
    </cfRule>
  </conditionalFormatting>
  <conditionalFormatting sqref="S19">
    <cfRule type="colorScale" priority="5535">
      <colorScale>
        <cfvo type="min"/>
        <cfvo type="max"/>
        <color rgb="FFFFEF9C"/>
        <color rgb="FF63BE7B"/>
      </colorScale>
    </cfRule>
  </conditionalFormatting>
  <conditionalFormatting sqref="S20">
    <cfRule type="colorScale" priority="5532">
      <colorScale>
        <cfvo type="min"/>
        <cfvo type="max"/>
        <color rgb="FFFFEF9C"/>
        <color rgb="FF63BE7B"/>
      </colorScale>
    </cfRule>
    <cfRule type="colorScale" priority="5533">
      <colorScale>
        <cfvo type="min"/>
        <cfvo type="max"/>
        <color rgb="FFFFEF9C"/>
        <color rgb="FF63BE7B"/>
      </colorScale>
    </cfRule>
    <cfRule type="colorScale" priority="5534">
      <colorScale>
        <cfvo type="min"/>
        <cfvo type="max"/>
        <color rgb="FFFFEF9C"/>
        <color rgb="FF63BE7B"/>
      </colorScale>
    </cfRule>
  </conditionalFormatting>
  <conditionalFormatting sqref="S21">
    <cfRule type="colorScale" priority="5530">
      <colorScale>
        <cfvo type="min"/>
        <cfvo type="max"/>
        <color rgb="FFFFEF9C"/>
        <color rgb="FF63BE7B"/>
      </colorScale>
    </cfRule>
    <cfRule type="colorScale" priority="5531">
      <colorScale>
        <cfvo type="min"/>
        <cfvo type="max"/>
        <color rgb="FFFFEF9C"/>
        <color rgb="FF63BE7B"/>
      </colorScale>
    </cfRule>
  </conditionalFormatting>
  <conditionalFormatting sqref="S22">
    <cfRule type="colorScale" priority="5526">
      <colorScale>
        <cfvo type="min"/>
        <cfvo type="max"/>
        <color rgb="FFFFEF9C"/>
        <color rgb="FF63BE7B"/>
      </colorScale>
    </cfRule>
    <cfRule type="colorScale" priority="5527">
      <colorScale>
        <cfvo type="min"/>
        <cfvo type="max"/>
        <color rgb="FFFFEF9C"/>
        <color rgb="FF63BE7B"/>
      </colorScale>
    </cfRule>
    <cfRule type="colorScale" priority="5528">
      <colorScale>
        <cfvo type="min"/>
        <cfvo type="max"/>
        <color rgb="FFFFEF9C"/>
        <color rgb="FF63BE7B"/>
      </colorScale>
    </cfRule>
    <cfRule type="colorScale" priority="5529">
      <colorScale>
        <cfvo type="min"/>
        <cfvo type="max"/>
        <color rgb="FFFFEF9C"/>
        <color rgb="FF63BE7B"/>
      </colorScale>
    </cfRule>
  </conditionalFormatting>
  <conditionalFormatting sqref="S23">
    <cfRule type="colorScale" priority="5522">
      <colorScale>
        <cfvo type="min"/>
        <cfvo type="max"/>
        <color rgb="FFFFEF9C"/>
        <color rgb="FF63BE7B"/>
      </colorScale>
    </cfRule>
    <cfRule type="colorScale" priority="5523">
      <colorScale>
        <cfvo type="min"/>
        <cfvo type="max"/>
        <color rgb="FFFFEF9C"/>
        <color rgb="FF63BE7B"/>
      </colorScale>
    </cfRule>
    <cfRule type="colorScale" priority="5524">
      <colorScale>
        <cfvo type="min"/>
        <cfvo type="max"/>
        <color rgb="FFFFEF9C"/>
        <color rgb="FF63BE7B"/>
      </colorScale>
    </cfRule>
    <cfRule type="colorScale" priority="5525">
      <colorScale>
        <cfvo type="min"/>
        <cfvo type="max"/>
        <color rgb="FFFFEF9C"/>
        <color rgb="FF63BE7B"/>
      </colorScale>
    </cfRule>
  </conditionalFormatting>
  <conditionalFormatting sqref="S24">
    <cfRule type="colorScale" priority="5518">
      <colorScale>
        <cfvo type="min"/>
        <cfvo type="max"/>
        <color rgb="FFFFEF9C"/>
        <color rgb="FF63BE7B"/>
      </colorScale>
    </cfRule>
    <cfRule type="colorScale" priority="5519">
      <colorScale>
        <cfvo type="min"/>
        <cfvo type="max"/>
        <color rgb="FFFFEF9C"/>
        <color rgb="FF63BE7B"/>
      </colorScale>
    </cfRule>
    <cfRule type="colorScale" priority="5520">
      <colorScale>
        <cfvo type="min"/>
        <cfvo type="max"/>
        <color rgb="FFFFEF9C"/>
        <color rgb="FF63BE7B"/>
      </colorScale>
    </cfRule>
    <cfRule type="colorScale" priority="5521">
      <colorScale>
        <cfvo type="min"/>
        <cfvo type="max"/>
        <color rgb="FFFFEF9C"/>
        <color rgb="FF63BE7B"/>
      </colorScale>
    </cfRule>
  </conditionalFormatting>
  <conditionalFormatting sqref="S25">
    <cfRule type="colorScale" priority="5517">
      <colorScale>
        <cfvo type="min"/>
        <cfvo type="max"/>
        <color rgb="FFFFEF9C"/>
        <color rgb="FF63BE7B"/>
      </colorScale>
    </cfRule>
  </conditionalFormatting>
  <conditionalFormatting sqref="S28">
    <cfRule type="colorScale" priority="5562">
      <colorScale>
        <cfvo type="min"/>
        <cfvo type="max"/>
        <color rgb="FFFFEF9C"/>
        <color rgb="FF63BE7B"/>
      </colorScale>
    </cfRule>
  </conditionalFormatting>
  <conditionalFormatting sqref="S15">
    <cfRule type="colorScale" priority="5552">
      <colorScale>
        <cfvo type="min"/>
        <cfvo type="max"/>
        <color rgb="FFFFEF9C"/>
        <color rgb="FF63BE7B"/>
      </colorScale>
    </cfRule>
  </conditionalFormatting>
  <conditionalFormatting sqref="S16">
    <cfRule type="colorScale" priority="5553">
      <colorScale>
        <cfvo type="min"/>
        <cfvo type="max"/>
        <color rgb="FFFFEF9C"/>
        <color rgb="FF63BE7B"/>
      </colorScale>
    </cfRule>
    <cfRule type="colorScale" priority="5554">
      <colorScale>
        <cfvo type="min"/>
        <cfvo type="max"/>
        <color rgb="FFFFEF9C"/>
        <color rgb="FF63BE7B"/>
      </colorScale>
    </cfRule>
  </conditionalFormatting>
  <conditionalFormatting sqref="S17">
    <cfRule type="colorScale" priority="5555">
      <colorScale>
        <cfvo type="min"/>
        <cfvo type="max"/>
        <color rgb="FFFFEF9C"/>
        <color rgb="FF63BE7B"/>
      </colorScale>
    </cfRule>
  </conditionalFormatting>
  <conditionalFormatting sqref="S19">
    <cfRule type="colorScale" priority="5556">
      <colorScale>
        <cfvo type="min"/>
        <cfvo type="max"/>
        <color rgb="FFFFEF9C"/>
        <color rgb="FF63BE7B"/>
      </colorScale>
    </cfRule>
  </conditionalFormatting>
  <conditionalFormatting sqref="S25">
    <cfRule type="colorScale" priority="5557">
      <colorScale>
        <cfvo type="min"/>
        <cfvo type="max"/>
        <color rgb="FFFFEF9C"/>
        <color rgb="FF63BE7B"/>
      </colorScale>
    </cfRule>
  </conditionalFormatting>
  <conditionalFormatting sqref="S26">
    <cfRule type="colorScale" priority="5558">
      <colorScale>
        <cfvo type="min"/>
        <cfvo type="max"/>
        <color rgb="FFFFEF9C"/>
        <color rgb="FF63BE7B"/>
      </colorScale>
    </cfRule>
    <cfRule type="colorScale" priority="5559">
      <colorScale>
        <cfvo type="min"/>
        <cfvo type="max"/>
        <color rgb="FFFFEF9C"/>
        <color rgb="FF63BE7B"/>
      </colorScale>
    </cfRule>
    <cfRule type="colorScale" priority="5560">
      <colorScale>
        <cfvo type="min"/>
        <cfvo type="max"/>
        <color rgb="FFFFEF9C"/>
        <color rgb="FF63BE7B"/>
      </colorScale>
    </cfRule>
  </conditionalFormatting>
  <conditionalFormatting sqref="S27">
    <cfRule type="colorScale" priority="5561">
      <colorScale>
        <cfvo type="min"/>
        <cfvo type="max"/>
        <color rgb="FFFFEF9C"/>
        <color rgb="FF63BE7B"/>
      </colorScale>
    </cfRule>
  </conditionalFormatting>
  <conditionalFormatting sqref="S29">
    <cfRule type="colorScale" priority="5510">
      <colorScale>
        <cfvo type="min"/>
        <cfvo type="max"/>
        <color rgb="FFFFEF9C"/>
        <color rgb="FF63BE7B"/>
      </colorScale>
    </cfRule>
  </conditionalFormatting>
  <conditionalFormatting sqref="S29">
    <cfRule type="colorScale" priority="5501">
      <colorScale>
        <cfvo type="min"/>
        <cfvo type="max"/>
        <color rgb="FFFCFCFF"/>
        <color rgb="FF63BE7B"/>
      </colorScale>
    </cfRule>
    <cfRule type="colorScale" priority="5502">
      <colorScale>
        <cfvo type="min"/>
        <cfvo type="percentile" val="50"/>
        <cfvo type="max"/>
        <color rgb="FFF8696B"/>
        <color rgb="FFFCFCFF"/>
        <color rgb="FF63BE7B"/>
      </colorScale>
    </cfRule>
  </conditionalFormatting>
  <conditionalFormatting sqref="S15:S17">
    <cfRule type="colorScale" priority="5543">
      <colorScale>
        <cfvo type="min"/>
        <cfvo type="max"/>
        <color rgb="FFFFEF9C"/>
        <color rgb="FF63BE7B"/>
      </colorScale>
    </cfRule>
  </conditionalFormatting>
  <conditionalFormatting sqref="S15:S19">
    <cfRule type="colorScale" priority="5544">
      <colorScale>
        <cfvo type="min"/>
        <cfvo type="max"/>
        <color rgb="FFFFEF9C"/>
        <color rgb="FF63BE7B"/>
      </colorScale>
    </cfRule>
  </conditionalFormatting>
  <conditionalFormatting sqref="S27">
    <cfRule type="colorScale" priority="5545">
      <colorScale>
        <cfvo type="min"/>
        <cfvo type="max"/>
        <color rgb="FFFCFCFF"/>
        <color rgb="FF63BE7B"/>
      </colorScale>
    </cfRule>
    <cfRule type="colorScale" priority="5546">
      <colorScale>
        <cfvo type="min"/>
        <cfvo type="max"/>
        <color rgb="FFFCFCFF"/>
        <color rgb="FF63BE7B"/>
      </colorScale>
    </cfRule>
    <cfRule type="colorScale" priority="5547">
      <colorScale>
        <cfvo type="min"/>
        <cfvo type="max"/>
        <color rgb="FFFFEF9C"/>
        <color rgb="FF63BE7B"/>
      </colorScale>
    </cfRule>
  </conditionalFormatting>
  <conditionalFormatting sqref="S28">
    <cfRule type="colorScale" priority="5511">
      <colorScale>
        <cfvo type="min"/>
        <cfvo type="max"/>
        <color rgb="FFFFEF9C"/>
        <color rgb="FF63BE7B"/>
      </colorScale>
    </cfRule>
    <cfRule type="colorScale" priority="5512">
      <colorScale>
        <cfvo type="min"/>
        <cfvo type="percentile" val="50"/>
        <cfvo type="max"/>
        <color rgb="FFF8696B"/>
        <color rgb="FFFCFCFF"/>
        <color rgb="FF63BE7B"/>
      </colorScale>
    </cfRule>
    <cfRule type="colorScale" priority="5513">
      <colorScale>
        <cfvo type="min"/>
        <cfvo type="max"/>
        <color rgb="FFFCFCFF"/>
        <color rgb="FF63BE7B"/>
      </colorScale>
    </cfRule>
    <cfRule type="colorScale" priority="5514">
      <colorScale>
        <cfvo type="min"/>
        <cfvo type="max"/>
        <color rgb="FFFCFCFF"/>
        <color rgb="FF63BE7B"/>
      </colorScale>
    </cfRule>
    <cfRule type="colorScale" priority="5515">
      <colorScale>
        <cfvo type="min"/>
        <cfvo type="percentile" val="50"/>
        <cfvo type="max"/>
        <color rgb="FFF8696B"/>
        <color rgb="FFFCFCFF"/>
        <color rgb="FF63BE7B"/>
      </colorScale>
    </cfRule>
    <cfRule type="colorScale" priority="5516">
      <colorScale>
        <cfvo type="min"/>
        <cfvo type="max"/>
        <color rgb="FFFCFCFF"/>
        <color rgb="FF63BE7B"/>
      </colorScale>
    </cfRule>
  </conditionalFormatting>
  <conditionalFormatting sqref="S29">
    <cfRule type="colorScale" priority="5503">
      <colorScale>
        <cfvo type="min"/>
        <cfvo type="max"/>
        <color rgb="FFFFEF9C"/>
        <color rgb="FF63BE7B"/>
      </colorScale>
    </cfRule>
    <cfRule type="colorScale" priority="5504">
      <colorScale>
        <cfvo type="min"/>
        <cfvo type="max"/>
        <color rgb="FFFFEF9C"/>
        <color rgb="FF63BE7B"/>
      </colorScale>
    </cfRule>
    <cfRule type="colorScale" priority="5505">
      <colorScale>
        <cfvo type="min"/>
        <cfvo type="percentile" val="50"/>
        <cfvo type="max"/>
        <color rgb="FFF8696B"/>
        <color rgb="FFFCFCFF"/>
        <color rgb="FF63BE7B"/>
      </colorScale>
    </cfRule>
    <cfRule type="colorScale" priority="5506">
      <colorScale>
        <cfvo type="min"/>
        <cfvo type="max"/>
        <color rgb="FFFCFCFF"/>
        <color rgb="FF63BE7B"/>
      </colorScale>
    </cfRule>
    <cfRule type="colorScale" priority="5507">
      <colorScale>
        <cfvo type="min"/>
        <cfvo type="max"/>
        <color rgb="FFFCFCFF"/>
        <color rgb="FF63BE7B"/>
      </colorScale>
    </cfRule>
    <cfRule type="colorScale" priority="5508">
      <colorScale>
        <cfvo type="min"/>
        <cfvo type="percentile" val="50"/>
        <cfvo type="max"/>
        <color rgb="FFF8696B"/>
        <color rgb="FFFCFCFF"/>
        <color rgb="FF63BE7B"/>
      </colorScale>
    </cfRule>
    <cfRule type="colorScale" priority="5509">
      <colorScale>
        <cfvo type="min"/>
        <cfvo type="max"/>
        <color rgb="FFFCFCFF"/>
        <color rgb="FF63BE7B"/>
      </colorScale>
    </cfRule>
  </conditionalFormatting>
  <conditionalFormatting sqref="S26">
    <cfRule type="colorScale" priority="5563">
      <colorScale>
        <cfvo type="min"/>
        <cfvo type="max"/>
        <color rgb="FFFFEF9C"/>
        <color rgb="FF63BE7B"/>
      </colorScale>
    </cfRule>
  </conditionalFormatting>
  <conditionalFormatting sqref="S20:S24">
    <cfRule type="colorScale" priority="5564">
      <colorScale>
        <cfvo type="min"/>
        <cfvo type="max"/>
        <color rgb="FFFFEF9C"/>
        <color rgb="FF63BE7B"/>
      </colorScale>
    </cfRule>
  </conditionalFormatting>
  <conditionalFormatting sqref="S20:S25">
    <cfRule type="colorScale" priority="5565">
      <colorScale>
        <cfvo type="min"/>
        <cfvo type="max"/>
        <color rgb="FFFFEF9C"/>
        <color rgb="FF63BE7B"/>
      </colorScale>
    </cfRule>
    <cfRule type="colorScale" priority="5566">
      <colorScale>
        <cfvo type="min"/>
        <cfvo type="percentile" val="50"/>
        <cfvo type="max"/>
        <color rgb="FFF8696B"/>
        <color rgb="FFFFEB84"/>
        <color rgb="FF63BE7B"/>
      </colorScale>
    </cfRule>
  </conditionalFormatting>
  <conditionalFormatting sqref="S15:S27">
    <cfRule type="colorScale" priority="5567">
      <colorScale>
        <cfvo type="min"/>
        <cfvo type="max"/>
        <color rgb="FFFCFCFF"/>
        <color rgb="FF63BE7B"/>
      </colorScale>
    </cfRule>
    <cfRule type="colorScale" priority="5568">
      <colorScale>
        <cfvo type="min"/>
        <cfvo type="percentile" val="50"/>
        <cfvo type="max"/>
        <color rgb="FFF8696B"/>
        <color rgb="FFFCFCFF"/>
        <color rgb="FF63BE7B"/>
      </colorScale>
    </cfRule>
  </conditionalFormatting>
  <conditionalFormatting sqref="S15:S29">
    <cfRule type="colorScale" priority="5569">
      <colorScale>
        <cfvo type="min"/>
        <cfvo type="max"/>
        <color rgb="FFFCFCFF"/>
        <color rgb="FF63BE7B"/>
      </colorScale>
    </cfRule>
  </conditionalFormatting>
  <conditionalFormatting sqref="S15:S26">
    <cfRule type="colorScale" priority="5570">
      <colorScale>
        <cfvo type="min"/>
        <cfvo type="percentile" val="50"/>
        <cfvo type="max"/>
        <color rgb="FFF8696B"/>
        <color rgb="FFFCFCFF"/>
        <color rgb="FF63BE7B"/>
      </colorScale>
    </cfRule>
    <cfRule type="colorScale" priority="5571">
      <colorScale>
        <cfvo type="min"/>
        <cfvo type="max"/>
        <color rgb="FFFCFCFF"/>
        <color rgb="FF63BE7B"/>
      </colorScale>
    </cfRule>
    <cfRule type="colorScale" priority="5572">
      <colorScale>
        <cfvo type="min"/>
        <cfvo type="max"/>
        <color rgb="FFFCFCFF"/>
        <color rgb="FF63BE7B"/>
      </colorScale>
    </cfRule>
  </conditionalFormatting>
  <conditionalFormatting sqref="S15:S27">
    <cfRule type="colorScale" priority="5573">
      <colorScale>
        <cfvo type="min"/>
        <cfvo type="percentile" val="50"/>
        <cfvo type="max"/>
        <color rgb="FFF8696B"/>
        <color rgb="FFFCFCFF"/>
        <color rgb="FF63BE7B"/>
      </colorScale>
    </cfRule>
    <cfRule type="colorScale" priority="5574">
      <colorScale>
        <cfvo type="min"/>
        <cfvo type="max"/>
        <color rgb="FFFCFCFF"/>
        <color rgb="FF63BE7B"/>
      </colorScale>
    </cfRule>
  </conditionalFormatting>
  <conditionalFormatting sqref="S30">
    <cfRule type="colorScale" priority="5494">
      <colorScale>
        <cfvo type="min"/>
        <cfvo type="max"/>
        <color rgb="FFFFEF9C"/>
        <color rgb="FF63BE7B"/>
      </colorScale>
    </cfRule>
  </conditionalFormatting>
  <conditionalFormatting sqref="S30">
    <cfRule type="colorScale" priority="5493">
      <colorScale>
        <cfvo type="min"/>
        <cfvo type="max"/>
        <color rgb="FFFCFCFF"/>
        <color rgb="FF63BE7B"/>
      </colorScale>
    </cfRule>
  </conditionalFormatting>
  <conditionalFormatting sqref="S30">
    <cfRule type="colorScale" priority="5497">
      <colorScale>
        <cfvo type="min"/>
        <cfvo type="max"/>
        <color rgb="FFFCFCFF"/>
        <color rgb="FF63BE7B"/>
      </colorScale>
    </cfRule>
  </conditionalFormatting>
  <conditionalFormatting sqref="S30">
    <cfRule type="colorScale" priority="5498">
      <colorScale>
        <cfvo type="min"/>
        <cfvo type="max"/>
        <color rgb="FFFCFCFF"/>
        <color rgb="FF63BE7B"/>
      </colorScale>
    </cfRule>
  </conditionalFormatting>
  <conditionalFormatting sqref="S30">
    <cfRule type="colorScale" priority="5499">
      <colorScale>
        <cfvo type="min"/>
        <cfvo type="percentile" val="50"/>
        <cfvo type="max"/>
        <color rgb="FFF8696B"/>
        <color rgb="FFFCFCFF"/>
        <color rgb="FF63BE7B"/>
      </colorScale>
    </cfRule>
    <cfRule type="colorScale" priority="5500">
      <colorScale>
        <cfvo type="min"/>
        <cfvo type="max"/>
        <color rgb="FFFCFCFF"/>
        <color rgb="FF63BE7B"/>
      </colorScale>
    </cfRule>
  </conditionalFormatting>
  <conditionalFormatting sqref="S30">
    <cfRule type="colorScale" priority="5495">
      <colorScale>
        <cfvo type="min"/>
        <cfvo type="max"/>
        <color rgb="FFFCFCFF"/>
        <color rgb="FF63BE7B"/>
      </colorScale>
    </cfRule>
    <cfRule type="colorScale" priority="5496">
      <colorScale>
        <cfvo type="min"/>
        <cfvo type="max"/>
        <color rgb="FFFFEF9C"/>
        <color rgb="FF63BE7B"/>
      </colorScale>
    </cfRule>
  </conditionalFormatting>
  <conditionalFormatting sqref="S31:S32">
    <cfRule type="colorScale" priority="5486">
      <colorScale>
        <cfvo type="min"/>
        <cfvo type="max"/>
        <color rgb="FFFFEF9C"/>
        <color rgb="FF63BE7B"/>
      </colorScale>
    </cfRule>
  </conditionalFormatting>
  <conditionalFormatting sqref="S31">
    <cfRule type="colorScale" priority="5487">
      <colorScale>
        <cfvo type="min"/>
        <cfvo type="max"/>
        <color rgb="FFFFEF9C"/>
        <color rgb="FF63BE7B"/>
      </colorScale>
    </cfRule>
  </conditionalFormatting>
  <conditionalFormatting sqref="S31">
    <cfRule type="colorScale" priority="5488">
      <colorScale>
        <cfvo type="min"/>
        <cfvo type="percentile" val="50"/>
        <cfvo type="max"/>
        <color rgb="FFF8696B"/>
        <color rgb="FFFCFCFF"/>
        <color rgb="FF63BE7B"/>
      </colorScale>
    </cfRule>
    <cfRule type="colorScale" priority="5489">
      <colorScale>
        <cfvo type="min"/>
        <cfvo type="max"/>
        <color rgb="FFFCFCFF"/>
        <color rgb="FF63BE7B"/>
      </colorScale>
    </cfRule>
    <cfRule type="colorScale" priority="5490">
      <colorScale>
        <cfvo type="min"/>
        <cfvo type="max"/>
        <color rgb="FFFCFCFF"/>
        <color rgb="FF63BE7B"/>
      </colorScale>
    </cfRule>
  </conditionalFormatting>
  <conditionalFormatting sqref="S31">
    <cfRule type="colorScale" priority="5491">
      <colorScale>
        <cfvo type="min"/>
        <cfvo type="percentile" val="50"/>
        <cfvo type="max"/>
        <color rgb="FFF8696B"/>
        <color rgb="FFFCFCFF"/>
        <color rgb="FF63BE7B"/>
      </colorScale>
    </cfRule>
    <cfRule type="colorScale" priority="5492">
      <colorScale>
        <cfvo type="min"/>
        <cfvo type="max"/>
        <color rgb="FFFCFCFF"/>
        <color rgb="FF63BE7B"/>
      </colorScale>
    </cfRule>
  </conditionalFormatting>
  <conditionalFormatting sqref="S15:S32">
    <cfRule type="colorScale" priority="5485">
      <colorScale>
        <cfvo type="min"/>
        <cfvo type="max"/>
        <color rgb="FFFCFCFF"/>
        <color rgb="FF63BE7B"/>
      </colorScale>
    </cfRule>
  </conditionalFormatting>
  <conditionalFormatting sqref="S15:S32">
    <cfRule type="colorScale" priority="5477">
      <colorScale>
        <cfvo type="min"/>
        <cfvo type="percentile" val="50"/>
        <cfvo type="max"/>
        <color rgb="FFF8696B"/>
        <color rgb="FFFCFCFF"/>
        <color rgb="FF63BE7B"/>
      </colorScale>
    </cfRule>
    <cfRule type="colorScale" priority="5484">
      <colorScale>
        <cfvo type="min"/>
        <cfvo type="max"/>
        <color rgb="FFFCFCFF"/>
        <color rgb="FF63BE7B"/>
      </colorScale>
    </cfRule>
  </conditionalFormatting>
  <conditionalFormatting sqref="S32">
    <cfRule type="colorScale" priority="5478">
      <colorScale>
        <cfvo type="min"/>
        <cfvo type="max"/>
        <color rgb="FFFFEF9C"/>
        <color rgb="FF63BE7B"/>
      </colorScale>
    </cfRule>
  </conditionalFormatting>
  <conditionalFormatting sqref="S32">
    <cfRule type="colorScale" priority="5479">
      <colorScale>
        <cfvo type="min"/>
        <cfvo type="percentile" val="50"/>
        <cfvo type="max"/>
        <color rgb="FFF8696B"/>
        <color rgb="FFFCFCFF"/>
        <color rgb="FF63BE7B"/>
      </colorScale>
    </cfRule>
    <cfRule type="colorScale" priority="5480">
      <colorScale>
        <cfvo type="min"/>
        <cfvo type="max"/>
        <color rgb="FFFCFCFF"/>
        <color rgb="FF63BE7B"/>
      </colorScale>
    </cfRule>
    <cfRule type="colorScale" priority="5481">
      <colorScale>
        <cfvo type="min"/>
        <cfvo type="max"/>
        <color rgb="FFFCFCFF"/>
        <color rgb="FF63BE7B"/>
      </colorScale>
    </cfRule>
  </conditionalFormatting>
  <conditionalFormatting sqref="S32">
    <cfRule type="colorScale" priority="5482">
      <colorScale>
        <cfvo type="min"/>
        <cfvo type="percentile" val="50"/>
        <cfvo type="max"/>
        <color rgb="FFF8696B"/>
        <color rgb="FFFCFCFF"/>
        <color rgb="FF63BE7B"/>
      </colorScale>
    </cfRule>
    <cfRule type="colorScale" priority="5483">
      <colorScale>
        <cfvo type="min"/>
        <cfvo type="max"/>
        <color rgb="FFFCFCFF"/>
        <color rgb="FF63BE7B"/>
      </colorScale>
    </cfRule>
  </conditionalFormatting>
  <conditionalFormatting sqref="E7">
    <cfRule type="colorScale" priority="40545">
      <colorScale>
        <cfvo type="min"/>
        <cfvo type="max"/>
        <color rgb="FFFCFCFF"/>
        <color rgb="FF63BE7B"/>
      </colorScale>
    </cfRule>
  </conditionalFormatting>
  <conditionalFormatting sqref="F7">
    <cfRule type="colorScale" priority="40546">
      <colorScale>
        <cfvo type="min"/>
        <cfvo type="max"/>
        <color rgb="FFFCFCFF"/>
        <color rgb="FF63BE7B"/>
      </colorScale>
    </cfRule>
  </conditionalFormatting>
  <conditionalFormatting sqref="G7">
    <cfRule type="colorScale" priority="40547">
      <colorScale>
        <cfvo type="min"/>
        <cfvo type="max"/>
        <color rgb="FFFCFCFF"/>
        <color rgb="FF63BE7B"/>
      </colorScale>
    </cfRule>
  </conditionalFormatting>
  <conditionalFormatting sqref="K7:L7">
    <cfRule type="colorScale" priority="40548">
      <colorScale>
        <cfvo type="min"/>
        <cfvo type="max"/>
        <color rgb="FFFCFCFF"/>
        <color rgb="FF63BE7B"/>
      </colorScale>
    </cfRule>
  </conditionalFormatting>
  <conditionalFormatting sqref="O7">
    <cfRule type="colorScale" priority="40549">
      <colorScale>
        <cfvo type="min"/>
        <cfvo type="percentile" val="50"/>
        <cfvo type="max"/>
        <color rgb="FF63BE7B"/>
        <color rgb="FFFCFCFF"/>
        <color rgb="FFF8696B"/>
      </colorScale>
    </cfRule>
  </conditionalFormatting>
  <conditionalFormatting sqref="H7">
    <cfRule type="colorScale" priority="40600">
      <colorScale>
        <cfvo type="min"/>
        <cfvo type="percentile" val="50"/>
        <cfvo type="max"/>
        <color rgb="FFF8696B"/>
        <color rgb="FFFCFCFF"/>
        <color rgb="FF63BE7B"/>
      </colorScale>
    </cfRule>
    <cfRule type="colorScale" priority="40601">
      <colorScale>
        <cfvo type="min"/>
        <cfvo type="max"/>
        <color rgb="FFFCFCFF"/>
        <color rgb="FF63BE7B"/>
      </colorScale>
    </cfRule>
  </conditionalFormatting>
  <conditionalFormatting sqref="I7">
    <cfRule type="colorScale" priority="40604">
      <colorScale>
        <cfvo type="min"/>
        <cfvo type="percentile" val="50"/>
        <cfvo type="max"/>
        <color rgb="FFF8696B"/>
        <color rgb="FFFCFCFF"/>
        <color rgb="FF63BE7B"/>
      </colorScale>
    </cfRule>
    <cfRule type="colorScale" priority="40605">
      <colorScale>
        <cfvo type="min"/>
        <cfvo type="max"/>
        <color rgb="FFFCFCFF"/>
        <color rgb="FF63BE7B"/>
      </colorScale>
    </cfRule>
  </conditionalFormatting>
  <conditionalFormatting sqref="Q7">
    <cfRule type="colorScale" priority="40608">
      <colorScale>
        <cfvo type="min"/>
        <cfvo type="max"/>
        <color rgb="FFFFEF9C"/>
        <color rgb="FF63BE7B"/>
      </colorScale>
    </cfRule>
    <cfRule type="colorScale" priority="40609">
      <colorScale>
        <cfvo type="min"/>
        <cfvo type="percentile" val="50"/>
        <cfvo type="max"/>
        <color rgb="FFF8696B"/>
        <color rgb="FFFFEB84"/>
        <color rgb="FF63BE7B"/>
      </colorScale>
    </cfRule>
  </conditionalFormatting>
  <conditionalFormatting sqref="R7:S7">
    <cfRule type="colorScale" priority="40611">
      <colorScale>
        <cfvo type="min"/>
        <cfvo type="max"/>
        <color rgb="FFFFEF9C"/>
        <color rgb="FF63BE7B"/>
      </colorScale>
    </cfRule>
    <cfRule type="colorScale" priority="40612">
      <colorScale>
        <cfvo type="min"/>
        <cfvo type="percentile" val="50"/>
        <cfvo type="max"/>
        <color rgb="FFF8696B"/>
        <color rgb="FFFFEB84"/>
        <color rgb="FF63BE7B"/>
      </colorScale>
    </cfRule>
  </conditionalFormatting>
  <conditionalFormatting sqref="T7">
    <cfRule type="colorScale" priority="40614">
      <colorScale>
        <cfvo type="min"/>
        <cfvo type="max"/>
        <color rgb="FFFFEF9C"/>
        <color rgb="FF63BE7B"/>
      </colorScale>
    </cfRule>
    <cfRule type="colorScale" priority="40615">
      <colorScale>
        <cfvo type="min"/>
        <cfvo type="percentile" val="50"/>
        <cfvo type="max"/>
        <color rgb="FFF8696B"/>
        <color rgb="FFFCFCFF"/>
        <color rgb="FF63BE7B"/>
      </colorScale>
    </cfRule>
  </conditionalFormatting>
  <conditionalFormatting sqref="U7:W7">
    <cfRule type="colorScale" priority="40617">
      <colorScale>
        <cfvo type="min"/>
        <cfvo type="max"/>
        <color rgb="FFFFEF9C"/>
        <color rgb="FF63BE7B"/>
      </colorScale>
    </cfRule>
    <cfRule type="colorScale" priority="40618">
      <colorScale>
        <cfvo type="min"/>
        <cfvo type="max"/>
        <color rgb="FFFFEF9C"/>
        <color rgb="FF63BE7B"/>
      </colorScale>
    </cfRule>
  </conditionalFormatting>
  <conditionalFormatting sqref="U6:W6 V7">
    <cfRule type="colorScale" priority="40624">
      <colorScale>
        <cfvo type="min"/>
        <cfvo type="max"/>
        <color rgb="FFFFEF9C"/>
        <color rgb="FF63BE7B"/>
      </colorScale>
    </cfRule>
  </conditionalFormatting>
  <conditionalFormatting sqref="V7">
    <cfRule type="colorScale" priority="40782">
      <colorScale>
        <cfvo type="min"/>
        <cfvo type="max"/>
        <color rgb="FFFFEF9C"/>
        <color rgb="FF63BE7B"/>
      </colorScale>
    </cfRule>
  </conditionalFormatting>
  <conditionalFormatting sqref="D6:D8">
    <cfRule type="colorScale" priority="40960">
      <colorScale>
        <cfvo type="min"/>
        <cfvo type="percentile" val="50"/>
        <cfvo type="max"/>
        <color rgb="FFF8696B"/>
        <color rgb="FFFCFCFF"/>
        <color rgb="FF63BE7B"/>
      </colorScale>
    </cfRule>
  </conditionalFormatting>
  <conditionalFormatting sqref="F6:F8">
    <cfRule type="colorScale" priority="40963">
      <colorScale>
        <cfvo type="min"/>
        <cfvo type="max"/>
        <color rgb="FFFCFCFF"/>
        <color rgb="FF63BE7B"/>
      </colorScale>
    </cfRule>
  </conditionalFormatting>
  <conditionalFormatting sqref="G6:G8">
    <cfRule type="colorScale" priority="40964">
      <colorScale>
        <cfvo type="min"/>
        <cfvo type="max"/>
        <color rgb="FFFCFCFF"/>
        <color rgb="FF63BE7B"/>
      </colorScale>
    </cfRule>
  </conditionalFormatting>
  <conditionalFormatting sqref="O6:O8">
    <cfRule type="colorScale" priority="40968">
      <colorScale>
        <cfvo type="min"/>
        <cfvo type="percentile" val="50"/>
        <cfvo type="max"/>
        <color rgb="FF63BE7B"/>
        <color rgb="FFFCFCFF"/>
        <color rgb="FFF8696B"/>
      </colorScale>
    </cfRule>
  </conditionalFormatting>
  <conditionalFormatting sqref="E6:E8">
    <cfRule type="colorScale" priority="40972">
      <colorScale>
        <cfvo type="min"/>
        <cfvo type="max"/>
        <color rgb="FFFCFCFF"/>
        <color rgb="FF63BE7B"/>
      </colorScale>
    </cfRule>
  </conditionalFormatting>
  <conditionalFormatting sqref="I6:I8">
    <cfRule type="colorScale" priority="40994">
      <colorScale>
        <cfvo type="min"/>
        <cfvo type="percentile" val="50"/>
        <cfvo type="max"/>
        <color rgb="FFF8696B"/>
        <color rgb="FFFCFCFF"/>
        <color rgb="FF63BE7B"/>
      </colorScale>
    </cfRule>
    <cfRule type="colorScale" priority="40995">
      <colorScale>
        <cfvo type="min"/>
        <cfvo type="max"/>
        <color rgb="FFFCFCFF"/>
        <color rgb="FF63BE7B"/>
      </colorScale>
    </cfRule>
  </conditionalFormatting>
  <conditionalFormatting sqref="K6:K8">
    <cfRule type="colorScale" priority="40996">
      <colorScale>
        <cfvo type="min"/>
        <cfvo type="percentile" val="50"/>
        <cfvo type="max"/>
        <color rgb="FFF8696B"/>
        <color rgb="FFFCFCFF"/>
        <color rgb="FF63BE7B"/>
      </colorScale>
    </cfRule>
  </conditionalFormatting>
  <conditionalFormatting sqref="L6:L8">
    <cfRule type="colorScale" priority="41002">
      <colorScale>
        <cfvo type="min"/>
        <cfvo type="percentile" val="50"/>
        <cfvo type="max"/>
        <color rgb="FFF8696B"/>
        <color rgb="FFFCFCFF"/>
        <color rgb="FF63BE7B"/>
      </colorScale>
    </cfRule>
  </conditionalFormatting>
  <conditionalFormatting sqref="P6:P8">
    <cfRule type="colorScale" priority="41008">
      <colorScale>
        <cfvo type="min"/>
        <cfvo type="percentile" val="50"/>
        <cfvo type="max"/>
        <color rgb="FF63BE7B"/>
        <color rgb="FFFCFCFF"/>
        <color rgb="FFF8696B"/>
      </colorScale>
    </cfRule>
  </conditionalFormatting>
  <conditionalFormatting sqref="Q6:Q8">
    <cfRule type="colorScale" priority="41016">
      <colorScale>
        <cfvo type="min"/>
        <cfvo type="percentile" val="50"/>
        <cfvo type="max"/>
        <color rgb="FFF8696B"/>
        <color rgb="FFFCFCFF"/>
        <color rgb="FF63BE7B"/>
      </colorScale>
    </cfRule>
  </conditionalFormatting>
  <conditionalFormatting sqref="R6:R8">
    <cfRule type="colorScale" priority="41019">
      <colorScale>
        <cfvo type="min"/>
        <cfvo type="max"/>
        <color rgb="FFFCFCFF"/>
        <color rgb="FF63BE7B"/>
      </colorScale>
    </cfRule>
  </conditionalFormatting>
  <conditionalFormatting sqref="S6:S8">
    <cfRule type="colorScale" priority="41025">
      <colorScale>
        <cfvo type="min"/>
        <cfvo type="max"/>
        <color rgb="FFFCFCFF"/>
        <color rgb="FF63BE7B"/>
      </colorScale>
    </cfRule>
    <cfRule type="colorScale" priority="41026">
      <colorScale>
        <cfvo type="min"/>
        <cfvo type="percentile" val="50"/>
        <cfvo type="max"/>
        <color rgb="FFF8696B"/>
        <color rgb="FFFCFCFF"/>
        <color rgb="FF63BE7B"/>
      </colorScale>
    </cfRule>
  </conditionalFormatting>
  <conditionalFormatting sqref="T6:T8">
    <cfRule type="colorScale" priority="41034">
      <colorScale>
        <cfvo type="min"/>
        <cfvo type="max"/>
        <color rgb="FFFCFCFF"/>
        <color rgb="FF63BE7B"/>
      </colorScale>
    </cfRule>
  </conditionalFormatting>
  <conditionalFormatting sqref="V6:V8">
    <cfRule type="colorScale" priority="41045">
      <colorScale>
        <cfvo type="min"/>
        <cfvo type="percentile" val="50"/>
        <cfvo type="max"/>
        <color rgb="FF63BE7B"/>
        <color rgb="FFFCFCFF"/>
        <color rgb="FFF8696B"/>
      </colorScale>
    </cfRule>
  </conditionalFormatting>
  <conditionalFormatting sqref="W6:W8">
    <cfRule type="colorScale" priority="41050">
      <colorScale>
        <cfvo type="min"/>
        <cfvo type="percentile" val="50"/>
        <cfvo type="max"/>
        <color rgb="FF63BE7B"/>
        <color rgb="FFFCFCFF"/>
        <color rgb="FFF8696B"/>
      </colorScale>
    </cfRule>
  </conditionalFormatting>
  <conditionalFormatting sqref="D2:D3">
    <cfRule type="colorScale" priority="41336">
      <colorScale>
        <cfvo type="min"/>
        <cfvo type="percentile" val="50"/>
        <cfvo type="max"/>
        <color rgb="FFF8696B"/>
        <color rgb="FFFCFCFF"/>
        <color rgb="FF63BE7B"/>
      </colorScale>
    </cfRule>
  </conditionalFormatting>
  <conditionalFormatting sqref="F2:F3">
    <cfRule type="colorScale" priority="41362">
      <colorScale>
        <cfvo type="min"/>
        <cfvo type="max"/>
        <color rgb="FFFCFCFF"/>
        <color rgb="FF63BE7B"/>
      </colorScale>
    </cfRule>
  </conditionalFormatting>
  <conditionalFormatting sqref="D2:D5">
    <cfRule type="colorScale" priority="41715">
      <colorScale>
        <cfvo type="min"/>
        <cfvo type="percentile" val="50"/>
        <cfvo type="max"/>
        <color rgb="FFF8696B"/>
        <color rgb="FFFCFCFF"/>
        <color rgb="FF63BE7B"/>
      </colorScale>
    </cfRule>
  </conditionalFormatting>
  <conditionalFormatting sqref="K2:K5">
    <cfRule type="colorScale" priority="41737">
      <colorScale>
        <cfvo type="min"/>
        <cfvo type="percentile" val="50"/>
        <cfvo type="max"/>
        <color rgb="FFF8696B"/>
        <color rgb="FFFCFCFF"/>
        <color rgb="FF63BE7B"/>
      </colorScale>
    </cfRule>
  </conditionalFormatting>
  <conditionalFormatting sqref="L2:L5">
    <cfRule type="colorScale" priority="41741">
      <colorScale>
        <cfvo type="min"/>
        <cfvo type="percentile" val="50"/>
        <cfvo type="max"/>
        <color rgb="FFF8696B"/>
        <color rgb="FFFCFCFF"/>
        <color rgb="FF63BE7B"/>
      </colorScale>
    </cfRule>
  </conditionalFormatting>
  <conditionalFormatting sqref="D9">
    <cfRule type="colorScale" priority="4980">
      <colorScale>
        <cfvo type="min"/>
        <cfvo type="percentile" val="50"/>
        <cfvo type="max"/>
        <color rgb="FFF8696B"/>
        <color rgb="FFFCFCFF"/>
        <color rgb="FF63BE7B"/>
      </colorScale>
    </cfRule>
  </conditionalFormatting>
  <conditionalFormatting sqref="D9">
    <cfRule type="colorScale" priority="5025">
      <colorScale>
        <cfvo type="min"/>
        <cfvo type="percentile" val="50"/>
        <cfvo type="max"/>
        <color rgb="FFF8696B"/>
        <color rgb="FFFCFCFF"/>
        <color rgb="FF63BE7B"/>
      </colorScale>
    </cfRule>
  </conditionalFormatting>
  <conditionalFormatting sqref="D9">
    <cfRule type="colorScale" priority="4882">
      <colorScale>
        <cfvo type="min"/>
        <cfvo type="percentile" val="50"/>
        <cfvo type="max"/>
        <color rgb="FFF8696B"/>
        <color rgb="FFFCFCFF"/>
        <color rgb="FF63BE7B"/>
      </colorScale>
    </cfRule>
  </conditionalFormatting>
  <conditionalFormatting sqref="E9">
    <cfRule type="colorScale" priority="4981">
      <colorScale>
        <cfvo type="min"/>
        <cfvo type="max"/>
        <color rgb="FFFCFCFF"/>
        <color rgb="FF63BE7B"/>
      </colorScale>
    </cfRule>
  </conditionalFormatting>
  <conditionalFormatting sqref="E9">
    <cfRule type="colorScale" priority="5026">
      <colorScale>
        <cfvo type="min"/>
        <cfvo type="max"/>
        <color rgb="FFFCFCFF"/>
        <color rgb="FF63BE7B"/>
      </colorScale>
    </cfRule>
  </conditionalFormatting>
  <conditionalFormatting sqref="E9">
    <cfRule type="colorScale" priority="4868">
      <colorScale>
        <cfvo type="min"/>
        <cfvo type="max"/>
        <color rgb="FFFCFCFF"/>
        <color rgb="FF63BE7B"/>
      </colorScale>
    </cfRule>
  </conditionalFormatting>
  <conditionalFormatting sqref="E9">
    <cfRule type="colorScale" priority="4890">
      <colorScale>
        <cfvo type="min"/>
        <cfvo type="max"/>
        <color rgb="FFFCFCFF"/>
        <color rgb="FF63BE7B"/>
      </colorScale>
    </cfRule>
    <cfRule type="colorScale" priority="4891">
      <colorScale>
        <cfvo type="min"/>
        <cfvo type="percentile" val="50"/>
        <cfvo type="max"/>
        <color rgb="FFF8696B"/>
        <color rgb="FFFCFCFF"/>
        <color rgb="FF63BE7B"/>
      </colorScale>
    </cfRule>
    <cfRule type="colorScale" priority="4892">
      <colorScale>
        <cfvo type="min"/>
        <cfvo type="max"/>
        <color rgb="FFFCFCFF"/>
        <color rgb="FF63BE7B"/>
      </colorScale>
    </cfRule>
    <cfRule type="colorScale" priority="4893">
      <colorScale>
        <cfvo type="min"/>
        <cfvo type="percentile" val="50"/>
        <cfvo type="max"/>
        <color rgb="FFF8696B"/>
        <color rgb="FFFCFCFF"/>
        <color rgb="FF63BE7B"/>
      </colorScale>
    </cfRule>
  </conditionalFormatting>
  <conditionalFormatting sqref="E9:N9">
    <cfRule type="colorScale" priority="4864">
      <colorScale>
        <cfvo type="min"/>
        <cfvo type="max"/>
        <color rgb="FFFCFCFF"/>
        <color rgb="FF63BE7B"/>
      </colorScale>
    </cfRule>
    <cfRule type="colorScale" priority="4865">
      <colorScale>
        <cfvo type="min"/>
        <cfvo type="max"/>
        <color rgb="FFFCFCFF"/>
        <color rgb="FF63BE7B"/>
      </colorScale>
    </cfRule>
    <cfRule type="colorScale" priority="4866">
      <colorScale>
        <cfvo type="min"/>
        <cfvo type="percentile" val="50"/>
        <cfvo type="max"/>
        <color rgb="FFF8696B"/>
        <color rgb="FFFFEB84"/>
        <color rgb="FF63BE7B"/>
      </colorScale>
    </cfRule>
    <cfRule type="colorScale" priority="4867">
      <colorScale>
        <cfvo type="min"/>
        <cfvo type="max"/>
        <color rgb="FFFFEF9C"/>
        <color rgb="FF63BE7B"/>
      </colorScale>
    </cfRule>
  </conditionalFormatting>
  <conditionalFormatting sqref="F9">
    <cfRule type="colorScale" priority="4982">
      <colorScale>
        <cfvo type="min"/>
        <cfvo type="max"/>
        <color rgb="FFFCFCFF"/>
        <color rgb="FF63BE7B"/>
      </colorScale>
    </cfRule>
    <cfRule type="colorScale" priority="4999">
      <colorScale>
        <cfvo type="min"/>
        <cfvo type="percentile" val="50"/>
        <cfvo type="max"/>
        <color rgb="FFF8696B"/>
        <color rgb="FFFCFCFF"/>
        <color rgb="FF63BE7B"/>
      </colorScale>
    </cfRule>
    <cfRule type="colorScale" priority="5000">
      <colorScale>
        <cfvo type="min"/>
        <cfvo type="max"/>
        <color rgb="FFFCFCFF"/>
        <color rgb="FF63BE7B"/>
      </colorScale>
    </cfRule>
  </conditionalFormatting>
  <conditionalFormatting sqref="F9">
    <cfRule type="colorScale" priority="5027">
      <colorScale>
        <cfvo type="min"/>
        <cfvo type="max"/>
        <color rgb="FFFCFCFF"/>
        <color rgb="FF63BE7B"/>
      </colorScale>
    </cfRule>
  </conditionalFormatting>
  <conditionalFormatting sqref="F9">
    <cfRule type="colorScale" priority="4869">
      <colorScale>
        <cfvo type="min"/>
        <cfvo type="max"/>
        <color rgb="FFFCFCFF"/>
        <color rgb="FF63BE7B"/>
      </colorScale>
    </cfRule>
  </conditionalFormatting>
  <conditionalFormatting sqref="F9">
    <cfRule type="colorScale" priority="4884">
      <colorScale>
        <cfvo type="min"/>
        <cfvo type="max"/>
        <color rgb="FFFCFCFF"/>
        <color rgb="FF63BE7B"/>
      </colorScale>
    </cfRule>
    <cfRule type="colorScale" priority="4894">
      <colorScale>
        <cfvo type="min"/>
        <cfvo type="max"/>
        <color rgb="FFFCFCFF"/>
        <color rgb="FF63BE7B"/>
      </colorScale>
    </cfRule>
    <cfRule type="colorScale" priority="4895">
      <colorScale>
        <cfvo type="min"/>
        <cfvo type="percentile" val="50"/>
        <cfvo type="max"/>
        <color rgb="FFF8696B"/>
        <color rgb="FFFCFCFF"/>
        <color rgb="FF63BE7B"/>
      </colorScale>
    </cfRule>
    <cfRule type="colorScale" priority="4896">
      <colorScale>
        <cfvo type="min"/>
        <cfvo type="max"/>
        <color rgb="FFFCFCFF"/>
        <color rgb="FF63BE7B"/>
      </colorScale>
    </cfRule>
    <cfRule type="colorScale" priority="4897">
      <colorScale>
        <cfvo type="min"/>
        <cfvo type="percentile" val="50"/>
        <cfvo type="max"/>
        <color rgb="FFF8696B"/>
        <color rgb="FFFCFCFF"/>
        <color rgb="FF63BE7B"/>
      </colorScale>
    </cfRule>
  </conditionalFormatting>
  <conditionalFormatting sqref="G9">
    <cfRule type="colorScale" priority="4990">
      <colorScale>
        <cfvo type="min"/>
        <cfvo type="max"/>
        <color rgb="FFFCFCFF"/>
        <color rgb="FF63BE7B"/>
      </colorScale>
    </cfRule>
    <cfRule type="colorScale" priority="4991">
      <colorScale>
        <cfvo type="min"/>
        <cfvo type="percentile" val="50"/>
        <cfvo type="max"/>
        <color rgb="FFF8696B"/>
        <color rgb="FFFCFCFF"/>
        <color rgb="FF63BE7B"/>
      </colorScale>
    </cfRule>
    <cfRule type="colorScale" priority="5001">
      <colorScale>
        <cfvo type="min"/>
        <cfvo type="percentile" val="50"/>
        <cfvo type="max"/>
        <color rgb="FFF8696B"/>
        <color rgb="FFFCFCFF"/>
        <color rgb="FF63BE7B"/>
      </colorScale>
    </cfRule>
    <cfRule type="colorScale" priority="5002">
      <colorScale>
        <cfvo type="min"/>
        <cfvo type="max"/>
        <color rgb="FFFCFCFF"/>
        <color rgb="FF63BE7B"/>
      </colorScale>
    </cfRule>
  </conditionalFormatting>
  <conditionalFormatting sqref="G9">
    <cfRule type="colorScale" priority="5028">
      <colorScale>
        <cfvo type="min"/>
        <cfvo type="max"/>
        <color rgb="FFFCFCFF"/>
        <color rgb="FF63BE7B"/>
      </colorScale>
    </cfRule>
  </conditionalFormatting>
  <conditionalFormatting sqref="G9">
    <cfRule type="colorScale" priority="4870">
      <colorScale>
        <cfvo type="min"/>
        <cfvo type="max"/>
        <color rgb="FFFCFCFF"/>
        <color rgb="FF63BE7B"/>
      </colorScale>
    </cfRule>
  </conditionalFormatting>
  <conditionalFormatting sqref="G9">
    <cfRule type="colorScale" priority="4885">
      <colorScale>
        <cfvo type="min"/>
        <cfvo type="max"/>
        <color rgb="FFFCFCFF"/>
        <color rgb="FF63BE7B"/>
      </colorScale>
    </cfRule>
    <cfRule type="colorScale" priority="4898">
      <colorScale>
        <cfvo type="min"/>
        <cfvo type="max"/>
        <color rgb="FFFCFCFF"/>
        <color rgb="FF63BE7B"/>
      </colorScale>
    </cfRule>
    <cfRule type="colorScale" priority="4899">
      <colorScale>
        <cfvo type="min"/>
        <cfvo type="percentile" val="50"/>
        <cfvo type="max"/>
        <color rgb="FFF8696B"/>
        <color rgb="FFFCFCFF"/>
        <color rgb="FF63BE7B"/>
      </colorScale>
    </cfRule>
    <cfRule type="colorScale" priority="4900">
      <colorScale>
        <cfvo type="min"/>
        <cfvo type="percentile" val="50"/>
        <cfvo type="max"/>
        <color rgb="FFF8696B"/>
        <color rgb="FFFCFCFF"/>
        <color rgb="FF63BE7B"/>
      </colorScale>
    </cfRule>
  </conditionalFormatting>
  <conditionalFormatting sqref="H9">
    <cfRule type="colorScale" priority="4983">
      <colorScale>
        <cfvo type="min"/>
        <cfvo type="percentile" val="50"/>
        <cfvo type="max"/>
        <color rgb="FFF8696B"/>
        <color rgb="FFFCFCFF"/>
        <color rgb="FF63BE7B"/>
      </colorScale>
    </cfRule>
    <cfRule type="colorScale" priority="5013">
      <colorScale>
        <cfvo type="min"/>
        <cfvo type="max"/>
        <color rgb="FFFCFCFF"/>
        <color rgb="FF63BE7B"/>
      </colorScale>
    </cfRule>
  </conditionalFormatting>
  <conditionalFormatting sqref="H9">
    <cfRule type="colorScale" priority="5029">
      <colorScale>
        <cfvo type="min"/>
        <cfvo type="max"/>
        <color rgb="FFFCFCFF"/>
        <color rgb="FF63BE7B"/>
      </colorScale>
    </cfRule>
  </conditionalFormatting>
  <conditionalFormatting sqref="H9">
    <cfRule type="colorScale" priority="4871">
      <colorScale>
        <cfvo type="min"/>
        <cfvo type="max"/>
        <color rgb="FFFCFCFF"/>
        <color rgb="FF63BE7B"/>
      </colorScale>
    </cfRule>
    <cfRule type="colorScale" priority="4872">
      <colorScale>
        <cfvo type="min"/>
        <cfvo type="percentile" val="50"/>
        <cfvo type="max"/>
        <color rgb="FFF8696B"/>
        <color rgb="FFFCFCFF"/>
        <color rgb="FF63BE7B"/>
      </colorScale>
    </cfRule>
  </conditionalFormatting>
  <conditionalFormatting sqref="H9">
    <cfRule type="colorScale" priority="4883">
      <colorScale>
        <cfvo type="min"/>
        <cfvo type="percentile" val="50"/>
        <cfvo type="max"/>
        <color rgb="FFF8696B"/>
        <color rgb="FFFCFCFF"/>
        <color rgb="FF5A8AC6"/>
      </colorScale>
    </cfRule>
    <cfRule type="colorScale" priority="4886">
      <colorScale>
        <cfvo type="min"/>
        <cfvo type="percentile" val="50"/>
        <cfvo type="max"/>
        <color rgb="FFF8696B"/>
        <color rgb="FFFCFCFF"/>
        <color rgb="FF63BE7B"/>
      </colorScale>
    </cfRule>
    <cfRule type="colorScale" priority="4887">
      <colorScale>
        <cfvo type="min"/>
        <cfvo type="max"/>
        <color rgb="FFFCFCFF"/>
        <color rgb="FF63BE7B"/>
      </colorScale>
    </cfRule>
    <cfRule type="colorScale" priority="4888">
      <colorScale>
        <cfvo type="min"/>
        <cfvo type="percentile" val="50"/>
        <cfvo type="max"/>
        <color rgb="FFF8696B"/>
        <color rgb="FFFCFCFF"/>
        <color rgb="FF63BE7B"/>
      </colorScale>
    </cfRule>
    <cfRule type="colorScale" priority="4901">
      <colorScale>
        <cfvo type="min"/>
        <cfvo type="max"/>
        <color rgb="FFFCFCFF"/>
        <color rgb="FF63BE7B"/>
      </colorScale>
    </cfRule>
    <cfRule type="colorScale" priority="4969">
      <colorScale>
        <cfvo type="min"/>
        <cfvo type="percentile" val="50"/>
        <cfvo type="max"/>
        <color rgb="FFF8696B"/>
        <color rgb="FFFCFCFF"/>
        <color rgb="FF63BE7B"/>
      </colorScale>
    </cfRule>
    <cfRule type="colorScale" priority="4970">
      <colorScale>
        <cfvo type="min"/>
        <cfvo type="max"/>
        <color rgb="FFFCFCFF"/>
        <color rgb="FF63BE7B"/>
      </colorScale>
    </cfRule>
  </conditionalFormatting>
  <conditionalFormatting sqref="I9">
    <cfRule type="colorScale" priority="4984">
      <colorScale>
        <cfvo type="min"/>
        <cfvo type="percentile" val="50"/>
        <cfvo type="max"/>
        <color rgb="FFF8696B"/>
        <color rgb="FFFCFCFF"/>
        <color rgb="FF63BE7B"/>
      </colorScale>
    </cfRule>
    <cfRule type="colorScale" priority="5014">
      <colorScale>
        <cfvo type="min"/>
        <cfvo type="max"/>
        <color rgb="FFFCFCFF"/>
        <color rgb="FF63BE7B"/>
      </colorScale>
    </cfRule>
  </conditionalFormatting>
  <conditionalFormatting sqref="I9">
    <cfRule type="colorScale" priority="5030">
      <colorScale>
        <cfvo type="min"/>
        <cfvo type="max"/>
        <color rgb="FFFCFCFF"/>
        <color rgb="FF63BE7B"/>
      </colorScale>
    </cfRule>
  </conditionalFormatting>
  <conditionalFormatting sqref="I9">
    <cfRule type="colorScale" priority="4877">
      <colorScale>
        <cfvo type="min"/>
        <cfvo type="max"/>
        <color rgb="FFFCFCFF"/>
        <color rgb="FF63BE7B"/>
      </colorScale>
    </cfRule>
    <cfRule type="colorScale" priority="4878">
      <colorScale>
        <cfvo type="min"/>
        <cfvo type="percentile" val="50"/>
        <cfvo type="max"/>
        <color rgb="FFF8696B"/>
        <color rgb="FFFCFCFF"/>
        <color rgb="FF63BE7B"/>
      </colorScale>
    </cfRule>
  </conditionalFormatting>
  <conditionalFormatting sqref="I9">
    <cfRule type="colorScale" priority="4902">
      <colorScale>
        <cfvo type="min"/>
        <cfvo type="percentile" val="50"/>
        <cfvo type="max"/>
        <color rgb="FFF8696B"/>
        <color rgb="FFFCFCFF"/>
        <color rgb="FF63BE7B"/>
      </colorScale>
    </cfRule>
    <cfRule type="colorScale" priority="4903">
      <colorScale>
        <cfvo type="min"/>
        <cfvo type="max"/>
        <color rgb="FFFCFCFF"/>
        <color rgb="FF63BE7B"/>
      </colorScale>
    </cfRule>
    <cfRule type="colorScale" priority="4904">
      <colorScale>
        <cfvo type="min"/>
        <cfvo type="percentile" val="50"/>
        <cfvo type="max"/>
        <color rgb="FFF8696B"/>
        <color rgb="FFFCFCFF"/>
        <color rgb="FF63BE7B"/>
      </colorScale>
    </cfRule>
    <cfRule type="colorScale" priority="4905">
      <colorScale>
        <cfvo type="min"/>
        <cfvo type="max"/>
        <color rgb="FFFCFCFF"/>
        <color rgb="FF63BE7B"/>
      </colorScale>
    </cfRule>
    <cfRule type="colorScale" priority="4906">
      <colorScale>
        <cfvo type="min"/>
        <cfvo type="percentile" val="50"/>
        <cfvo type="max"/>
        <color rgb="FFF8696B"/>
        <color rgb="FFFCFCFF"/>
        <color rgb="FF63BE7B"/>
      </colorScale>
    </cfRule>
    <cfRule type="colorScale" priority="4907">
      <colorScale>
        <cfvo type="min"/>
        <cfvo type="percentile" val="50"/>
        <cfvo type="max"/>
        <color rgb="FFF8696B"/>
        <color rgb="FFFCFCFF"/>
        <color rgb="FF5A8AC6"/>
      </colorScale>
    </cfRule>
    <cfRule type="colorScale" priority="4908">
      <colorScale>
        <cfvo type="min"/>
        <cfvo type="percentile" val="50"/>
        <cfvo type="max"/>
        <color rgb="FFF8696B"/>
        <color rgb="FFFCFCFF"/>
        <color rgb="FF63BE7B"/>
      </colorScale>
    </cfRule>
    <cfRule type="colorScale" priority="4909">
      <colorScale>
        <cfvo type="min"/>
        <cfvo type="percentile" val="50"/>
        <cfvo type="max"/>
        <color rgb="FFF8696B"/>
        <color rgb="FFFCFCFF"/>
        <color rgb="FF63BE7B"/>
      </colorScale>
    </cfRule>
    <cfRule type="colorScale" priority="4910">
      <colorScale>
        <cfvo type="min"/>
        <cfvo type="max"/>
        <color rgb="FFFCFCFF"/>
        <color rgb="FF63BE7B"/>
      </colorScale>
    </cfRule>
    <cfRule type="colorScale" priority="4911">
      <colorScale>
        <cfvo type="min"/>
        <cfvo type="percentile" val="50"/>
        <cfvo type="max"/>
        <color rgb="FFF8696B"/>
        <color rgb="FFFCFCFF"/>
        <color rgb="FF63BE7B"/>
      </colorScale>
    </cfRule>
    <cfRule type="colorScale" priority="4912">
      <colorScale>
        <cfvo type="min"/>
        <cfvo type="percentile" val="50"/>
        <cfvo type="max"/>
        <color rgb="FFF8696B"/>
        <color rgb="FFFCFCFF"/>
        <color rgb="FF63BE7B"/>
      </colorScale>
    </cfRule>
    <cfRule type="colorScale" priority="4913">
      <colorScale>
        <cfvo type="min"/>
        <cfvo type="max"/>
        <color rgb="FFFCFCFF"/>
        <color rgb="FF63BE7B"/>
      </colorScale>
    </cfRule>
  </conditionalFormatting>
  <conditionalFormatting sqref="K9">
    <cfRule type="colorScale" priority="4988">
      <colorScale>
        <cfvo type="min"/>
        <cfvo type="percentile" val="50"/>
        <cfvo type="max"/>
        <color rgb="FFF8696B"/>
        <color rgb="FFFCFCFF"/>
        <color rgb="FF63BE7B"/>
      </colorScale>
    </cfRule>
    <cfRule type="colorScale" priority="5015">
      <colorScale>
        <cfvo type="min"/>
        <cfvo type="max"/>
        <color rgb="FFFCFCFF"/>
        <color rgb="FF63BE7B"/>
      </colorScale>
    </cfRule>
  </conditionalFormatting>
  <conditionalFormatting sqref="K9">
    <cfRule type="colorScale" priority="5032">
      <colorScale>
        <cfvo type="min"/>
        <cfvo type="max"/>
        <color rgb="FFFCFCFF"/>
        <color rgb="FF63BE7B"/>
      </colorScale>
    </cfRule>
  </conditionalFormatting>
  <conditionalFormatting sqref="K9">
    <cfRule type="colorScale" priority="4914">
      <colorScale>
        <cfvo type="min"/>
        <cfvo type="percentile" val="50"/>
        <cfvo type="max"/>
        <color rgb="FFF8696B"/>
        <color rgb="FFFCFCFF"/>
        <color rgb="FF63BE7B"/>
      </colorScale>
    </cfRule>
    <cfRule type="colorScale" priority="4915">
      <colorScale>
        <cfvo type="min"/>
        <cfvo type="max"/>
        <color rgb="FFFCFCFF"/>
        <color rgb="FF63BE7B"/>
      </colorScale>
    </cfRule>
    <cfRule type="colorScale" priority="4916">
      <colorScale>
        <cfvo type="min"/>
        <cfvo type="percentile" val="50"/>
        <cfvo type="max"/>
        <color rgb="FFF8696B"/>
        <color rgb="FFFCFCFF"/>
        <color rgb="FF63BE7B"/>
      </colorScale>
    </cfRule>
  </conditionalFormatting>
  <conditionalFormatting sqref="K9:L9">
    <cfRule type="colorScale" priority="4873">
      <colorScale>
        <cfvo type="min"/>
        <cfvo type="max"/>
        <color rgb="FFFCFCFF"/>
        <color rgb="FF63BE7B"/>
      </colorScale>
    </cfRule>
  </conditionalFormatting>
  <conditionalFormatting sqref="K9:L9">
    <cfRule type="colorScale" priority="4917">
      <colorScale>
        <cfvo type="min"/>
        <cfvo type="max"/>
        <color rgb="FFFCFCFF"/>
        <color rgb="FF63BE7B"/>
      </colorScale>
    </cfRule>
    <cfRule type="colorScale" priority="4918">
      <colorScale>
        <cfvo type="min"/>
        <cfvo type="percentile" val="50"/>
        <cfvo type="max"/>
        <color rgb="FFF8696B"/>
        <color rgb="FFFCFCFF"/>
        <color rgb="FF63BE7B"/>
      </colorScale>
    </cfRule>
    <cfRule type="colorScale" priority="4919">
      <colorScale>
        <cfvo type="min"/>
        <cfvo type="max"/>
        <color rgb="FFFCFCFF"/>
        <color rgb="FF63BE7B"/>
      </colorScale>
    </cfRule>
  </conditionalFormatting>
  <conditionalFormatting sqref="L9">
    <cfRule type="colorScale" priority="4989">
      <colorScale>
        <cfvo type="min"/>
        <cfvo type="percentile" val="50"/>
        <cfvo type="max"/>
        <color rgb="FFF8696B"/>
        <color rgb="FFFCFCFF"/>
        <color rgb="FF63BE7B"/>
      </colorScale>
    </cfRule>
    <cfRule type="colorScale" priority="5016">
      <colorScale>
        <cfvo type="min"/>
        <cfvo type="max"/>
        <color rgb="FFFCFCFF"/>
        <color rgb="FF63BE7B"/>
      </colorScale>
    </cfRule>
  </conditionalFormatting>
  <conditionalFormatting sqref="L9">
    <cfRule type="colorScale" priority="5033">
      <colorScale>
        <cfvo type="min"/>
        <cfvo type="max"/>
        <color rgb="FFFCFCFF"/>
        <color rgb="FF63BE7B"/>
      </colorScale>
    </cfRule>
  </conditionalFormatting>
  <conditionalFormatting sqref="L9">
    <cfRule type="colorScale" priority="4920">
      <colorScale>
        <cfvo type="min"/>
        <cfvo type="percentile" val="50"/>
        <cfvo type="max"/>
        <color rgb="FFF8696B"/>
        <color rgb="FFFCFCFF"/>
        <color rgb="FF63BE7B"/>
      </colorScale>
    </cfRule>
    <cfRule type="colorScale" priority="4921">
      <colorScale>
        <cfvo type="min"/>
        <cfvo type="max"/>
        <color rgb="FFFCFCFF"/>
        <color rgb="FF63BE7B"/>
      </colorScale>
    </cfRule>
    <cfRule type="colorScale" priority="4922">
      <colorScale>
        <cfvo type="min"/>
        <cfvo type="percentile" val="50"/>
        <cfvo type="max"/>
        <color rgb="FFF8696B"/>
        <color rgb="FFFCFCFF"/>
        <color rgb="FF63BE7B"/>
      </colorScale>
    </cfRule>
  </conditionalFormatting>
  <conditionalFormatting sqref="O9">
    <cfRule type="colorScale" priority="4985">
      <colorScale>
        <cfvo type="min"/>
        <cfvo type="percentile" val="50"/>
        <cfvo type="max"/>
        <color rgb="FF63BE7B"/>
        <color rgb="FFFCFCFF"/>
        <color rgb="FFF8696B"/>
      </colorScale>
    </cfRule>
  </conditionalFormatting>
  <conditionalFormatting sqref="O9">
    <cfRule type="colorScale" priority="5036">
      <colorScale>
        <cfvo type="min"/>
        <cfvo type="percentile" val="50"/>
        <cfvo type="max"/>
        <color rgb="FF63BE7B"/>
        <color rgb="FFFCFCFF"/>
        <color rgb="FFF8696B"/>
      </colorScale>
    </cfRule>
  </conditionalFormatting>
  <conditionalFormatting sqref="O9">
    <cfRule type="colorScale" priority="4862">
      <colorScale>
        <cfvo type="min"/>
        <cfvo type="percentile" val="50"/>
        <cfvo type="max"/>
        <color rgb="FF63BE7B"/>
        <color rgb="FFFCFCFF"/>
        <color rgb="FFF8696B"/>
      </colorScale>
    </cfRule>
  </conditionalFormatting>
  <conditionalFormatting sqref="O9">
    <cfRule type="colorScale" priority="4889">
      <colorScale>
        <cfvo type="min"/>
        <cfvo type="percentile" val="50"/>
        <cfvo type="max"/>
        <color rgb="FF63BE7B"/>
        <color rgb="FFFCFCFF"/>
        <color rgb="FFF8696B"/>
      </colorScale>
    </cfRule>
  </conditionalFormatting>
  <conditionalFormatting sqref="P9">
    <cfRule type="colorScale" priority="4992">
      <colorScale>
        <cfvo type="min"/>
        <cfvo type="percentile" val="50"/>
        <cfvo type="max"/>
        <color rgb="FF63BE7B"/>
        <color rgb="FFFCFCFF"/>
        <color rgb="FFF8696B"/>
      </colorScale>
    </cfRule>
  </conditionalFormatting>
  <conditionalFormatting sqref="P9">
    <cfRule type="colorScale" priority="5037">
      <colorScale>
        <cfvo type="min"/>
        <cfvo type="percentile" val="50"/>
        <cfvo type="max"/>
        <color rgb="FF63BE7B"/>
        <color rgb="FFFCFCFF"/>
        <color rgb="FFF8696B"/>
      </colorScale>
    </cfRule>
  </conditionalFormatting>
  <conditionalFormatting sqref="P9">
    <cfRule type="colorScale" priority="4923">
      <colorScale>
        <cfvo type="min"/>
        <cfvo type="percentile" val="50"/>
        <cfvo type="max"/>
        <color rgb="FF63BE7B"/>
        <color rgb="FFFCFCFF"/>
        <color rgb="FFF8696B"/>
      </colorScale>
    </cfRule>
    <cfRule type="colorScale" priority="4924">
      <colorScale>
        <cfvo type="min"/>
        <cfvo type="percentile" val="50"/>
        <cfvo type="max"/>
        <color rgb="FF63BE7B"/>
        <color rgb="FFFCFCFF"/>
        <color rgb="FFF8696B"/>
      </colorScale>
    </cfRule>
    <cfRule type="colorScale" priority="4925">
      <colorScale>
        <cfvo type="min"/>
        <cfvo type="max"/>
        <color rgb="FFFCFCFF"/>
        <color rgb="FFF8696B"/>
      </colorScale>
    </cfRule>
    <cfRule type="colorScale" priority="4926">
      <colorScale>
        <cfvo type="min"/>
        <cfvo type="percentile" val="50"/>
        <cfvo type="max"/>
        <color rgb="FF63BE7B"/>
        <color rgb="FFFCFCFF"/>
        <color rgb="FFF8696B"/>
      </colorScale>
    </cfRule>
  </conditionalFormatting>
  <conditionalFormatting sqref="Q9">
    <cfRule type="colorScale" priority="4993">
      <colorScale>
        <cfvo type="min"/>
        <cfvo type="percentile" val="50"/>
        <cfvo type="max"/>
        <color rgb="FFF8696B"/>
        <color rgb="FFFCFCFF"/>
        <color rgb="FF63BE7B"/>
      </colorScale>
    </cfRule>
  </conditionalFormatting>
  <conditionalFormatting sqref="Q9">
    <cfRule type="colorScale" priority="5038">
      <colorScale>
        <cfvo type="min"/>
        <cfvo type="percentile" val="50"/>
        <cfvo type="max"/>
        <color rgb="FFF8696B"/>
        <color rgb="FFFCFCFF"/>
        <color rgb="FF63BE7B"/>
      </colorScale>
    </cfRule>
  </conditionalFormatting>
  <conditionalFormatting sqref="Q9">
    <cfRule type="colorScale" priority="4874">
      <colorScale>
        <cfvo type="min"/>
        <cfvo type="max"/>
        <color rgb="FFFFEF9C"/>
        <color rgb="FF63BE7B"/>
      </colorScale>
    </cfRule>
  </conditionalFormatting>
  <conditionalFormatting sqref="Q9">
    <cfRule type="colorScale" priority="4927">
      <colorScale>
        <cfvo type="min"/>
        <cfvo type="percentile" val="50"/>
        <cfvo type="max"/>
        <color rgb="FFF8696B"/>
        <color rgb="FFFCFCFF"/>
        <color rgb="FF63BE7B"/>
      </colorScale>
    </cfRule>
    <cfRule type="colorScale" priority="4928">
      <colorScale>
        <cfvo type="min"/>
        <cfvo type="max"/>
        <color rgb="FFFFEF9C"/>
        <color rgb="FF63BE7B"/>
      </colorScale>
    </cfRule>
    <cfRule type="colorScale" priority="4929">
      <colorScale>
        <cfvo type="min"/>
        <cfvo type="max"/>
        <color rgb="FFFCFCFF"/>
        <color rgb="FF63BE7B"/>
      </colorScale>
    </cfRule>
    <cfRule type="colorScale" priority="4930">
      <colorScale>
        <cfvo type="min"/>
        <cfvo type="max"/>
        <color rgb="FFFCFCFF"/>
        <color rgb="FF63BE7B"/>
      </colorScale>
    </cfRule>
    <cfRule type="colorScale" priority="4931">
      <colorScale>
        <cfvo type="min"/>
        <cfvo type="percentile" val="50"/>
        <cfvo type="max"/>
        <color rgb="FFF8696B"/>
        <color rgb="FFFCFCFF"/>
        <color rgb="FF63BE7B"/>
      </colorScale>
    </cfRule>
    <cfRule type="colorScale" priority="4932">
      <colorScale>
        <cfvo type="min"/>
        <cfvo type="percentile" val="50"/>
        <cfvo type="max"/>
        <color rgb="FFF8696B"/>
        <color rgb="FFFCFCFF"/>
        <color rgb="FF63BE7B"/>
      </colorScale>
    </cfRule>
    <cfRule type="colorScale" priority="4933">
      <colorScale>
        <cfvo type="min"/>
        <cfvo type="max"/>
        <color rgb="FFFCFCFF"/>
        <color rgb="FF63BE7B"/>
      </colorScale>
    </cfRule>
    <cfRule type="colorScale" priority="4934">
      <colorScale>
        <cfvo type="min"/>
        <cfvo type="percentile" val="50"/>
        <cfvo type="max"/>
        <color rgb="FFF8696B"/>
        <color rgb="FFFCFCFF"/>
        <color rgb="FF63BE7B"/>
      </colorScale>
    </cfRule>
  </conditionalFormatting>
  <conditionalFormatting sqref="Q9:W9">
    <cfRule type="colorScale" priority="4863">
      <colorScale>
        <cfvo type="min"/>
        <cfvo type="max"/>
        <color rgb="FFFFEF9C"/>
        <color rgb="FF63BE7B"/>
      </colorScale>
    </cfRule>
  </conditionalFormatting>
  <conditionalFormatting sqref="R9">
    <cfRule type="colorScale" priority="5003">
      <colorScale>
        <cfvo type="min"/>
        <cfvo type="percentile" val="50"/>
        <cfvo type="max"/>
        <color rgb="FFF8696B"/>
        <color rgb="FFFCFCFF"/>
        <color rgb="FF63BE7B"/>
      </colorScale>
    </cfRule>
    <cfRule type="colorScale" priority="5004">
      <colorScale>
        <cfvo type="min"/>
        <cfvo type="max"/>
        <color rgb="FFFCFCFF"/>
        <color rgb="FF63BE7B"/>
      </colorScale>
    </cfRule>
    <cfRule type="colorScale" priority="5011">
      <colorScale>
        <cfvo type="min"/>
        <cfvo type="max"/>
        <color rgb="FFFCFCFF"/>
        <color rgb="FF63BE7B"/>
      </colorScale>
    </cfRule>
    <cfRule type="colorScale" priority="5012">
      <colorScale>
        <cfvo type="min"/>
        <cfvo type="percentile" val="50"/>
        <cfvo type="max"/>
        <color rgb="FFF8696B"/>
        <color rgb="FFFCFCFF"/>
        <color rgb="FF63BE7B"/>
      </colorScale>
    </cfRule>
  </conditionalFormatting>
  <conditionalFormatting sqref="R9">
    <cfRule type="colorScale" priority="5039">
      <colorScale>
        <cfvo type="min"/>
        <cfvo type="max"/>
        <color rgb="FFFCFCFF"/>
        <color rgb="FF63BE7B"/>
      </colorScale>
    </cfRule>
  </conditionalFormatting>
  <conditionalFormatting sqref="R9">
    <cfRule type="colorScale" priority="4935">
      <colorScale>
        <cfvo type="min"/>
        <cfvo type="max"/>
        <color rgb="FFFCFCFF"/>
        <color rgb="FF63BE7B"/>
      </colorScale>
    </cfRule>
    <cfRule type="colorScale" priority="4936">
      <colorScale>
        <cfvo type="min"/>
        <cfvo type="percentile" val="50"/>
        <cfvo type="max"/>
        <color rgb="FFF8696B"/>
        <color rgb="FFFCFCFF"/>
        <color rgb="FF63BE7B"/>
      </colorScale>
    </cfRule>
    <cfRule type="colorScale" priority="4937">
      <colorScale>
        <cfvo type="min"/>
        <cfvo type="max"/>
        <color rgb="FFFCFCFF"/>
        <color rgb="FF63BE7B"/>
      </colorScale>
    </cfRule>
  </conditionalFormatting>
  <conditionalFormatting sqref="R9:S9">
    <cfRule type="colorScale" priority="4875">
      <colorScale>
        <cfvo type="min"/>
        <cfvo type="max"/>
        <color rgb="FFFFEF9C"/>
        <color rgb="FF63BE7B"/>
      </colorScale>
    </cfRule>
  </conditionalFormatting>
  <conditionalFormatting sqref="R9:S9">
    <cfRule type="colorScale" priority="4938">
      <colorScale>
        <cfvo type="min"/>
        <cfvo type="percentile" val="50"/>
        <cfvo type="max"/>
        <color rgb="FFF8696B"/>
        <color rgb="FFFCFCFF"/>
        <color rgb="FF63BE7B"/>
      </colorScale>
    </cfRule>
    <cfRule type="colorScale" priority="4939">
      <colorScale>
        <cfvo type="min"/>
        <cfvo type="max"/>
        <color rgb="FFFCFCFF"/>
        <color rgb="FF63BE7B"/>
      </colorScale>
    </cfRule>
    <cfRule type="colorScale" priority="4940">
      <colorScale>
        <cfvo type="min"/>
        <cfvo type="max"/>
        <color rgb="FFFCFCFF"/>
        <color rgb="FF63BE7B"/>
      </colorScale>
    </cfRule>
    <cfRule type="colorScale" priority="4941">
      <colorScale>
        <cfvo type="min"/>
        <cfvo type="percentile" val="50"/>
        <cfvo type="max"/>
        <color rgb="FFF8696B"/>
        <color rgb="FFFCFCFF"/>
        <color rgb="FF63BE7B"/>
      </colorScale>
    </cfRule>
    <cfRule type="colorScale" priority="4942">
      <colorScale>
        <cfvo type="min"/>
        <cfvo type="max"/>
        <color rgb="FFFCFCFF"/>
        <color rgb="FF63BE7B"/>
      </colorScale>
    </cfRule>
  </conditionalFormatting>
  <conditionalFormatting sqref="S9">
    <cfRule type="colorScale" priority="4998">
      <colorScale>
        <cfvo type="min"/>
        <cfvo type="percentile" val="50"/>
        <cfvo type="max"/>
        <color rgb="FFF8696B"/>
        <color rgb="FFFCFCFF"/>
        <color rgb="FF63BE7B"/>
      </colorScale>
    </cfRule>
  </conditionalFormatting>
  <conditionalFormatting sqref="S9">
    <cfRule type="colorScale" priority="5040">
      <colorScale>
        <cfvo type="min"/>
        <cfvo type="max"/>
        <color rgb="FFFCFCFF"/>
        <color rgb="FF63BE7B"/>
      </colorScale>
    </cfRule>
  </conditionalFormatting>
  <conditionalFormatting sqref="S9">
    <cfRule type="colorScale" priority="4943">
      <colorScale>
        <cfvo type="min"/>
        <cfvo type="max"/>
        <color rgb="FFFCFCFF"/>
        <color rgb="FF63BE7B"/>
      </colorScale>
    </cfRule>
    <cfRule type="colorScale" priority="4944">
      <colorScale>
        <cfvo type="min"/>
        <cfvo type="percentile" val="50"/>
        <cfvo type="max"/>
        <color rgb="FFF8696B"/>
        <color rgb="FFFCFCFF"/>
        <color rgb="FF63BE7B"/>
      </colorScale>
    </cfRule>
    <cfRule type="colorScale" priority="4945">
      <colorScale>
        <cfvo type="min"/>
        <cfvo type="max"/>
        <color rgb="FFFCFCFF"/>
        <color rgb="FF63BE7B"/>
      </colorScale>
    </cfRule>
  </conditionalFormatting>
  <conditionalFormatting sqref="T9">
    <cfRule type="colorScale" priority="5005">
      <colorScale>
        <cfvo type="min"/>
        <cfvo type="percentile" val="50"/>
        <cfvo type="max"/>
        <color rgb="FFF8696B"/>
        <color rgb="FFFCFCFF"/>
        <color rgb="FF63BE7B"/>
      </colorScale>
    </cfRule>
  </conditionalFormatting>
  <conditionalFormatting sqref="T9">
    <cfRule type="colorScale" priority="5041">
      <colorScale>
        <cfvo type="min"/>
        <cfvo type="max"/>
        <color rgb="FFFCFCFF"/>
        <color rgb="FF63BE7B"/>
      </colorScale>
    </cfRule>
  </conditionalFormatting>
  <conditionalFormatting sqref="T9">
    <cfRule type="colorScale" priority="4876">
      <colorScale>
        <cfvo type="min"/>
        <cfvo type="max"/>
        <color rgb="FFFFEF9C"/>
        <color rgb="FF63BE7B"/>
      </colorScale>
    </cfRule>
  </conditionalFormatting>
  <conditionalFormatting sqref="T9">
    <cfRule type="colorScale" priority="4946">
      <colorScale>
        <cfvo type="min"/>
        <cfvo type="percentile" val="50"/>
        <cfvo type="max"/>
        <color rgb="FFF8696B"/>
        <color rgb="FFFCFCFF"/>
        <color rgb="FF63BE7B"/>
      </colorScale>
    </cfRule>
    <cfRule type="colorScale" priority="4947">
      <colorScale>
        <cfvo type="min"/>
        <cfvo type="max"/>
        <color rgb="FFFCFCFF"/>
        <color rgb="FF63BE7B"/>
      </colorScale>
    </cfRule>
    <cfRule type="colorScale" priority="4948">
      <colorScale>
        <cfvo type="min"/>
        <cfvo type="max"/>
        <color rgb="FFFCFCFF"/>
        <color rgb="FF63BE7B"/>
      </colorScale>
    </cfRule>
    <cfRule type="colorScale" priority="4949">
      <colorScale>
        <cfvo type="min"/>
        <cfvo type="max"/>
        <color rgb="FFFCFCFF"/>
        <color rgb="FF63BE7B"/>
      </colorScale>
    </cfRule>
    <cfRule type="colorScale" priority="4950">
      <colorScale>
        <cfvo type="min"/>
        <cfvo type="max"/>
        <color rgb="FFFCFCFF"/>
        <color rgb="FF63BE7B"/>
      </colorScale>
    </cfRule>
    <cfRule type="colorScale" priority="4951">
      <colorScale>
        <cfvo type="min"/>
        <cfvo type="percentile" val="50"/>
        <cfvo type="max"/>
        <color rgb="FFF8696B"/>
        <color rgb="FFFCFCFF"/>
        <color rgb="FF63BE7B"/>
      </colorScale>
    </cfRule>
    <cfRule type="colorScale" priority="4952">
      <colorScale>
        <cfvo type="min"/>
        <cfvo type="max"/>
        <color rgb="FFFCFCFF"/>
        <color rgb="FF63BE7B"/>
      </colorScale>
    </cfRule>
  </conditionalFormatting>
  <conditionalFormatting sqref="U9">
    <cfRule type="colorScale" priority="4986">
      <colorScale>
        <cfvo type="min"/>
        <cfvo type="percentile" val="50"/>
        <cfvo type="max"/>
        <color rgb="FFF8696B"/>
        <color rgb="FFFCFCFF"/>
        <color rgb="FF63BE7B"/>
      </colorScale>
    </cfRule>
  </conditionalFormatting>
  <conditionalFormatting sqref="U9">
    <cfRule type="colorScale" priority="5042">
      <colorScale>
        <cfvo type="min"/>
        <cfvo type="max"/>
        <color rgb="FFFCFCFF"/>
        <color rgb="FF63BE7B"/>
      </colorScale>
    </cfRule>
  </conditionalFormatting>
  <conditionalFormatting sqref="U9">
    <cfRule type="colorScale" priority="4953">
      <colorScale>
        <cfvo type="min"/>
        <cfvo type="percentile" val="50"/>
        <cfvo type="max"/>
        <color rgb="FFF8696B"/>
        <color rgb="FFFCFCFF"/>
        <color rgb="FF63BE7B"/>
      </colorScale>
    </cfRule>
    <cfRule type="colorScale" priority="4954">
      <colorScale>
        <cfvo type="min"/>
        <cfvo type="max"/>
        <color rgb="FFFCFCFF"/>
        <color rgb="FF63BE7B"/>
      </colorScale>
    </cfRule>
    <cfRule type="colorScale" priority="4955">
      <colorScale>
        <cfvo type="min"/>
        <cfvo type="max"/>
        <color rgb="FFFCFCFF"/>
        <color rgb="FF63BE7B"/>
      </colorScale>
    </cfRule>
    <cfRule type="colorScale" priority="4956">
      <colorScale>
        <cfvo type="min"/>
        <cfvo type="percentile" val="50"/>
        <cfvo type="max"/>
        <color rgb="FFF8696B"/>
        <color rgb="FFFCFCFF"/>
        <color rgb="FF63BE7B"/>
      </colorScale>
    </cfRule>
    <cfRule type="colorScale" priority="4957">
      <colorScale>
        <cfvo type="min"/>
        <cfvo type="max"/>
        <color rgb="FFFCFCFF"/>
        <color rgb="FF63BE7B"/>
      </colorScale>
    </cfRule>
    <cfRule type="colorScale" priority="4971">
      <colorScale>
        <cfvo type="min"/>
        <cfvo type="percentile" val="50"/>
        <cfvo type="max"/>
        <color rgb="FFF8696B"/>
        <color rgb="FFFCFCFF"/>
        <color rgb="FF63BE7B"/>
      </colorScale>
    </cfRule>
  </conditionalFormatting>
  <conditionalFormatting sqref="U9:W9">
    <cfRule type="colorScale" priority="4958">
      <colorScale>
        <cfvo type="min"/>
        <cfvo type="max"/>
        <color rgb="FFFFEF9C"/>
        <color rgb="FF63BE7B"/>
      </colorScale>
    </cfRule>
  </conditionalFormatting>
  <conditionalFormatting sqref="U9:W9">
    <cfRule type="colorScale" priority="4959">
      <colorScale>
        <cfvo type="min"/>
        <cfvo type="max"/>
        <color rgb="FFFFEF9C"/>
        <color rgb="FF63BE7B"/>
      </colorScale>
    </cfRule>
  </conditionalFormatting>
  <conditionalFormatting sqref="V9">
    <cfRule type="colorScale" priority="5006">
      <colorScale>
        <cfvo type="min"/>
        <cfvo type="percentile" val="50"/>
        <cfvo type="max"/>
        <color rgb="FF63BE7B"/>
        <color rgb="FFFCFCFF"/>
        <color rgb="FFF8696B"/>
      </colorScale>
    </cfRule>
  </conditionalFormatting>
  <conditionalFormatting sqref="V9">
    <cfRule type="colorScale" priority="5043">
      <colorScale>
        <cfvo type="min"/>
        <cfvo type="percentile" val="50"/>
        <cfvo type="max"/>
        <color rgb="FF63BE7B"/>
        <color rgb="FFFCFCFF"/>
        <color rgb="FFF8696B"/>
      </colorScale>
    </cfRule>
  </conditionalFormatting>
  <conditionalFormatting sqref="V9">
    <cfRule type="colorScale" priority="4960">
      <colorScale>
        <cfvo type="min"/>
        <cfvo type="percentile" val="50"/>
        <cfvo type="max"/>
        <color rgb="FF63BE7B"/>
        <color rgb="FFFCFCFF"/>
        <color rgb="FFF8696B"/>
      </colorScale>
    </cfRule>
    <cfRule type="colorScale" priority="4961">
      <colorScale>
        <cfvo type="min"/>
        <cfvo type="percentile" val="50"/>
        <cfvo type="max"/>
        <color rgb="FF63BE7B"/>
        <color rgb="FFFCFCFF"/>
        <color rgb="FFF8696B"/>
      </colorScale>
    </cfRule>
    <cfRule type="colorScale" priority="4962">
      <colorScale>
        <cfvo type="min"/>
        <cfvo type="max"/>
        <color rgb="FF63BE7B"/>
        <color rgb="FFFCFCFF"/>
      </colorScale>
    </cfRule>
    <cfRule type="colorScale" priority="4963">
      <colorScale>
        <cfvo type="min"/>
        <cfvo type="percentile" val="50"/>
        <cfvo type="max"/>
        <color rgb="FF63BE7B"/>
        <color rgb="FFFCFCFF"/>
        <color rgb="FFF8696B"/>
      </colorScale>
    </cfRule>
    <cfRule type="colorScale" priority="4964">
      <colorScale>
        <cfvo type="min"/>
        <cfvo type="percentile" val="50"/>
        <cfvo type="max"/>
        <color rgb="FF63BE7B"/>
        <color rgb="FFFCFCFF"/>
        <color rgb="FFF8696B"/>
      </colorScale>
    </cfRule>
  </conditionalFormatting>
  <conditionalFormatting sqref="W9">
    <cfRule type="colorScale" priority="4987">
      <colorScale>
        <cfvo type="min"/>
        <cfvo type="percentile" val="50"/>
        <cfvo type="max"/>
        <color rgb="FF63BE7B"/>
        <color rgb="FFFCFCFF"/>
        <color rgb="FFF8696B"/>
      </colorScale>
    </cfRule>
  </conditionalFormatting>
  <conditionalFormatting sqref="W9">
    <cfRule type="colorScale" priority="5044">
      <colorScale>
        <cfvo type="min"/>
        <cfvo type="percentile" val="50"/>
        <cfvo type="max"/>
        <color rgb="FF63BE7B"/>
        <color rgb="FFFCFCFF"/>
        <color rgb="FFF8696B"/>
      </colorScale>
    </cfRule>
  </conditionalFormatting>
  <conditionalFormatting sqref="W9">
    <cfRule type="colorScale" priority="4965">
      <colorScale>
        <cfvo type="min"/>
        <cfvo type="percentile" val="50"/>
        <cfvo type="max"/>
        <color rgb="FF63BE7B"/>
        <color rgb="FFFCFCFF"/>
        <color rgb="FFF8696B"/>
      </colorScale>
    </cfRule>
    <cfRule type="colorScale" priority="4966">
      <colorScale>
        <cfvo type="min"/>
        <cfvo type="max"/>
        <color rgb="FF63BE7B"/>
        <color rgb="FFFCFCFF"/>
      </colorScale>
    </cfRule>
    <cfRule type="colorScale" priority="4967">
      <colorScale>
        <cfvo type="min"/>
        <cfvo type="percentile" val="50"/>
        <cfvo type="max"/>
        <color rgb="FF63BE7B"/>
        <color rgb="FFFCFCFF"/>
        <color rgb="FFF8696B"/>
      </colorScale>
    </cfRule>
    <cfRule type="colorScale" priority="4968">
      <colorScale>
        <cfvo type="min"/>
        <cfvo type="percentile" val="50"/>
        <cfvo type="max"/>
        <color rgb="FF63BE7B"/>
        <color rgb="FFFCFCFF"/>
        <color rgb="FFF8696B"/>
      </colorScale>
    </cfRule>
  </conditionalFormatting>
  <conditionalFormatting sqref="K10:L10">
    <cfRule type="colorScale" priority="4693">
      <colorScale>
        <cfvo type="min"/>
        <cfvo type="percentile" val="50"/>
        <cfvo type="max"/>
        <color rgb="FFF8696B"/>
        <color rgb="FFFCFCFF"/>
        <color rgb="FF63BE7B"/>
      </colorScale>
    </cfRule>
    <cfRule type="colorScale" priority="4694">
      <colorScale>
        <cfvo type="min"/>
        <cfvo type="percentile" val="50"/>
        <cfvo type="max"/>
        <color rgb="FFF8696B"/>
        <color rgb="FFFCFCFF"/>
        <color rgb="FF5A8AC6"/>
      </colorScale>
    </cfRule>
    <cfRule type="colorScale" priority="4695">
      <colorScale>
        <cfvo type="min"/>
        <cfvo type="percentile" val="50"/>
        <cfvo type="max"/>
        <color rgb="FFF8696B"/>
        <color rgb="FFFCFCFF"/>
        <color rgb="FF63BE7B"/>
      </colorScale>
    </cfRule>
    <cfRule type="colorScale" priority="4696">
      <colorScale>
        <cfvo type="min"/>
        <cfvo type="percentile" val="50"/>
        <cfvo type="max"/>
        <color rgb="FFF8696B"/>
        <color rgb="FFFCFCFF"/>
        <color rgb="FF63BE7B"/>
      </colorScale>
    </cfRule>
    <cfRule type="colorScale" priority="4697">
      <colorScale>
        <cfvo type="min"/>
        <cfvo type="max"/>
        <color rgb="FFFCFCFF"/>
        <color rgb="FF63BE7B"/>
      </colorScale>
    </cfRule>
    <cfRule type="colorScale" priority="4698">
      <colorScale>
        <cfvo type="min"/>
        <cfvo type="percentile" val="50"/>
        <cfvo type="max"/>
        <color rgb="FFF8696B"/>
        <color rgb="FFFCFCFF"/>
        <color rgb="FF63BE7B"/>
      </colorScale>
    </cfRule>
    <cfRule type="colorScale" priority="4699">
      <colorScale>
        <cfvo type="min"/>
        <cfvo type="percentile" val="50"/>
        <cfvo type="max"/>
        <color rgb="FFF8696B"/>
        <color rgb="FFFCFCFF"/>
        <color rgb="FF63BE7B"/>
      </colorScale>
    </cfRule>
    <cfRule type="colorScale" priority="4700">
      <colorScale>
        <cfvo type="min"/>
        <cfvo type="max"/>
        <color rgb="FFFCFCFF"/>
        <color rgb="FF63BE7B"/>
      </colorScale>
    </cfRule>
    <cfRule type="colorScale" priority="4714">
      <colorScale>
        <cfvo type="min"/>
        <cfvo type="percentile" val="50"/>
        <cfvo type="max"/>
        <color rgb="FFF8696B"/>
        <color rgb="FFFCFCFF"/>
        <color rgb="FF63BE7B"/>
      </colorScale>
    </cfRule>
    <cfRule type="colorScale" priority="4715">
      <colorScale>
        <cfvo type="min"/>
        <cfvo type="max"/>
        <color rgb="FFFCFCFF"/>
        <color rgb="FF63BE7B"/>
      </colorScale>
    </cfRule>
  </conditionalFormatting>
  <conditionalFormatting sqref="R10:S10">
    <cfRule type="colorScale" priority="4730">
      <colorScale>
        <cfvo type="min"/>
        <cfvo type="percentile" val="50"/>
        <cfvo type="max"/>
        <color rgb="FFF8696B"/>
        <color rgb="FFFCFCFF"/>
        <color rgb="FF63BE7B"/>
      </colorScale>
    </cfRule>
    <cfRule type="colorScale" priority="4731">
      <colorScale>
        <cfvo type="min"/>
        <cfvo type="max"/>
        <color rgb="FFFCFCFF"/>
        <color rgb="FF63BE7B"/>
      </colorScale>
    </cfRule>
    <cfRule type="colorScale" priority="4732">
      <colorScale>
        <cfvo type="min"/>
        <cfvo type="max"/>
        <color rgb="FFFFEF9C"/>
        <color rgb="FF63BE7B"/>
      </colorScale>
    </cfRule>
    <cfRule type="colorScale" priority="4733">
      <colorScale>
        <cfvo type="min"/>
        <cfvo type="max"/>
        <color rgb="FFFFEF9C"/>
        <color rgb="FF63BE7B"/>
      </colorScale>
    </cfRule>
    <cfRule type="colorScale" priority="4734">
      <colorScale>
        <cfvo type="min"/>
        <cfvo type="max"/>
        <color rgb="FFFCFCFF"/>
        <color rgb="FF63BE7B"/>
      </colorScale>
    </cfRule>
  </conditionalFormatting>
  <conditionalFormatting sqref="R10:S10">
    <cfRule type="colorScale" priority="4760">
      <colorScale>
        <cfvo type="min"/>
        <cfvo type="percentile" val="50"/>
        <cfvo type="max"/>
        <color rgb="FFF8696B"/>
        <color rgb="FFFCFCFF"/>
        <color rgb="FF63BE7B"/>
      </colorScale>
    </cfRule>
    <cfRule type="colorScale" priority="4761">
      <colorScale>
        <cfvo type="min"/>
        <cfvo type="max"/>
        <color rgb="FFFCFCFF"/>
        <color rgb="FF63BE7B"/>
      </colorScale>
    </cfRule>
  </conditionalFormatting>
  <conditionalFormatting sqref="D10">
    <cfRule type="colorScale" priority="50400">
      <colorScale>
        <cfvo type="min"/>
        <cfvo type="percentile" val="50"/>
        <cfvo type="max"/>
        <color rgb="FFF8696B"/>
        <color rgb="FFFCFCFF"/>
        <color rgb="FF63BE7B"/>
      </colorScale>
    </cfRule>
  </conditionalFormatting>
  <conditionalFormatting sqref="E10">
    <cfRule type="colorScale" priority="50402">
      <colorScale>
        <cfvo type="min"/>
        <cfvo type="max"/>
        <color rgb="FFFCFCFF"/>
        <color rgb="FF63BE7B"/>
      </colorScale>
    </cfRule>
    <cfRule type="colorScale" priority="50403">
      <colorScale>
        <cfvo type="min"/>
        <cfvo type="max"/>
        <color rgb="FFFCFCFF"/>
        <color rgb="FF63BE7B"/>
      </colorScale>
    </cfRule>
    <cfRule type="colorScale" priority="50404">
      <colorScale>
        <cfvo type="min"/>
        <cfvo type="max"/>
        <color rgb="FFFCFCFF"/>
        <color rgb="FF63BE7B"/>
      </colorScale>
    </cfRule>
    <cfRule type="colorScale" priority="50405">
      <colorScale>
        <cfvo type="min"/>
        <cfvo type="percentile" val="50"/>
        <cfvo type="max"/>
        <color rgb="FFF8696B"/>
        <color rgb="FFFCFCFF"/>
        <color rgb="FF63BE7B"/>
      </colorScale>
    </cfRule>
    <cfRule type="colorScale" priority="50406">
      <colorScale>
        <cfvo type="min"/>
        <cfvo type="max"/>
        <color rgb="FFFCFCFF"/>
        <color rgb="FF63BE7B"/>
      </colorScale>
    </cfRule>
  </conditionalFormatting>
  <conditionalFormatting sqref="E10:N10">
    <cfRule type="colorScale" priority="50407">
      <colorScale>
        <cfvo type="min"/>
        <cfvo type="max"/>
        <color rgb="FFFCFCFF"/>
        <color rgb="FF63BE7B"/>
      </colorScale>
    </cfRule>
    <cfRule type="colorScale" priority="50408">
      <colorScale>
        <cfvo type="min"/>
        <cfvo type="max"/>
        <color rgb="FFFCFCFF"/>
        <color rgb="FF63BE7B"/>
      </colorScale>
    </cfRule>
    <cfRule type="colorScale" priority="50409">
      <colorScale>
        <cfvo type="min"/>
        <cfvo type="percentile" val="50"/>
        <cfvo type="max"/>
        <color rgb="FFF8696B"/>
        <color rgb="FFFFEB84"/>
        <color rgb="FF63BE7B"/>
      </colorScale>
    </cfRule>
    <cfRule type="colorScale" priority="50410">
      <colorScale>
        <cfvo type="min"/>
        <cfvo type="max"/>
        <color rgb="FFFFEF9C"/>
        <color rgb="FF63BE7B"/>
      </colorScale>
    </cfRule>
  </conditionalFormatting>
  <conditionalFormatting sqref="F10">
    <cfRule type="colorScale" priority="50411">
      <colorScale>
        <cfvo type="min"/>
        <cfvo type="max"/>
        <color rgb="FFFCFCFF"/>
        <color rgb="FF63BE7B"/>
      </colorScale>
    </cfRule>
    <cfRule type="colorScale" priority="50412">
      <colorScale>
        <cfvo type="min"/>
        <cfvo type="max"/>
        <color rgb="FFFCFCFF"/>
        <color rgb="FF63BE7B"/>
      </colorScale>
    </cfRule>
    <cfRule type="colorScale" priority="50413">
      <colorScale>
        <cfvo type="min"/>
        <cfvo type="max"/>
        <color rgb="FFFCFCFF"/>
        <color rgb="FF63BE7B"/>
      </colorScale>
    </cfRule>
    <cfRule type="colorScale" priority="50414">
      <colorScale>
        <cfvo type="min"/>
        <cfvo type="percentile" val="50"/>
        <cfvo type="max"/>
        <color rgb="FFF8696B"/>
        <color rgb="FFFCFCFF"/>
        <color rgb="FF63BE7B"/>
      </colorScale>
    </cfRule>
    <cfRule type="colorScale" priority="50415">
      <colorScale>
        <cfvo type="min"/>
        <cfvo type="max"/>
        <color rgb="FFFCFCFF"/>
        <color rgb="FF63BE7B"/>
      </colorScale>
    </cfRule>
  </conditionalFormatting>
  <conditionalFormatting sqref="G10">
    <cfRule type="colorScale" priority="50416">
      <colorScale>
        <cfvo type="min"/>
        <cfvo type="percentile" val="50"/>
        <cfvo type="max"/>
        <color rgb="FFF8696B"/>
        <color rgb="FFFCFCFF"/>
        <color rgb="FF63BE7B"/>
      </colorScale>
    </cfRule>
    <cfRule type="colorScale" priority="50417">
      <colorScale>
        <cfvo type="min"/>
        <cfvo type="max"/>
        <color rgb="FFFCFCFF"/>
        <color rgb="FF63BE7B"/>
      </colorScale>
    </cfRule>
    <cfRule type="colorScale" priority="50418">
      <colorScale>
        <cfvo type="min"/>
        <cfvo type="max"/>
        <color rgb="FFFCFCFF"/>
        <color rgb="FF63BE7B"/>
      </colorScale>
    </cfRule>
    <cfRule type="colorScale" priority="50419">
      <colorScale>
        <cfvo type="min"/>
        <cfvo type="max"/>
        <color rgb="FFFCFCFF"/>
        <color rgb="FF63BE7B"/>
      </colorScale>
    </cfRule>
    <cfRule type="colorScale" priority="50420">
      <colorScale>
        <cfvo type="min"/>
        <cfvo type="max"/>
        <color rgb="FFFCFCFF"/>
        <color rgb="FF63BE7B"/>
      </colorScale>
    </cfRule>
  </conditionalFormatting>
  <conditionalFormatting sqref="H10">
    <cfRule type="colorScale" priority="50421">
      <colorScale>
        <cfvo type="min"/>
        <cfvo type="max"/>
        <color rgb="FFFCFCFF"/>
        <color rgb="FF63BE7B"/>
      </colorScale>
    </cfRule>
    <cfRule type="colorScale" priority="50422">
      <colorScale>
        <cfvo type="min"/>
        <cfvo type="max"/>
        <color rgb="FFFCFCFF"/>
        <color rgb="FF63BE7B"/>
      </colorScale>
    </cfRule>
    <cfRule type="colorScale" priority="50423">
      <colorScale>
        <cfvo type="min"/>
        <cfvo type="max"/>
        <color rgb="FFFCFCFF"/>
        <color rgb="FF63BE7B"/>
      </colorScale>
    </cfRule>
    <cfRule type="colorScale" priority="50424">
      <colorScale>
        <cfvo type="min"/>
        <cfvo type="percentile" val="50"/>
        <cfvo type="max"/>
        <color rgb="FFF8696B"/>
        <color rgb="FFFCFCFF"/>
        <color rgb="FF63BE7B"/>
      </colorScale>
    </cfRule>
    <cfRule type="colorScale" priority="50425">
      <colorScale>
        <cfvo type="min"/>
        <cfvo type="max"/>
        <color rgb="FFFCFCFF"/>
        <color rgb="FF63BE7B"/>
      </colorScale>
    </cfRule>
  </conditionalFormatting>
  <conditionalFormatting sqref="I10">
    <cfRule type="colorScale" priority="50426">
      <colorScale>
        <cfvo type="min"/>
        <cfvo type="percentile" val="50"/>
        <cfvo type="max"/>
        <color rgb="FFF8696B"/>
        <color rgb="FFFCFCFF"/>
        <color rgb="FF63BE7B"/>
      </colorScale>
    </cfRule>
    <cfRule type="colorScale" priority="50427">
      <colorScale>
        <cfvo type="min"/>
        <cfvo type="max"/>
        <color rgb="FFFCFCFF"/>
        <color rgb="FF63BE7B"/>
      </colorScale>
    </cfRule>
    <cfRule type="colorScale" priority="50428">
      <colorScale>
        <cfvo type="min"/>
        <cfvo type="max"/>
        <color rgb="FFFCFCFF"/>
        <color rgb="FF63BE7B"/>
      </colorScale>
    </cfRule>
    <cfRule type="colorScale" priority="50429">
      <colorScale>
        <cfvo type="min"/>
        <cfvo type="max"/>
        <color rgb="FFFCFCFF"/>
        <color rgb="FF63BE7B"/>
      </colorScale>
    </cfRule>
    <cfRule type="colorScale" priority="50430">
      <colorScale>
        <cfvo type="min"/>
        <cfvo type="max"/>
        <color rgb="FFFCFCFF"/>
        <color rgb="FF63BE7B"/>
      </colorScale>
    </cfRule>
  </conditionalFormatting>
  <conditionalFormatting sqref="K10">
    <cfRule type="colorScale" priority="50431">
      <colorScale>
        <cfvo type="min"/>
        <cfvo type="percentile" val="50"/>
        <cfvo type="max"/>
        <color rgb="FFF8696B"/>
        <color rgb="FFFCFCFF"/>
        <color rgb="FF63BE7B"/>
      </colorScale>
    </cfRule>
  </conditionalFormatting>
  <conditionalFormatting sqref="L10">
    <cfRule type="colorScale" priority="50432">
      <colorScale>
        <cfvo type="min"/>
        <cfvo type="percentile" val="50"/>
        <cfvo type="max"/>
        <color rgb="FFF8696B"/>
        <color rgb="FFFCFCFF"/>
        <color rgb="FF63BE7B"/>
      </colorScale>
    </cfRule>
  </conditionalFormatting>
  <conditionalFormatting sqref="O10">
    <cfRule type="colorScale" priority="50434">
      <colorScale>
        <cfvo type="min"/>
        <cfvo type="percentile" val="50"/>
        <cfvo type="max"/>
        <color rgb="FF63BE7B"/>
        <color rgb="FFFCFCFF"/>
        <color rgb="FFF8696B"/>
      </colorScale>
    </cfRule>
    <cfRule type="colorScale" priority="50435">
      <colorScale>
        <cfvo type="min"/>
        <cfvo type="percentile" val="50"/>
        <cfvo type="max"/>
        <color rgb="FF63BE7B"/>
        <color rgb="FFFCFCFF"/>
        <color rgb="FFF8696B"/>
      </colorScale>
    </cfRule>
    <cfRule type="colorScale" priority="50436">
      <colorScale>
        <cfvo type="min"/>
        <cfvo type="percentile" val="50"/>
        <cfvo type="max"/>
        <color rgb="FF63BE7B"/>
        <color rgb="FFFCFCFF"/>
        <color rgb="FFF8696B"/>
      </colorScale>
    </cfRule>
    <cfRule type="colorScale" priority="50437">
      <colorScale>
        <cfvo type="min"/>
        <cfvo type="percentile" val="50"/>
        <cfvo type="max"/>
        <color rgb="FF63BE7B"/>
        <color rgb="FFFCFCFF"/>
        <color rgb="FFF8696B"/>
      </colorScale>
    </cfRule>
  </conditionalFormatting>
  <conditionalFormatting sqref="P10">
    <cfRule type="colorScale" priority="50438">
      <colorScale>
        <cfvo type="min"/>
        <cfvo type="percentile" val="50"/>
        <cfvo type="max"/>
        <color rgb="FF63BE7B"/>
        <color rgb="FFFCFCFF"/>
        <color rgb="FFF8696B"/>
      </colorScale>
    </cfRule>
    <cfRule type="colorScale" priority="50439">
      <colorScale>
        <cfvo type="min"/>
        <cfvo type="percentile" val="50"/>
        <cfvo type="max"/>
        <color rgb="FF63BE7B"/>
        <color rgb="FFFCFCFF"/>
        <color rgb="FFF8696B"/>
      </colorScale>
    </cfRule>
    <cfRule type="colorScale" priority="50440">
      <colorScale>
        <cfvo type="min"/>
        <cfvo type="max"/>
        <color rgb="FFFCFCFF"/>
        <color rgb="FFF8696B"/>
      </colorScale>
    </cfRule>
  </conditionalFormatting>
  <conditionalFormatting sqref="Q10">
    <cfRule type="colorScale" priority="50441">
      <colorScale>
        <cfvo type="min"/>
        <cfvo type="percentile" val="50"/>
        <cfvo type="max"/>
        <color rgb="FFF8696B"/>
        <color rgb="FFFCFCFF"/>
        <color rgb="FF63BE7B"/>
      </colorScale>
    </cfRule>
    <cfRule type="colorScale" priority="50442">
      <colorScale>
        <cfvo type="min"/>
        <cfvo type="max"/>
        <color rgb="FFFFEF9C"/>
        <color rgb="FF63BE7B"/>
      </colorScale>
    </cfRule>
    <cfRule type="colorScale" priority="50443">
      <colorScale>
        <cfvo type="min"/>
        <cfvo type="max"/>
        <color rgb="FFFFEF9C"/>
        <color rgb="FF63BE7B"/>
      </colorScale>
    </cfRule>
    <cfRule type="colorScale" priority="50444">
      <colorScale>
        <cfvo type="min"/>
        <cfvo type="max"/>
        <color rgb="FFFFEF9C"/>
        <color rgb="FF63BE7B"/>
      </colorScale>
    </cfRule>
    <cfRule type="colorScale" priority="50445">
      <colorScale>
        <cfvo type="min"/>
        <cfvo type="max"/>
        <color rgb="FFFCFCFF"/>
        <color rgb="FF63BE7B"/>
      </colorScale>
    </cfRule>
    <cfRule type="colorScale" priority="50446">
      <colorScale>
        <cfvo type="min"/>
        <cfvo type="max"/>
        <color rgb="FFFCFCFF"/>
        <color rgb="FF63BE7B"/>
      </colorScale>
    </cfRule>
    <cfRule type="colorScale" priority="50447">
      <colorScale>
        <cfvo type="min"/>
        <cfvo type="percentile" val="50"/>
        <cfvo type="max"/>
        <color rgb="FFF8696B"/>
        <color rgb="FFFCFCFF"/>
        <color rgb="FF63BE7B"/>
      </colorScale>
    </cfRule>
  </conditionalFormatting>
  <conditionalFormatting sqref="Q10:U10 W10">
    <cfRule type="colorScale" priority="50448">
      <colorScale>
        <cfvo type="min"/>
        <cfvo type="max"/>
        <color rgb="FFFFEF9C"/>
        <color rgb="FF63BE7B"/>
      </colorScale>
    </cfRule>
  </conditionalFormatting>
  <conditionalFormatting sqref="T10">
    <cfRule type="colorScale" priority="50450">
      <colorScale>
        <cfvo type="min"/>
        <cfvo type="percentile" val="50"/>
        <cfvo type="max"/>
        <color rgb="FFF8696B"/>
        <color rgb="FFFCFCFF"/>
        <color rgb="FF63BE7B"/>
      </colorScale>
    </cfRule>
    <cfRule type="colorScale" priority="50451">
      <colorScale>
        <cfvo type="min"/>
        <cfvo type="max"/>
        <color rgb="FFFCFCFF"/>
        <color rgb="FF63BE7B"/>
      </colorScale>
    </cfRule>
    <cfRule type="colorScale" priority="50452">
      <colorScale>
        <cfvo type="min"/>
        <cfvo type="max"/>
        <color rgb="FFFFEF9C"/>
        <color rgb="FF63BE7B"/>
      </colorScale>
    </cfRule>
    <cfRule type="colorScale" priority="50453">
      <colorScale>
        <cfvo type="min"/>
        <cfvo type="max"/>
        <color rgb="FFFFEF9C"/>
        <color rgb="FF63BE7B"/>
      </colorScale>
    </cfRule>
    <cfRule type="colorScale" priority="50454">
      <colorScale>
        <cfvo type="min"/>
        <cfvo type="max"/>
        <color rgb="FFFCFCFF"/>
        <color rgb="FF63BE7B"/>
      </colorScale>
    </cfRule>
    <cfRule type="colorScale" priority="50455">
      <colorScale>
        <cfvo type="min"/>
        <cfvo type="max"/>
        <color rgb="FFFCFCFF"/>
        <color rgb="FF63BE7B"/>
      </colorScale>
    </cfRule>
  </conditionalFormatting>
  <conditionalFormatting sqref="U10">
    <cfRule type="colorScale" priority="50456">
      <colorScale>
        <cfvo type="min"/>
        <cfvo type="percentile" val="50"/>
        <cfvo type="max"/>
        <color rgb="FFF8696B"/>
        <color rgb="FFFCFCFF"/>
        <color rgb="FF63BE7B"/>
      </colorScale>
    </cfRule>
    <cfRule type="colorScale" priority="50457">
      <colorScale>
        <cfvo type="min"/>
        <cfvo type="max"/>
        <color rgb="FFFCFCFF"/>
        <color rgb="FF63BE7B"/>
      </colorScale>
    </cfRule>
  </conditionalFormatting>
  <conditionalFormatting sqref="V10">
    <cfRule type="colorScale" priority="50458">
      <colorScale>
        <cfvo type="min"/>
        <cfvo type="max"/>
        <color rgb="FFFFEF9C"/>
        <color rgb="FF63BE7B"/>
      </colorScale>
    </cfRule>
    <cfRule type="colorScale" priority="50459">
      <colorScale>
        <cfvo type="min"/>
        <cfvo type="max"/>
        <color rgb="FFFFEF9C"/>
        <color rgb="FF63BE7B"/>
      </colorScale>
    </cfRule>
    <cfRule type="colorScale" priority="50460">
      <colorScale>
        <cfvo type="min"/>
        <cfvo type="max"/>
        <color rgb="FFFFEF9C"/>
        <color rgb="FF63BE7B"/>
      </colorScale>
    </cfRule>
  </conditionalFormatting>
  <conditionalFormatting sqref="V10">
    <cfRule type="colorScale" priority="50461">
      <colorScale>
        <cfvo type="min"/>
        <cfvo type="max"/>
        <color rgb="FFFFEF9C"/>
        <color rgb="FF63BE7B"/>
      </colorScale>
    </cfRule>
    <cfRule type="colorScale" priority="50462">
      <colorScale>
        <cfvo type="min"/>
        <cfvo type="percentile" val="50"/>
        <cfvo type="max"/>
        <color rgb="FFF8696B"/>
        <color rgb="FFFFEB84"/>
        <color rgb="FF63BE7B"/>
      </colorScale>
    </cfRule>
  </conditionalFormatting>
  <conditionalFormatting sqref="W10">
    <cfRule type="colorScale" priority="50463">
      <colorScale>
        <cfvo type="min"/>
        <cfvo type="percentile" val="50"/>
        <cfvo type="max"/>
        <color rgb="FF63BE7B"/>
        <color rgb="FFFCFCFF"/>
        <color rgb="FFF8696B"/>
      </colorScale>
    </cfRule>
    <cfRule type="colorScale" priority="50464">
      <colorScale>
        <cfvo type="min"/>
        <cfvo type="max"/>
        <color rgb="FF63BE7B"/>
        <color rgb="FFFCFCFF"/>
      </colorScale>
    </cfRule>
    <cfRule type="colorScale" priority="50465">
      <colorScale>
        <cfvo type="min"/>
        <cfvo type="percentile" val="50"/>
        <cfvo type="max"/>
        <color rgb="FF63BE7B"/>
        <color rgb="FFFCFCFF"/>
        <color rgb="FFF8696B"/>
      </colorScale>
    </cfRule>
  </conditionalFormatting>
  <conditionalFormatting sqref="W10 U10">
    <cfRule type="colorScale" priority="50466">
      <colorScale>
        <cfvo type="min"/>
        <cfvo type="max"/>
        <color rgb="FFFFEF9C"/>
        <color rgb="FF63BE7B"/>
      </colorScale>
    </cfRule>
    <cfRule type="colorScale" priority="50467">
      <colorScale>
        <cfvo type="min"/>
        <cfvo type="max"/>
        <color rgb="FFFFEF9C"/>
        <color rgb="FF63BE7B"/>
      </colorScale>
    </cfRule>
    <cfRule type="colorScale" priority="50468">
      <colorScale>
        <cfvo type="min"/>
        <cfvo type="max"/>
        <color rgb="FFFFEF9C"/>
        <color rgb="FF63BE7B"/>
      </colorScale>
    </cfRule>
  </conditionalFormatting>
  <conditionalFormatting sqref="E10">
    <cfRule type="colorScale" priority="50483">
      <colorScale>
        <cfvo type="min"/>
        <cfvo type="percentile" val="50"/>
        <cfvo type="max"/>
        <color rgb="FFF8696B"/>
        <color rgb="FFFCFCFF"/>
        <color rgb="FF63BE7B"/>
      </colorScale>
    </cfRule>
  </conditionalFormatting>
  <conditionalFormatting sqref="F10">
    <cfRule type="colorScale" priority="50484">
      <colorScale>
        <cfvo type="min"/>
        <cfvo type="percentile" val="50"/>
        <cfvo type="max"/>
        <color rgb="FFF8696B"/>
        <color rgb="FFFCFCFF"/>
        <color rgb="FF63BE7B"/>
      </colorScale>
    </cfRule>
  </conditionalFormatting>
  <conditionalFormatting sqref="G10">
    <cfRule type="colorScale" priority="50485">
      <colorScale>
        <cfvo type="min"/>
        <cfvo type="max"/>
        <color rgb="FFFCFCFF"/>
        <color rgb="FF63BE7B"/>
      </colorScale>
    </cfRule>
    <cfRule type="colorScale" priority="50486">
      <colorScale>
        <cfvo type="min"/>
        <cfvo type="percentile" val="50"/>
        <cfvo type="max"/>
        <color rgb="FFF8696B"/>
        <color rgb="FFFCFCFF"/>
        <color rgb="FF63BE7B"/>
      </colorScale>
    </cfRule>
  </conditionalFormatting>
  <conditionalFormatting sqref="H10">
    <cfRule type="colorScale" priority="50487">
      <colorScale>
        <cfvo type="min"/>
        <cfvo type="percentile" val="50"/>
        <cfvo type="max"/>
        <color rgb="FFF8696B"/>
        <color rgb="FFFCFCFF"/>
        <color rgb="FF63BE7B"/>
      </colorScale>
    </cfRule>
  </conditionalFormatting>
  <conditionalFormatting sqref="I10">
    <cfRule type="colorScale" priority="50488">
      <colorScale>
        <cfvo type="min"/>
        <cfvo type="percentile" val="50"/>
        <cfvo type="max"/>
        <color rgb="FFF8696B"/>
        <color rgb="FFFCFCFF"/>
        <color rgb="FF63BE7B"/>
      </colorScale>
    </cfRule>
  </conditionalFormatting>
  <conditionalFormatting sqref="O10">
    <cfRule type="colorScale" priority="50489">
      <colorScale>
        <cfvo type="min"/>
        <cfvo type="percentile" val="50"/>
        <cfvo type="max"/>
        <color rgb="FF63BE7B"/>
        <color rgb="FFFCFCFF"/>
        <color rgb="FFF8696B"/>
      </colorScale>
    </cfRule>
  </conditionalFormatting>
  <conditionalFormatting sqref="P10">
    <cfRule type="colorScale" priority="50490">
      <colorScale>
        <cfvo type="min"/>
        <cfvo type="percentile" val="50"/>
        <cfvo type="max"/>
        <color rgb="FF63BE7B"/>
        <color rgb="FFFCFCFF"/>
        <color rgb="FFF8696B"/>
      </colorScale>
    </cfRule>
  </conditionalFormatting>
  <conditionalFormatting sqref="Q10">
    <cfRule type="colorScale" priority="50491">
      <colorScale>
        <cfvo type="min"/>
        <cfvo type="percentile" val="50"/>
        <cfvo type="max"/>
        <color rgb="FFF8696B"/>
        <color rgb="FFFCFCFF"/>
        <color rgb="FF63BE7B"/>
      </colorScale>
    </cfRule>
  </conditionalFormatting>
  <conditionalFormatting sqref="R10">
    <cfRule type="colorScale" priority="50492">
      <colorScale>
        <cfvo type="min"/>
        <cfvo type="max"/>
        <color rgb="FFFCFCFF"/>
        <color rgb="FF63BE7B"/>
      </colorScale>
    </cfRule>
  </conditionalFormatting>
  <conditionalFormatting sqref="S10">
    <cfRule type="colorScale" priority="50493">
      <colorScale>
        <cfvo type="min"/>
        <cfvo type="max"/>
        <color rgb="FFFCFCFF"/>
        <color rgb="FF63BE7B"/>
      </colorScale>
    </cfRule>
  </conditionalFormatting>
  <conditionalFormatting sqref="T10">
    <cfRule type="colorScale" priority="50494">
      <colorScale>
        <cfvo type="min"/>
        <cfvo type="max"/>
        <color rgb="FFFCFCFF"/>
        <color rgb="FF63BE7B"/>
      </colorScale>
    </cfRule>
    <cfRule type="colorScale" priority="50495">
      <colorScale>
        <cfvo type="min"/>
        <cfvo type="percentile" val="50"/>
        <cfvo type="max"/>
        <color rgb="FFF8696B"/>
        <color rgb="FFFCFCFF"/>
        <color rgb="FF63BE7B"/>
      </colorScale>
    </cfRule>
  </conditionalFormatting>
  <conditionalFormatting sqref="U10">
    <cfRule type="colorScale" priority="50496">
      <colorScale>
        <cfvo type="min"/>
        <cfvo type="max"/>
        <color rgb="FFFCFCFF"/>
        <color rgb="FF63BE7B"/>
      </colorScale>
    </cfRule>
    <cfRule type="colorScale" priority="50497">
      <colorScale>
        <cfvo type="min"/>
        <cfvo type="percentile" val="50"/>
        <cfvo type="max"/>
        <color rgb="FFF8696B"/>
        <color rgb="FFFCFCFF"/>
        <color rgb="FF63BE7B"/>
      </colorScale>
    </cfRule>
  </conditionalFormatting>
  <conditionalFormatting sqref="V10">
    <cfRule type="colorScale" priority="50498">
      <colorScale>
        <cfvo type="min"/>
        <cfvo type="max"/>
        <color rgb="FFFFEF9C"/>
        <color rgb="FF63BE7B"/>
      </colorScale>
    </cfRule>
    <cfRule type="colorScale" priority="50499">
      <colorScale>
        <cfvo type="min"/>
        <cfvo type="percentile" val="50"/>
        <cfvo type="max"/>
        <color rgb="FF63BE7B"/>
        <color rgb="FFFCFCFF"/>
        <color rgb="FFF8696B"/>
      </colorScale>
    </cfRule>
    <cfRule type="colorScale" priority="50500">
      <colorScale>
        <cfvo type="min"/>
        <cfvo type="percentile" val="50"/>
        <cfvo type="max"/>
        <color rgb="FF63BE7B"/>
        <color rgb="FFFCFCFF"/>
        <color rgb="FFF8696B"/>
      </colorScale>
    </cfRule>
    <cfRule type="colorScale" priority="50501">
      <colorScale>
        <cfvo type="min"/>
        <cfvo type="max"/>
        <color rgb="FF63BE7B"/>
        <color rgb="FFFCFCFF"/>
      </colorScale>
    </cfRule>
    <cfRule type="colorScale" priority="50502">
      <colorScale>
        <cfvo type="min"/>
        <cfvo type="percentile" val="50"/>
        <cfvo type="max"/>
        <color rgb="FF63BE7B"/>
        <color rgb="FFFCFCFF"/>
        <color rgb="FFF8696B"/>
      </colorScale>
    </cfRule>
    <cfRule type="colorScale" priority="50503">
      <colorScale>
        <cfvo type="min"/>
        <cfvo type="max"/>
        <color rgb="FFFFEF9C"/>
        <color rgb="FF63BE7B"/>
      </colorScale>
    </cfRule>
    <cfRule type="colorScale" priority="50504">
      <colorScale>
        <cfvo type="min"/>
        <cfvo type="max"/>
        <color rgb="FFFFEF9C"/>
        <color rgb="FF63BE7B"/>
      </colorScale>
    </cfRule>
    <cfRule type="colorScale" priority="50505">
      <colorScale>
        <cfvo type="min"/>
        <cfvo type="max"/>
        <color rgb="FFFFEF9C"/>
        <color rgb="FF63BE7B"/>
      </colorScale>
    </cfRule>
  </conditionalFormatting>
  <conditionalFormatting sqref="W10">
    <cfRule type="colorScale" priority="50506">
      <colorScale>
        <cfvo type="min"/>
        <cfvo type="percentile" val="50"/>
        <cfvo type="max"/>
        <color rgb="FF63BE7B"/>
        <color rgb="FFFCFCFF"/>
        <color rgb="FFF8696B"/>
      </colorScale>
    </cfRule>
  </conditionalFormatting>
  <conditionalFormatting sqref="E10">
    <cfRule type="colorScale" priority="50514">
      <colorScale>
        <cfvo type="min"/>
        <cfvo type="max"/>
        <color rgb="FFFCFCFF"/>
        <color rgb="FF63BE7B"/>
      </colorScale>
    </cfRule>
  </conditionalFormatting>
  <conditionalFormatting sqref="F10">
    <cfRule type="colorScale" priority="50515">
      <colorScale>
        <cfvo type="min"/>
        <cfvo type="max"/>
        <color rgb="FFFCFCFF"/>
        <color rgb="FF63BE7B"/>
      </colorScale>
    </cfRule>
  </conditionalFormatting>
  <conditionalFormatting sqref="G10">
    <cfRule type="colorScale" priority="50516">
      <colorScale>
        <cfvo type="min"/>
        <cfvo type="max"/>
        <color rgb="FFFCFCFF"/>
        <color rgb="FF63BE7B"/>
      </colorScale>
    </cfRule>
  </conditionalFormatting>
  <conditionalFormatting sqref="H10">
    <cfRule type="colorScale" priority="50517">
      <colorScale>
        <cfvo type="min"/>
        <cfvo type="percentile" val="50"/>
        <cfvo type="max"/>
        <color rgb="FFF8696B"/>
        <color rgb="FFFCFCFF"/>
        <color rgb="FF63BE7B"/>
      </colorScale>
    </cfRule>
    <cfRule type="colorScale" priority="50518">
      <colorScale>
        <cfvo type="min"/>
        <cfvo type="max"/>
        <color rgb="FFFCFCFF"/>
        <color rgb="FF63BE7B"/>
      </colorScale>
    </cfRule>
  </conditionalFormatting>
  <conditionalFormatting sqref="R10">
    <cfRule type="colorScale" priority="50525">
      <colorScale>
        <cfvo type="min"/>
        <cfvo type="max"/>
        <color rgb="FFFCFCFF"/>
        <color rgb="FF63BE7B"/>
      </colorScale>
    </cfRule>
    <cfRule type="colorScale" priority="50526">
      <colorScale>
        <cfvo type="min"/>
        <cfvo type="percentile" val="50"/>
        <cfvo type="max"/>
        <color rgb="FFF8696B"/>
        <color rgb="FFFCFCFF"/>
        <color rgb="FF63BE7B"/>
      </colorScale>
    </cfRule>
  </conditionalFormatting>
  <conditionalFormatting sqref="S10">
    <cfRule type="colorScale" priority="50527">
      <colorScale>
        <cfvo type="min"/>
        <cfvo type="percentile" val="50"/>
        <cfvo type="max"/>
        <color rgb="FFF8696B"/>
        <color rgb="FFFCFCFF"/>
        <color rgb="FF63BE7B"/>
      </colorScale>
    </cfRule>
    <cfRule type="colorScale" priority="50528">
      <colorScale>
        <cfvo type="min"/>
        <cfvo type="max"/>
        <color rgb="FFFCFCFF"/>
        <color rgb="FF63BE7B"/>
      </colorScale>
    </cfRule>
  </conditionalFormatting>
  <conditionalFormatting sqref="T10">
    <cfRule type="colorScale" priority="50529">
      <colorScale>
        <cfvo type="min"/>
        <cfvo type="percentile" val="50"/>
        <cfvo type="max"/>
        <color rgb="FFF8696B"/>
        <color rgb="FFFCFCFF"/>
        <color rgb="FF63BE7B"/>
      </colorScale>
    </cfRule>
    <cfRule type="colorScale" priority="50530">
      <colorScale>
        <cfvo type="min"/>
        <cfvo type="max"/>
        <color rgb="FFFCFCFF"/>
        <color rgb="FF63BE7B"/>
      </colorScale>
    </cfRule>
  </conditionalFormatting>
  <conditionalFormatting sqref="U10">
    <cfRule type="colorScale" priority="50531">
      <colorScale>
        <cfvo type="min"/>
        <cfvo type="percentile" val="50"/>
        <cfvo type="max"/>
        <color rgb="FFF8696B"/>
        <color rgb="FFFCFCFF"/>
        <color rgb="FF63BE7B"/>
      </colorScale>
    </cfRule>
  </conditionalFormatting>
  <conditionalFormatting sqref="V10">
    <cfRule type="colorScale" priority="50532">
      <colorScale>
        <cfvo type="min"/>
        <cfvo type="percentile" val="50"/>
        <cfvo type="max"/>
        <color rgb="FF63BE7B"/>
        <color rgb="FFFCFCFF"/>
        <color rgb="FFF8696B"/>
      </colorScale>
    </cfRule>
  </conditionalFormatting>
  <conditionalFormatting sqref="S10">
    <cfRule type="colorScale" priority="50537">
      <colorScale>
        <cfvo type="min"/>
        <cfvo type="percentile" val="50"/>
        <cfvo type="max"/>
        <color rgb="FFF8696B"/>
        <color rgb="FFFCFCFF"/>
        <color rgb="FF63BE7B"/>
      </colorScale>
    </cfRule>
  </conditionalFormatting>
  <conditionalFormatting sqref="T10">
    <cfRule type="colorScale" priority="50543">
      <colorScale>
        <cfvo type="min"/>
        <cfvo type="percentile" val="50"/>
        <cfvo type="max"/>
        <color rgb="FFF8696B"/>
        <color rgb="FFFCFCFF"/>
        <color rgb="FF63BE7B"/>
      </colorScale>
    </cfRule>
  </conditionalFormatting>
  <conditionalFormatting sqref="F10">
    <cfRule type="colorScale" priority="50550">
      <colorScale>
        <cfvo type="min"/>
        <cfvo type="percentile" val="50"/>
        <cfvo type="max"/>
        <color rgb="FFF8696B"/>
        <color rgb="FFFCFCFF"/>
        <color rgb="FF63BE7B"/>
      </colorScale>
    </cfRule>
    <cfRule type="colorScale" priority="50551">
      <colorScale>
        <cfvo type="min"/>
        <cfvo type="max"/>
        <color rgb="FFFCFCFF"/>
        <color rgb="FF63BE7B"/>
      </colorScale>
    </cfRule>
  </conditionalFormatting>
  <conditionalFormatting sqref="G10">
    <cfRule type="colorScale" priority="50552">
      <colorScale>
        <cfvo type="min"/>
        <cfvo type="percentile" val="50"/>
        <cfvo type="max"/>
        <color rgb="FFF8696B"/>
        <color rgb="FFFCFCFF"/>
        <color rgb="FF63BE7B"/>
      </colorScale>
    </cfRule>
    <cfRule type="colorScale" priority="50553">
      <colorScale>
        <cfvo type="min"/>
        <cfvo type="max"/>
        <color rgb="FFFCFCFF"/>
        <color rgb="FF63BE7B"/>
      </colorScale>
    </cfRule>
  </conditionalFormatting>
  <conditionalFormatting sqref="R10">
    <cfRule type="colorScale" priority="50561">
      <colorScale>
        <cfvo type="min"/>
        <cfvo type="percentile" val="50"/>
        <cfvo type="max"/>
        <color rgb="FFF8696B"/>
        <color rgb="FFFCFCFF"/>
        <color rgb="FF63BE7B"/>
      </colorScale>
    </cfRule>
    <cfRule type="colorScale" priority="50562">
      <colorScale>
        <cfvo type="min"/>
        <cfvo type="max"/>
        <color rgb="FFFCFCFF"/>
        <color rgb="FF63BE7B"/>
      </colorScale>
    </cfRule>
  </conditionalFormatting>
  <conditionalFormatting sqref="H10">
    <cfRule type="colorScale" priority="50584">
      <colorScale>
        <cfvo type="min"/>
        <cfvo type="max"/>
        <color rgb="FFFCFCFF"/>
        <color rgb="FF63BE7B"/>
      </colorScale>
    </cfRule>
  </conditionalFormatting>
  <conditionalFormatting sqref="I10">
    <cfRule type="colorScale" priority="50585">
      <colorScale>
        <cfvo type="min"/>
        <cfvo type="max"/>
        <color rgb="FFFCFCFF"/>
        <color rgb="FF63BE7B"/>
      </colorScale>
    </cfRule>
  </conditionalFormatting>
  <conditionalFormatting sqref="K10">
    <cfRule type="colorScale" priority="50586">
      <colorScale>
        <cfvo type="min"/>
        <cfvo type="max"/>
        <color rgb="FFFCFCFF"/>
        <color rgb="FF63BE7B"/>
      </colorScale>
    </cfRule>
  </conditionalFormatting>
  <conditionalFormatting sqref="L10">
    <cfRule type="colorScale" priority="50587">
      <colorScale>
        <cfvo type="min"/>
        <cfvo type="max"/>
        <color rgb="FFFCFCFF"/>
        <color rgb="FF63BE7B"/>
      </colorScale>
    </cfRule>
  </conditionalFormatting>
  <conditionalFormatting sqref="D2:D10">
    <cfRule type="colorScale" priority="2461">
      <colorScale>
        <cfvo type="min"/>
        <cfvo type="percentile" val="50"/>
        <cfvo type="max"/>
        <color rgb="FFF8696B"/>
        <color rgb="FFFCFCFF"/>
        <color rgb="FF63BE7B"/>
      </colorScale>
    </cfRule>
  </conditionalFormatting>
  <conditionalFormatting sqref="G2:G10">
    <cfRule type="colorScale" priority="2458">
      <colorScale>
        <cfvo type="min"/>
        <cfvo type="max"/>
        <color rgb="FFFCFCFF"/>
        <color rgb="FF63BE7B"/>
      </colorScale>
    </cfRule>
  </conditionalFormatting>
  <conditionalFormatting sqref="P2:P10">
    <cfRule type="colorScale" priority="2449">
      <colorScale>
        <cfvo type="min"/>
        <cfvo type="percentile" val="50"/>
        <cfvo type="max"/>
        <color rgb="FF63BE7B"/>
        <color rgb="FFFCFCFF"/>
        <color rgb="FFF8696B"/>
      </colorScale>
    </cfRule>
  </conditionalFormatting>
  <conditionalFormatting sqref="Q2:Q10">
    <cfRule type="colorScale" priority="2448">
      <colorScale>
        <cfvo type="min"/>
        <cfvo type="percentile" val="50"/>
        <cfvo type="max"/>
        <color rgb="FFF8696B"/>
        <color rgb="FFFCFCFF"/>
        <color rgb="FF63BE7B"/>
      </colorScale>
    </cfRule>
  </conditionalFormatting>
  <conditionalFormatting sqref="R2:R10">
    <cfRule type="colorScale" priority="2447">
      <colorScale>
        <cfvo type="min"/>
        <cfvo type="max"/>
        <color rgb="FFFCFCFF"/>
        <color rgb="FF63BE7B"/>
      </colorScale>
    </cfRule>
  </conditionalFormatting>
  <conditionalFormatting sqref="S2:S10">
    <cfRule type="colorScale" priority="2446">
      <colorScale>
        <cfvo type="min"/>
        <cfvo type="max"/>
        <color rgb="FFFCFCFF"/>
        <color rgb="FF63BE7B"/>
      </colorScale>
    </cfRule>
  </conditionalFormatting>
  <conditionalFormatting sqref="T2:T10">
    <cfRule type="colorScale" priority="2445">
      <colorScale>
        <cfvo type="min"/>
        <cfvo type="max"/>
        <color rgb="FFFCFCFF"/>
        <color rgb="FF63BE7B"/>
      </colorScale>
    </cfRule>
  </conditionalFormatting>
  <conditionalFormatting sqref="V2:V10">
    <cfRule type="colorScale" priority="2442">
      <colorScale>
        <cfvo type="min"/>
        <cfvo type="percentile" val="50"/>
        <cfvo type="max"/>
        <color rgb="FF63BE7B"/>
        <color rgb="FFFCFCFF"/>
        <color rgb="FFF8696B"/>
      </colorScale>
    </cfRule>
  </conditionalFormatting>
  <conditionalFormatting sqref="W2:W10">
    <cfRule type="colorScale" priority="2441">
      <colorScale>
        <cfvo type="min"/>
        <cfvo type="percentile" val="50"/>
        <cfvo type="max"/>
        <color rgb="FF63BE7B"/>
        <color rgb="FFFCFCFF"/>
        <color rgb="FFF8696B"/>
      </colorScale>
    </cfRule>
  </conditionalFormatting>
  <conditionalFormatting sqref="J4">
    <cfRule type="colorScale" priority="2714">
      <colorScale>
        <cfvo type="min"/>
        <cfvo type="percentile" val="50"/>
        <cfvo type="max"/>
        <color rgb="FFF8696B"/>
        <color rgb="FFFCFCFF"/>
        <color rgb="FF63BE7B"/>
      </colorScale>
    </cfRule>
    <cfRule type="colorScale" priority="2715">
      <colorScale>
        <cfvo type="min"/>
        <cfvo type="max"/>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max"/>
        <color rgb="FFFCFCFF"/>
        <color rgb="FF63BE7B"/>
      </colorScale>
    </cfRule>
  </conditionalFormatting>
  <conditionalFormatting sqref="J5">
    <cfRule type="colorScale" priority="2707">
      <colorScale>
        <cfvo type="min"/>
        <cfvo type="max"/>
        <color rgb="FFFCFCFF"/>
        <color rgb="FF63BE7B"/>
      </colorScale>
    </cfRule>
    <cfRule type="colorScale" priority="2708">
      <colorScale>
        <cfvo type="min"/>
        <cfvo type="max"/>
        <color rgb="FFFCFCFF"/>
        <color rgb="FF63BE7B"/>
      </colorScale>
    </cfRule>
    <cfRule type="colorScale" priority="2709">
      <colorScale>
        <cfvo type="min"/>
        <cfvo type="max"/>
        <color rgb="FFFCFCFF"/>
        <color rgb="FF63BE7B"/>
      </colorScale>
    </cfRule>
    <cfRule type="colorScale" priority="2710">
      <colorScale>
        <cfvo type="min"/>
        <cfvo type="max"/>
        <color rgb="FFFCFCFF"/>
        <color rgb="FF63BE7B"/>
      </colorScale>
    </cfRule>
    <cfRule type="colorScale" priority="2711">
      <colorScale>
        <cfvo type="min"/>
        <cfvo type="percentile" val="50"/>
        <cfvo type="max"/>
        <color rgb="FFF8696B"/>
        <color rgb="FFFCFCFF"/>
        <color rgb="FF63BE7B"/>
      </colorScale>
    </cfRule>
    <cfRule type="colorScale" priority="2712">
      <colorScale>
        <cfvo type="min"/>
        <cfvo type="percentile" val="50"/>
        <cfvo type="max"/>
        <color rgb="FFF8696B"/>
        <color rgb="FFFCFCFF"/>
        <color rgb="FF63BE7B"/>
      </colorScale>
    </cfRule>
    <cfRule type="colorScale" priority="2713">
      <colorScale>
        <cfvo type="min"/>
        <cfvo type="max"/>
        <color rgb="FFFCFCFF"/>
        <color rgb="FF63BE7B"/>
      </colorScale>
    </cfRule>
  </conditionalFormatting>
  <conditionalFormatting sqref="J8">
    <cfRule type="colorScale" priority="2702">
      <colorScale>
        <cfvo type="min"/>
        <cfvo type="max"/>
        <color rgb="FFFCFCFF"/>
        <color rgb="FF63BE7B"/>
      </colorScale>
    </cfRule>
  </conditionalFormatting>
  <conditionalFormatting sqref="J8">
    <cfRule type="colorScale" priority="2700">
      <colorScale>
        <cfvo type="min"/>
        <cfvo type="max"/>
        <color rgb="FFFCFCFF"/>
        <color rgb="FF63BE7B"/>
      </colorScale>
    </cfRule>
  </conditionalFormatting>
  <conditionalFormatting sqref="J8">
    <cfRule type="colorScale" priority="2703">
      <colorScale>
        <cfvo type="min"/>
        <cfvo type="percentile" val="50"/>
        <cfvo type="max"/>
        <color rgb="FFF8696B"/>
        <color rgb="FFFCFCFF"/>
        <color rgb="FF63BE7B"/>
      </colorScale>
    </cfRule>
    <cfRule type="colorScale" priority="2704">
      <colorScale>
        <cfvo type="min"/>
        <cfvo type="max"/>
        <color rgb="FFFCFCFF"/>
        <color rgb="FF63BE7B"/>
      </colorScale>
    </cfRule>
  </conditionalFormatting>
  <conditionalFormatting sqref="J8">
    <cfRule type="colorScale" priority="2699">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J8">
    <cfRule type="colorScale" priority="2701">
      <colorScale>
        <cfvo type="min"/>
        <cfvo type="max"/>
        <color rgb="FFFCFCFF"/>
        <color rgb="FF63BE7B"/>
      </colorScale>
    </cfRule>
  </conditionalFormatting>
  <conditionalFormatting sqref="J7">
    <cfRule type="colorScale" priority="2722">
      <colorScale>
        <cfvo type="min"/>
        <cfvo type="max"/>
        <color rgb="FFFCFCFF"/>
        <color rgb="FF63BE7B"/>
      </colorScale>
    </cfRule>
  </conditionalFormatting>
  <conditionalFormatting sqref="J6:J8">
    <cfRule type="colorScale" priority="2725">
      <colorScale>
        <cfvo type="min"/>
        <cfvo type="max"/>
        <color rgb="FFFCFCFF"/>
        <color rgb="FF63BE7B"/>
      </colorScale>
    </cfRule>
  </conditionalFormatting>
  <conditionalFormatting sqref="J9">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fRule type="colorScale" priority="2696">
      <colorScale>
        <cfvo type="min"/>
        <cfvo type="percentile" val="50"/>
        <cfvo type="max"/>
        <color rgb="FFF8696B"/>
        <color rgb="FFFCFCFF"/>
        <color rgb="FF63BE7B"/>
      </colorScale>
    </cfRule>
    <cfRule type="colorScale" priority="2697">
      <colorScale>
        <cfvo type="min"/>
        <cfvo type="max"/>
        <color rgb="FFFCFCFF"/>
        <color rgb="FF63BE7B"/>
      </colorScale>
    </cfRule>
  </conditionalFormatting>
  <conditionalFormatting sqref="J9">
    <cfRule type="colorScale" priority="2698">
      <colorScale>
        <cfvo type="min"/>
        <cfvo type="max"/>
        <color rgb="FFFCFCFF"/>
        <color rgb="FF63BE7B"/>
      </colorScale>
    </cfRule>
  </conditionalFormatting>
  <conditionalFormatting sqref="J9">
    <cfRule type="colorScale" priority="2689">
      <colorScale>
        <cfvo type="min"/>
        <cfvo type="max"/>
        <color rgb="FFFCFCFF"/>
        <color rgb="FF63BE7B"/>
      </colorScale>
    </cfRule>
  </conditionalFormatting>
  <conditionalFormatting sqref="J9">
    <cfRule type="colorScale" priority="2690">
      <colorScale>
        <cfvo type="min"/>
        <cfvo type="max"/>
        <color rgb="FFFCFCFF"/>
        <color rgb="FF63BE7B"/>
      </colorScale>
    </cfRule>
    <cfRule type="colorScale" priority="2691">
      <colorScale>
        <cfvo type="min"/>
        <cfvo type="max"/>
        <color rgb="FFFCFCFF"/>
        <color rgb="FF63BE7B"/>
      </colorScale>
    </cfRule>
    <cfRule type="colorScale" priority="2692">
      <colorScale>
        <cfvo type="min"/>
        <cfvo type="percentile" val="50"/>
        <cfvo type="max"/>
        <color rgb="FFF8696B"/>
        <color rgb="FFFCFCFF"/>
        <color rgb="FF63BE7B"/>
      </colorScale>
    </cfRule>
    <cfRule type="colorScale" priority="2693">
      <colorScale>
        <cfvo type="min"/>
        <cfvo type="percentile" val="50"/>
        <cfvo type="max"/>
        <color rgb="FFF8696B"/>
        <color rgb="FFFCFCFF"/>
        <color rgb="FF63BE7B"/>
      </colorScale>
    </cfRule>
  </conditionalFormatting>
  <conditionalFormatting sqref="J10">
    <cfRule type="colorScale" priority="2734">
      <colorScale>
        <cfvo type="min"/>
        <cfvo type="percentile" val="50"/>
        <cfvo type="max"/>
        <color rgb="FFF8696B"/>
        <color rgb="FFFCFCFF"/>
        <color rgb="FF63BE7B"/>
      </colorScale>
    </cfRule>
    <cfRule type="colorScale" priority="2735">
      <colorScale>
        <cfvo type="min"/>
        <cfvo type="max"/>
        <color rgb="FFFCFCFF"/>
        <color rgb="FF63BE7B"/>
      </colorScale>
    </cfRule>
    <cfRule type="colorScale" priority="2736">
      <colorScale>
        <cfvo type="min"/>
        <cfvo type="max"/>
        <color rgb="FFFCFCFF"/>
        <color rgb="FF63BE7B"/>
      </colorScale>
    </cfRule>
    <cfRule type="colorScale" priority="2737">
      <colorScale>
        <cfvo type="min"/>
        <cfvo type="max"/>
        <color rgb="FFFCFCFF"/>
        <color rgb="FF63BE7B"/>
      </colorScale>
    </cfRule>
    <cfRule type="colorScale" priority="2738">
      <colorScale>
        <cfvo type="min"/>
        <cfvo type="max"/>
        <color rgb="FFFCFCFF"/>
        <color rgb="FF63BE7B"/>
      </colorScale>
    </cfRule>
  </conditionalFormatting>
  <conditionalFormatting sqref="J10">
    <cfRule type="colorScale" priority="2739">
      <colorScale>
        <cfvo type="min"/>
        <cfvo type="max"/>
        <color rgb="FFFCFCFF"/>
        <color rgb="FF63BE7B"/>
      </colorScale>
    </cfRule>
    <cfRule type="colorScale" priority="2740">
      <colorScale>
        <cfvo type="min"/>
        <cfvo type="percentile" val="50"/>
        <cfvo type="max"/>
        <color rgb="FFF8696B"/>
        <color rgb="FFFCFCFF"/>
        <color rgb="FF63BE7B"/>
      </colorScale>
    </cfRule>
  </conditionalFormatting>
  <conditionalFormatting sqref="J10">
    <cfRule type="colorScale" priority="2741">
      <colorScale>
        <cfvo type="min"/>
        <cfvo type="max"/>
        <color rgb="FFFCFCFF"/>
        <color rgb="FF63BE7B"/>
      </colorScale>
    </cfRule>
  </conditionalFormatting>
  <conditionalFormatting sqref="J10">
    <cfRule type="colorScale" priority="2742">
      <colorScale>
        <cfvo type="min"/>
        <cfvo type="percentile" val="50"/>
        <cfvo type="max"/>
        <color rgb="FFF8696B"/>
        <color rgb="FFFCFCFF"/>
        <color rgb="FF63BE7B"/>
      </colorScale>
    </cfRule>
    <cfRule type="colorScale" priority="2743">
      <colorScale>
        <cfvo type="min"/>
        <cfvo type="max"/>
        <color rgb="FFFCFCFF"/>
        <color rgb="FF63BE7B"/>
      </colorScale>
    </cfRule>
  </conditionalFormatting>
  <conditionalFormatting sqref="J2:J10">
    <cfRule type="colorScale" priority="2455">
      <colorScale>
        <cfvo type="min"/>
        <cfvo type="max"/>
        <color rgb="FFFCFCFF"/>
        <color rgb="FF63BE7B"/>
      </colorScale>
    </cfRule>
  </conditionalFormatting>
  <conditionalFormatting sqref="E6">
    <cfRule type="colorScale" priority="54780">
      <colorScale>
        <cfvo type="min"/>
        <cfvo type="max"/>
        <color rgb="FFFCFCFF"/>
        <color rgb="FF63BE7B"/>
      </colorScale>
    </cfRule>
  </conditionalFormatting>
  <conditionalFormatting sqref="F6">
    <cfRule type="colorScale" priority="54781">
      <colorScale>
        <cfvo type="min"/>
        <cfvo type="max"/>
        <color rgb="FFFCFCFF"/>
        <color rgb="FF63BE7B"/>
      </colorScale>
    </cfRule>
  </conditionalFormatting>
  <conditionalFormatting sqref="G6">
    <cfRule type="colorScale" priority="54782">
      <colorScale>
        <cfvo type="min"/>
        <cfvo type="max"/>
        <color rgb="FFFCFCFF"/>
        <color rgb="FF63BE7B"/>
      </colorScale>
    </cfRule>
  </conditionalFormatting>
  <conditionalFormatting sqref="H6">
    <cfRule type="colorScale" priority="54783">
      <colorScale>
        <cfvo type="min"/>
        <cfvo type="max"/>
        <color rgb="FFFCFCFF"/>
        <color rgb="FF63BE7B"/>
      </colorScale>
    </cfRule>
  </conditionalFormatting>
  <conditionalFormatting sqref="K6:L6">
    <cfRule type="colorScale" priority="54784">
      <colorScale>
        <cfvo type="min"/>
        <cfvo type="max"/>
        <color rgb="FFFCFCFF"/>
        <color rgb="FF63BE7B"/>
      </colorScale>
    </cfRule>
  </conditionalFormatting>
  <conditionalFormatting sqref="Q6">
    <cfRule type="colorScale" priority="54786">
      <colorScale>
        <cfvo type="min"/>
        <cfvo type="max"/>
        <color rgb="FFFFEF9C"/>
        <color rgb="FF63BE7B"/>
      </colorScale>
    </cfRule>
  </conditionalFormatting>
  <conditionalFormatting sqref="R6:S6">
    <cfRule type="colorScale" priority="54787">
      <colorScale>
        <cfvo type="min"/>
        <cfvo type="max"/>
        <color rgb="FFFFEF9C"/>
        <color rgb="FF63BE7B"/>
      </colorScale>
    </cfRule>
  </conditionalFormatting>
  <conditionalFormatting sqref="T6">
    <cfRule type="colorScale" priority="54788">
      <colorScale>
        <cfvo type="min"/>
        <cfvo type="max"/>
        <color rgb="FFFFEF9C"/>
        <color rgb="FF63BE7B"/>
      </colorScale>
    </cfRule>
  </conditionalFormatting>
  <conditionalFormatting sqref="I6">
    <cfRule type="colorScale" priority="54789">
      <colorScale>
        <cfvo type="min"/>
        <cfvo type="max"/>
        <color rgb="FFFCFCFF"/>
        <color rgb="FF63BE7B"/>
      </colorScale>
    </cfRule>
  </conditionalFormatting>
  <conditionalFormatting sqref="H6">
    <cfRule type="colorScale" priority="54790">
      <colorScale>
        <cfvo type="min"/>
        <cfvo type="percentile" val="50"/>
        <cfvo type="max"/>
        <color rgb="FFF8696B"/>
        <color rgb="FFFCFCFF"/>
        <color rgb="FF63BE7B"/>
      </colorScale>
    </cfRule>
  </conditionalFormatting>
  <conditionalFormatting sqref="I6">
    <cfRule type="colorScale" priority="54791">
      <colorScale>
        <cfvo type="min"/>
        <cfvo type="percentile" val="50"/>
        <cfvo type="max"/>
        <color rgb="FFF8696B"/>
        <color rgb="FFFCFCFF"/>
        <color rgb="FF63BE7B"/>
      </colorScale>
    </cfRule>
  </conditionalFormatting>
  <conditionalFormatting sqref="D6:D7">
    <cfRule type="colorScale" priority="54805">
      <colorScale>
        <cfvo type="min"/>
        <cfvo type="percentile" val="50"/>
        <cfvo type="max"/>
        <color rgb="FFF8696B"/>
        <color rgb="FFFCFCFF"/>
        <color rgb="FF63BE7B"/>
      </colorScale>
    </cfRule>
  </conditionalFormatting>
  <conditionalFormatting sqref="U6:W7">
    <cfRule type="colorScale" priority="54806">
      <colorScale>
        <cfvo type="min"/>
        <cfvo type="max"/>
        <color rgb="FFFFEF9C"/>
        <color rgb="FF63BE7B"/>
      </colorScale>
    </cfRule>
  </conditionalFormatting>
  <conditionalFormatting sqref="F6:F7">
    <cfRule type="colorScale" priority="54807">
      <colorScale>
        <cfvo type="min"/>
        <cfvo type="max"/>
        <color rgb="FFFCFCFF"/>
        <color rgb="FF63BE7B"/>
      </colorScale>
    </cfRule>
  </conditionalFormatting>
  <conditionalFormatting sqref="G6:G7">
    <cfRule type="colorScale" priority="54808">
      <colorScale>
        <cfvo type="min"/>
        <cfvo type="max"/>
        <color rgb="FFFCFCFF"/>
        <color rgb="FF63BE7B"/>
      </colorScale>
    </cfRule>
  </conditionalFormatting>
  <conditionalFormatting sqref="H6:H7">
    <cfRule type="colorScale" priority="54809">
      <colorScale>
        <cfvo type="min"/>
        <cfvo type="percentile" val="50"/>
        <cfvo type="max"/>
        <color rgb="FFF8696B"/>
        <color rgb="FFFCFCFF"/>
        <color rgb="FF63BE7B"/>
      </colorScale>
    </cfRule>
    <cfRule type="colorScale" priority="54810">
      <colorScale>
        <cfvo type="min"/>
        <cfvo type="max"/>
        <color rgb="FFFCFCFF"/>
        <color rgb="FF63BE7B"/>
      </colorScale>
    </cfRule>
    <cfRule type="colorScale" priority="54811">
      <colorScale>
        <cfvo type="min"/>
        <cfvo type="percentile" val="50"/>
        <cfvo type="max"/>
        <color rgb="FFF8696B"/>
        <color rgb="FFFCFCFF"/>
        <color rgb="FF63BE7B"/>
      </colorScale>
    </cfRule>
  </conditionalFormatting>
  <conditionalFormatting sqref="O6:O7">
    <cfRule type="colorScale" priority="54812">
      <colorScale>
        <cfvo type="min"/>
        <cfvo type="percentile" val="50"/>
        <cfvo type="max"/>
        <color rgb="FF63BE7B"/>
        <color rgb="FFFCFCFF"/>
        <color rgb="FFF8696B"/>
      </colorScale>
    </cfRule>
  </conditionalFormatting>
  <conditionalFormatting sqref="H6:H7">
    <cfRule type="colorScale" priority="54813">
      <colorScale>
        <cfvo type="min"/>
        <cfvo type="percentile" val="50"/>
        <cfvo type="max"/>
        <color rgb="FFF8696B"/>
        <color rgb="FFFCFCFF"/>
        <color rgb="FF5A8AC6"/>
      </colorScale>
    </cfRule>
  </conditionalFormatting>
  <conditionalFormatting sqref="E6:E7">
    <cfRule type="colorScale" priority="54814">
      <colorScale>
        <cfvo type="min"/>
        <cfvo type="max"/>
        <color rgb="FFFCFCFF"/>
        <color rgb="FF63BE7B"/>
      </colorScale>
    </cfRule>
  </conditionalFormatting>
  <conditionalFormatting sqref="E6:E7">
    <cfRule type="colorScale" priority="54815">
      <colorScale>
        <cfvo type="min"/>
        <cfvo type="percentile" val="50"/>
        <cfvo type="max"/>
        <color rgb="FFF8696B"/>
        <color rgb="FFFCFCFF"/>
        <color rgb="FF63BE7B"/>
      </colorScale>
    </cfRule>
    <cfRule type="colorScale" priority="54816">
      <colorScale>
        <cfvo type="min"/>
        <cfvo type="max"/>
        <color rgb="FFFCFCFF"/>
        <color rgb="FF63BE7B"/>
      </colorScale>
    </cfRule>
    <cfRule type="colorScale" priority="54817">
      <colorScale>
        <cfvo type="min"/>
        <cfvo type="percentile" val="50"/>
        <cfvo type="max"/>
        <color rgb="FFF8696B"/>
        <color rgb="FFFCFCFF"/>
        <color rgb="FF63BE7B"/>
      </colorScale>
    </cfRule>
  </conditionalFormatting>
  <conditionalFormatting sqref="F6:F7">
    <cfRule type="colorScale" priority="54818">
      <colorScale>
        <cfvo type="min"/>
        <cfvo type="max"/>
        <color rgb="FFFCFCFF"/>
        <color rgb="FF63BE7B"/>
      </colorScale>
    </cfRule>
    <cfRule type="colorScale" priority="54819">
      <colorScale>
        <cfvo type="min"/>
        <cfvo type="percentile" val="50"/>
        <cfvo type="max"/>
        <color rgb="FFF8696B"/>
        <color rgb="FFFCFCFF"/>
        <color rgb="FF63BE7B"/>
      </colorScale>
    </cfRule>
    <cfRule type="colorScale" priority="54820">
      <colorScale>
        <cfvo type="min"/>
        <cfvo type="max"/>
        <color rgb="FFFCFCFF"/>
        <color rgb="FF63BE7B"/>
      </colorScale>
    </cfRule>
    <cfRule type="colorScale" priority="54821">
      <colorScale>
        <cfvo type="min"/>
        <cfvo type="percentile" val="50"/>
        <cfvo type="max"/>
        <color rgb="FFF8696B"/>
        <color rgb="FFFCFCFF"/>
        <color rgb="FF63BE7B"/>
      </colorScale>
    </cfRule>
  </conditionalFormatting>
  <conditionalFormatting sqref="G6:G7">
    <cfRule type="colorScale" priority="54822">
      <colorScale>
        <cfvo type="min"/>
        <cfvo type="max"/>
        <color rgb="FFFCFCFF"/>
        <color rgb="FF63BE7B"/>
      </colorScale>
    </cfRule>
    <cfRule type="colorScale" priority="54823">
      <colorScale>
        <cfvo type="min"/>
        <cfvo type="percentile" val="50"/>
        <cfvo type="max"/>
        <color rgb="FFF8696B"/>
        <color rgb="FFFCFCFF"/>
        <color rgb="FF63BE7B"/>
      </colorScale>
    </cfRule>
    <cfRule type="colorScale" priority="54824">
      <colorScale>
        <cfvo type="min"/>
        <cfvo type="percentile" val="50"/>
        <cfvo type="max"/>
        <color rgb="FFF8696B"/>
        <color rgb="FFFCFCFF"/>
        <color rgb="FF63BE7B"/>
      </colorScale>
    </cfRule>
  </conditionalFormatting>
  <conditionalFormatting sqref="H6:H7">
    <cfRule type="colorScale" priority="54825">
      <colorScale>
        <cfvo type="min"/>
        <cfvo type="max"/>
        <color rgb="FFFCFCFF"/>
        <color rgb="FF63BE7B"/>
      </colorScale>
    </cfRule>
  </conditionalFormatting>
  <conditionalFormatting sqref="I6:I7">
    <cfRule type="colorScale" priority="54826">
      <colorScale>
        <cfvo type="min"/>
        <cfvo type="percentile" val="50"/>
        <cfvo type="max"/>
        <color rgb="FFF8696B"/>
        <color rgb="FFFCFCFF"/>
        <color rgb="FF63BE7B"/>
      </colorScale>
    </cfRule>
    <cfRule type="colorScale" priority="54827">
      <colorScale>
        <cfvo type="min"/>
        <cfvo type="max"/>
        <color rgb="FFFCFCFF"/>
        <color rgb="FF63BE7B"/>
      </colorScale>
    </cfRule>
    <cfRule type="colorScale" priority="54828">
      <colorScale>
        <cfvo type="min"/>
        <cfvo type="percentile" val="50"/>
        <cfvo type="max"/>
        <color rgb="FFF8696B"/>
        <color rgb="FFFCFCFF"/>
        <color rgb="FF63BE7B"/>
      </colorScale>
    </cfRule>
  </conditionalFormatting>
  <conditionalFormatting sqref="I6:I7">
    <cfRule type="colorScale" priority="54829">
      <colorScale>
        <cfvo type="min"/>
        <cfvo type="max"/>
        <color rgb="FFFCFCFF"/>
        <color rgb="FF63BE7B"/>
      </colorScale>
    </cfRule>
  </conditionalFormatting>
  <conditionalFormatting sqref="I6:I7">
    <cfRule type="colorScale" priority="54830">
      <colorScale>
        <cfvo type="min"/>
        <cfvo type="percentile" val="50"/>
        <cfvo type="max"/>
        <color rgb="FFF8696B"/>
        <color rgb="FFFCFCFF"/>
        <color rgb="FF63BE7B"/>
      </colorScale>
    </cfRule>
    <cfRule type="colorScale" priority="54831">
      <colorScale>
        <cfvo type="min"/>
        <cfvo type="percentile" val="50"/>
        <cfvo type="max"/>
        <color rgb="FFF8696B"/>
        <color rgb="FFFCFCFF"/>
        <color rgb="FF5A8AC6"/>
      </colorScale>
    </cfRule>
    <cfRule type="colorScale" priority="54832">
      <colorScale>
        <cfvo type="min"/>
        <cfvo type="percentile" val="50"/>
        <cfvo type="max"/>
        <color rgb="FFF8696B"/>
        <color rgb="FFFCFCFF"/>
        <color rgb="FF63BE7B"/>
      </colorScale>
    </cfRule>
    <cfRule type="colorScale" priority="54833">
      <colorScale>
        <cfvo type="min"/>
        <cfvo type="percentile" val="50"/>
        <cfvo type="max"/>
        <color rgb="FFF8696B"/>
        <color rgb="FFFCFCFF"/>
        <color rgb="FF63BE7B"/>
      </colorScale>
    </cfRule>
    <cfRule type="colorScale" priority="54834">
      <colorScale>
        <cfvo type="min"/>
        <cfvo type="max"/>
        <color rgb="FFFCFCFF"/>
        <color rgb="FF63BE7B"/>
      </colorScale>
    </cfRule>
    <cfRule type="colorScale" priority="54835">
      <colorScale>
        <cfvo type="min"/>
        <cfvo type="percentile" val="50"/>
        <cfvo type="max"/>
        <color rgb="FFF8696B"/>
        <color rgb="FFFCFCFF"/>
        <color rgb="FF63BE7B"/>
      </colorScale>
    </cfRule>
  </conditionalFormatting>
  <conditionalFormatting sqref="I6:I7">
    <cfRule type="colorScale" priority="54836">
      <colorScale>
        <cfvo type="min"/>
        <cfvo type="percentile" val="50"/>
        <cfvo type="max"/>
        <color rgb="FFF8696B"/>
        <color rgb="FFFCFCFF"/>
        <color rgb="FF63BE7B"/>
      </colorScale>
    </cfRule>
    <cfRule type="colorScale" priority="54837">
      <colorScale>
        <cfvo type="min"/>
        <cfvo type="max"/>
        <color rgb="FFFCFCFF"/>
        <color rgb="FF63BE7B"/>
      </colorScale>
    </cfRule>
  </conditionalFormatting>
  <conditionalFormatting sqref="K6:K7">
    <cfRule type="colorScale" priority="54838">
      <colorScale>
        <cfvo type="min"/>
        <cfvo type="percentile" val="50"/>
        <cfvo type="max"/>
        <color rgb="FFF8696B"/>
        <color rgb="FFFCFCFF"/>
        <color rgb="FF63BE7B"/>
      </colorScale>
    </cfRule>
  </conditionalFormatting>
  <conditionalFormatting sqref="K6:K7">
    <cfRule type="colorScale" priority="54839">
      <colorScale>
        <cfvo type="min"/>
        <cfvo type="max"/>
        <color rgb="FFFCFCFF"/>
        <color rgb="FF63BE7B"/>
      </colorScale>
    </cfRule>
    <cfRule type="colorScale" priority="54840">
      <colorScale>
        <cfvo type="min"/>
        <cfvo type="percentile" val="50"/>
        <cfvo type="max"/>
        <color rgb="FFF8696B"/>
        <color rgb="FFFCFCFF"/>
        <color rgb="FF63BE7B"/>
      </colorScale>
    </cfRule>
  </conditionalFormatting>
  <conditionalFormatting sqref="K6:L7">
    <cfRule type="colorScale" priority="54841">
      <colorScale>
        <cfvo type="min"/>
        <cfvo type="max"/>
        <color rgb="FFFCFCFF"/>
        <color rgb="FF63BE7B"/>
      </colorScale>
    </cfRule>
  </conditionalFormatting>
  <conditionalFormatting sqref="K6:L7">
    <cfRule type="colorScale" priority="54842">
      <colorScale>
        <cfvo type="min"/>
        <cfvo type="percentile" val="50"/>
        <cfvo type="max"/>
        <color rgb="FFF8696B"/>
        <color rgb="FFFCFCFF"/>
        <color rgb="FF63BE7B"/>
      </colorScale>
    </cfRule>
    <cfRule type="colorScale" priority="54843">
      <colorScale>
        <cfvo type="min"/>
        <cfvo type="max"/>
        <color rgb="FFFCFCFF"/>
        <color rgb="FF63BE7B"/>
      </colorScale>
    </cfRule>
  </conditionalFormatting>
  <conditionalFormatting sqref="L6:L7">
    <cfRule type="colorScale" priority="54844">
      <colorScale>
        <cfvo type="min"/>
        <cfvo type="percentile" val="50"/>
        <cfvo type="max"/>
        <color rgb="FFF8696B"/>
        <color rgb="FFFCFCFF"/>
        <color rgb="FF63BE7B"/>
      </colorScale>
    </cfRule>
  </conditionalFormatting>
  <conditionalFormatting sqref="L6:L7">
    <cfRule type="colorScale" priority="54845">
      <colorScale>
        <cfvo type="min"/>
        <cfvo type="max"/>
        <color rgb="FFFCFCFF"/>
        <color rgb="FF63BE7B"/>
      </colorScale>
    </cfRule>
    <cfRule type="colorScale" priority="54846">
      <colorScale>
        <cfvo type="min"/>
        <cfvo type="percentile" val="50"/>
        <cfvo type="max"/>
        <color rgb="FFF8696B"/>
        <color rgb="FFFCFCFF"/>
        <color rgb="FF63BE7B"/>
      </colorScale>
    </cfRule>
  </conditionalFormatting>
  <conditionalFormatting sqref="P6:P7">
    <cfRule type="colorScale" priority="54847">
      <colorScale>
        <cfvo type="min"/>
        <cfvo type="percentile" val="50"/>
        <cfvo type="max"/>
        <color rgb="FF63BE7B"/>
        <color rgb="FFFCFCFF"/>
        <color rgb="FFF8696B"/>
      </colorScale>
    </cfRule>
    <cfRule type="colorScale" priority="54848">
      <colorScale>
        <cfvo type="min"/>
        <cfvo type="percentile" val="50"/>
        <cfvo type="max"/>
        <color rgb="FF63BE7B"/>
        <color rgb="FFFCFCFF"/>
        <color rgb="FFF8696B"/>
      </colorScale>
    </cfRule>
    <cfRule type="colorScale" priority="54849">
      <colorScale>
        <cfvo type="min"/>
        <cfvo type="max"/>
        <color rgb="FFFCFCFF"/>
        <color rgb="FFF8696B"/>
      </colorScale>
    </cfRule>
  </conditionalFormatting>
  <conditionalFormatting sqref="P6:P7">
    <cfRule type="colorScale" priority="54850">
      <colorScale>
        <cfvo type="min"/>
        <cfvo type="percentile" val="50"/>
        <cfvo type="max"/>
        <color rgb="FF63BE7B"/>
        <color rgb="FFFCFCFF"/>
        <color rgb="FFF8696B"/>
      </colorScale>
    </cfRule>
  </conditionalFormatting>
  <conditionalFormatting sqref="Q6:Q7">
    <cfRule type="colorScale" priority="54851">
      <colorScale>
        <cfvo type="min"/>
        <cfvo type="percentile" val="50"/>
        <cfvo type="max"/>
        <color rgb="FFF8696B"/>
        <color rgb="FFFCFCFF"/>
        <color rgb="FF63BE7B"/>
      </colorScale>
    </cfRule>
    <cfRule type="colorScale" priority="54852">
      <colorScale>
        <cfvo type="min"/>
        <cfvo type="max"/>
        <color rgb="FFFFEF9C"/>
        <color rgb="FF63BE7B"/>
      </colorScale>
    </cfRule>
    <cfRule type="colorScale" priority="54853">
      <colorScale>
        <cfvo type="min"/>
        <cfvo type="max"/>
        <color rgb="FFFCFCFF"/>
        <color rgb="FF63BE7B"/>
      </colorScale>
    </cfRule>
    <cfRule type="colorScale" priority="54854">
      <colorScale>
        <cfvo type="min"/>
        <cfvo type="max"/>
        <color rgb="FFFCFCFF"/>
        <color rgb="FF63BE7B"/>
      </colorScale>
    </cfRule>
    <cfRule type="colorScale" priority="54855">
      <colorScale>
        <cfvo type="min"/>
        <cfvo type="percentile" val="50"/>
        <cfvo type="max"/>
        <color rgb="FFF8696B"/>
        <color rgb="FFFCFCFF"/>
        <color rgb="FF63BE7B"/>
      </colorScale>
    </cfRule>
  </conditionalFormatting>
  <conditionalFormatting sqref="Q6:Q7">
    <cfRule type="colorScale" priority="54856">
      <colorScale>
        <cfvo type="min"/>
        <cfvo type="percentile" val="50"/>
        <cfvo type="max"/>
        <color rgb="FFF8696B"/>
        <color rgb="FFFCFCFF"/>
        <color rgb="FF63BE7B"/>
      </colorScale>
    </cfRule>
    <cfRule type="colorScale" priority="54857">
      <colorScale>
        <cfvo type="min"/>
        <cfvo type="max"/>
        <color rgb="FFFCFCFF"/>
        <color rgb="FF63BE7B"/>
      </colorScale>
    </cfRule>
  </conditionalFormatting>
  <conditionalFormatting sqref="Q6:Q7">
    <cfRule type="colorScale" priority="54858">
      <colorScale>
        <cfvo type="min"/>
        <cfvo type="percentile" val="50"/>
        <cfvo type="max"/>
        <color rgb="FFF8696B"/>
        <color rgb="FFFCFCFF"/>
        <color rgb="FF63BE7B"/>
      </colorScale>
    </cfRule>
  </conditionalFormatting>
  <conditionalFormatting sqref="R6:R7">
    <cfRule type="colorScale" priority="54859">
      <colorScale>
        <cfvo type="min"/>
        <cfvo type="max"/>
        <color rgb="FFFCFCFF"/>
        <color rgb="FF63BE7B"/>
      </colorScale>
    </cfRule>
    <cfRule type="colorScale" priority="54860">
      <colorScale>
        <cfvo type="min"/>
        <cfvo type="percentile" val="50"/>
        <cfvo type="max"/>
        <color rgb="FFF8696B"/>
        <color rgb="FFFCFCFF"/>
        <color rgb="FF63BE7B"/>
      </colorScale>
    </cfRule>
  </conditionalFormatting>
  <conditionalFormatting sqref="R6:R7">
    <cfRule type="colorScale" priority="54861">
      <colorScale>
        <cfvo type="min"/>
        <cfvo type="max"/>
        <color rgb="FFFCFCFF"/>
        <color rgb="FF63BE7B"/>
      </colorScale>
    </cfRule>
  </conditionalFormatting>
  <conditionalFormatting sqref="R6:S7">
    <cfRule type="colorScale" priority="54862">
      <colorScale>
        <cfvo type="min"/>
        <cfvo type="percentile" val="50"/>
        <cfvo type="max"/>
        <color rgb="FFF8696B"/>
        <color rgb="FFFCFCFF"/>
        <color rgb="FF63BE7B"/>
      </colorScale>
    </cfRule>
    <cfRule type="colorScale" priority="54863">
      <colorScale>
        <cfvo type="min"/>
        <cfvo type="max"/>
        <color rgb="FFFCFCFF"/>
        <color rgb="FF63BE7B"/>
      </colorScale>
    </cfRule>
    <cfRule type="colorScale" priority="54864">
      <colorScale>
        <cfvo type="min"/>
        <cfvo type="max"/>
        <color rgb="FFFCFCFF"/>
        <color rgb="FF63BE7B"/>
      </colorScale>
    </cfRule>
  </conditionalFormatting>
  <conditionalFormatting sqref="R6:S7">
    <cfRule type="colorScale" priority="54865">
      <colorScale>
        <cfvo type="min"/>
        <cfvo type="percentile" val="50"/>
        <cfvo type="max"/>
        <color rgb="FFF8696B"/>
        <color rgb="FFFCFCFF"/>
        <color rgb="FF63BE7B"/>
      </colorScale>
    </cfRule>
    <cfRule type="colorScale" priority="54866">
      <colorScale>
        <cfvo type="min"/>
        <cfvo type="max"/>
        <color rgb="FFFCFCFF"/>
        <color rgb="FF63BE7B"/>
      </colorScale>
    </cfRule>
  </conditionalFormatting>
  <conditionalFormatting sqref="S6:S7">
    <cfRule type="colorScale" priority="54867">
      <colorScale>
        <cfvo type="min"/>
        <cfvo type="max"/>
        <color rgb="FFFCFCFF"/>
        <color rgb="FF63BE7B"/>
      </colorScale>
    </cfRule>
    <cfRule type="colorScale" priority="54868">
      <colorScale>
        <cfvo type="min"/>
        <cfvo type="percentile" val="50"/>
        <cfvo type="max"/>
        <color rgb="FFF8696B"/>
        <color rgb="FFFCFCFF"/>
        <color rgb="FF63BE7B"/>
      </colorScale>
    </cfRule>
  </conditionalFormatting>
  <conditionalFormatting sqref="S6:S7">
    <cfRule type="colorScale" priority="54869">
      <colorScale>
        <cfvo type="min"/>
        <cfvo type="max"/>
        <color rgb="FFFCFCFF"/>
        <color rgb="FF63BE7B"/>
      </colorScale>
    </cfRule>
  </conditionalFormatting>
  <conditionalFormatting sqref="T6:T7">
    <cfRule type="colorScale" priority="54870">
      <colorScale>
        <cfvo type="min"/>
        <cfvo type="percentile" val="50"/>
        <cfvo type="max"/>
        <color rgb="FFF8696B"/>
        <color rgb="FFFCFCFF"/>
        <color rgb="FF63BE7B"/>
      </colorScale>
    </cfRule>
    <cfRule type="colorScale" priority="54871">
      <colorScale>
        <cfvo type="min"/>
        <cfvo type="max"/>
        <color rgb="FFFCFCFF"/>
        <color rgb="FF63BE7B"/>
      </colorScale>
    </cfRule>
    <cfRule type="colorScale" priority="54872">
      <colorScale>
        <cfvo type="min"/>
        <cfvo type="max"/>
        <color rgb="FFFCFCFF"/>
        <color rgb="FF63BE7B"/>
      </colorScale>
    </cfRule>
    <cfRule type="colorScale" priority="54873">
      <colorScale>
        <cfvo type="min"/>
        <cfvo type="max"/>
        <color rgb="FFFCFCFF"/>
        <color rgb="FF63BE7B"/>
      </colorScale>
    </cfRule>
  </conditionalFormatting>
  <conditionalFormatting sqref="T6:T7">
    <cfRule type="colorScale" priority="54874">
      <colorScale>
        <cfvo type="min"/>
        <cfvo type="max"/>
        <color rgb="FFFCFCFF"/>
        <color rgb="FF63BE7B"/>
      </colorScale>
    </cfRule>
    <cfRule type="colorScale" priority="54875">
      <colorScale>
        <cfvo type="min"/>
        <cfvo type="percentile" val="50"/>
        <cfvo type="max"/>
        <color rgb="FFF8696B"/>
        <color rgb="FFFCFCFF"/>
        <color rgb="FF63BE7B"/>
      </colorScale>
    </cfRule>
  </conditionalFormatting>
  <conditionalFormatting sqref="T6:T7">
    <cfRule type="colorScale" priority="54876">
      <colorScale>
        <cfvo type="min"/>
        <cfvo type="max"/>
        <color rgb="FFFCFCFF"/>
        <color rgb="FF63BE7B"/>
      </colorScale>
    </cfRule>
  </conditionalFormatting>
  <conditionalFormatting sqref="U6:U7">
    <cfRule type="colorScale" priority="54877">
      <colorScale>
        <cfvo type="min"/>
        <cfvo type="percentile" val="50"/>
        <cfvo type="max"/>
        <color rgb="FFF8696B"/>
        <color rgb="FFFCFCFF"/>
        <color rgb="FF63BE7B"/>
      </colorScale>
    </cfRule>
    <cfRule type="colorScale" priority="54878">
      <colorScale>
        <cfvo type="min"/>
        <cfvo type="max"/>
        <color rgb="FFFCFCFF"/>
        <color rgb="FF63BE7B"/>
      </colorScale>
    </cfRule>
  </conditionalFormatting>
  <conditionalFormatting sqref="U6:U7">
    <cfRule type="colorScale" priority="54879">
      <colorScale>
        <cfvo type="min"/>
        <cfvo type="max"/>
        <color rgb="FFFCFCFF"/>
        <color rgb="FF63BE7B"/>
      </colorScale>
    </cfRule>
    <cfRule type="colorScale" priority="54880">
      <colorScale>
        <cfvo type="min"/>
        <cfvo type="percentile" val="50"/>
        <cfvo type="max"/>
        <color rgb="FFF8696B"/>
        <color rgb="FFFCFCFF"/>
        <color rgb="FF63BE7B"/>
      </colorScale>
    </cfRule>
  </conditionalFormatting>
  <conditionalFormatting sqref="U6:U7">
    <cfRule type="colorScale" priority="54881">
      <colorScale>
        <cfvo type="min"/>
        <cfvo type="max"/>
        <color rgb="FFFCFCFF"/>
        <color rgb="FF63BE7B"/>
      </colorScale>
    </cfRule>
  </conditionalFormatting>
  <conditionalFormatting sqref="V6:V7">
    <cfRule type="colorScale" priority="54882">
      <colorScale>
        <cfvo type="min"/>
        <cfvo type="percentile" val="50"/>
        <cfvo type="max"/>
        <color rgb="FF63BE7B"/>
        <color rgb="FFFCFCFF"/>
        <color rgb="FFF8696B"/>
      </colorScale>
    </cfRule>
    <cfRule type="colorScale" priority="54883">
      <colorScale>
        <cfvo type="min"/>
        <cfvo type="percentile" val="50"/>
        <cfvo type="max"/>
        <color rgb="FF63BE7B"/>
        <color rgb="FFFCFCFF"/>
        <color rgb="FFF8696B"/>
      </colorScale>
    </cfRule>
    <cfRule type="colorScale" priority="54884">
      <colorScale>
        <cfvo type="min"/>
        <cfvo type="max"/>
        <color rgb="FF63BE7B"/>
        <color rgb="FFFCFCFF"/>
      </colorScale>
    </cfRule>
    <cfRule type="colorScale" priority="54885">
      <colorScale>
        <cfvo type="min"/>
        <cfvo type="percentile" val="50"/>
        <cfvo type="max"/>
        <color rgb="FF63BE7B"/>
        <color rgb="FFFCFCFF"/>
        <color rgb="FFF8696B"/>
      </colorScale>
    </cfRule>
  </conditionalFormatting>
  <conditionalFormatting sqref="V6:V7">
    <cfRule type="colorScale" priority="54886">
      <colorScale>
        <cfvo type="min"/>
        <cfvo type="percentile" val="50"/>
        <cfvo type="max"/>
        <color rgb="FF63BE7B"/>
        <color rgb="FFFCFCFF"/>
        <color rgb="FFF8696B"/>
      </colorScale>
    </cfRule>
  </conditionalFormatting>
  <conditionalFormatting sqref="V6:V7">
    <cfRule type="colorScale" priority="54887">
      <colorScale>
        <cfvo type="min"/>
        <cfvo type="max"/>
        <color rgb="FFFFEF9C"/>
        <color rgb="FF63BE7B"/>
      </colorScale>
    </cfRule>
  </conditionalFormatting>
  <conditionalFormatting sqref="W6:W7">
    <cfRule type="colorScale" priority="54888">
      <colorScale>
        <cfvo type="min"/>
        <cfvo type="percentile" val="50"/>
        <cfvo type="max"/>
        <color rgb="FF63BE7B"/>
        <color rgb="FFFCFCFF"/>
        <color rgb="FFF8696B"/>
      </colorScale>
    </cfRule>
    <cfRule type="colorScale" priority="54889">
      <colorScale>
        <cfvo type="min"/>
        <cfvo type="max"/>
        <color rgb="FF63BE7B"/>
        <color rgb="FFFCFCFF"/>
      </colorScale>
    </cfRule>
    <cfRule type="colorScale" priority="54890">
      <colorScale>
        <cfvo type="min"/>
        <cfvo type="percentile" val="50"/>
        <cfvo type="max"/>
        <color rgb="FF63BE7B"/>
        <color rgb="FFFCFCFF"/>
        <color rgb="FFF8696B"/>
      </colorScale>
    </cfRule>
  </conditionalFormatting>
  <conditionalFormatting sqref="W6:W7">
    <cfRule type="colorScale" priority="54891">
      <colorScale>
        <cfvo type="min"/>
        <cfvo type="percentile" val="50"/>
        <cfvo type="max"/>
        <color rgb="FF63BE7B"/>
        <color rgb="FFFCFCFF"/>
        <color rgb="FFF8696B"/>
      </colorScale>
    </cfRule>
  </conditionalFormatting>
  <conditionalFormatting sqref="H6:H8">
    <cfRule type="colorScale" priority="54892">
      <colorScale>
        <cfvo type="min"/>
        <cfvo type="percentile" val="50"/>
        <cfvo type="max"/>
        <color rgb="FFF8696B"/>
        <color rgb="FFFCFCFF"/>
        <color rgb="FF63BE7B"/>
      </colorScale>
    </cfRule>
    <cfRule type="colorScale" priority="54893">
      <colorScale>
        <cfvo type="min"/>
        <cfvo type="max"/>
        <color rgb="FFFCFCFF"/>
        <color rgb="FF63BE7B"/>
      </colorScale>
    </cfRule>
  </conditionalFormatting>
  <conditionalFormatting sqref="U6:U8">
    <cfRule type="colorScale" priority="54894">
      <colorScale>
        <cfvo type="min"/>
        <cfvo type="percentile" val="50"/>
        <cfvo type="max"/>
        <color rgb="FFF8696B"/>
        <color rgb="FFFCFCFF"/>
        <color rgb="FF63BE7B"/>
      </colorScale>
    </cfRule>
  </conditionalFormatting>
  <conditionalFormatting sqref="D2:D10">
    <cfRule type="colorScale" priority="54962">
      <colorScale>
        <cfvo type="min"/>
        <cfvo type="percentile" val="50"/>
        <cfvo type="max"/>
        <color rgb="FFF8696B"/>
        <color rgb="FFFCFCFF"/>
        <color rgb="FF63BE7B"/>
      </colorScale>
    </cfRule>
  </conditionalFormatting>
  <conditionalFormatting sqref="G2:G10">
    <cfRule type="colorScale" priority="54964">
      <colorScale>
        <cfvo type="min"/>
        <cfvo type="max"/>
        <color rgb="FFFCFCFF"/>
        <color rgb="FF63BE7B"/>
      </colorScale>
    </cfRule>
  </conditionalFormatting>
  <conditionalFormatting sqref="O2:O10">
    <cfRule type="colorScale" priority="54966">
      <colorScale>
        <cfvo type="min"/>
        <cfvo type="percentile" val="50"/>
        <cfvo type="max"/>
        <color rgb="FF63BE7B"/>
        <color rgb="FFFCFCFF"/>
        <color rgb="FFF8696B"/>
      </colorScale>
    </cfRule>
  </conditionalFormatting>
  <conditionalFormatting sqref="P2:P10">
    <cfRule type="colorScale" priority="54968">
      <colorScale>
        <cfvo type="min"/>
        <cfvo type="percentile" val="50"/>
        <cfvo type="max"/>
        <color rgb="FF63BE7B"/>
        <color rgb="FFFCFCFF"/>
        <color rgb="FFF8696B"/>
      </colorScale>
    </cfRule>
  </conditionalFormatting>
  <conditionalFormatting sqref="Q2:Q10">
    <cfRule type="colorScale" priority="54970">
      <colorScale>
        <cfvo type="min"/>
        <cfvo type="percentile" val="50"/>
        <cfvo type="max"/>
        <color rgb="FFF8696B"/>
        <color rgb="FFFCFCFF"/>
        <color rgb="FF63BE7B"/>
      </colorScale>
    </cfRule>
  </conditionalFormatting>
  <conditionalFormatting sqref="R2:R10">
    <cfRule type="colorScale" priority="54972">
      <colorScale>
        <cfvo type="min"/>
        <cfvo type="max"/>
        <color rgb="FFFCFCFF"/>
        <color rgb="FF63BE7B"/>
      </colorScale>
    </cfRule>
  </conditionalFormatting>
  <conditionalFormatting sqref="S2:S10">
    <cfRule type="colorScale" priority="54974">
      <colorScale>
        <cfvo type="min"/>
        <cfvo type="max"/>
        <color rgb="FFFCFCFF"/>
        <color rgb="FF63BE7B"/>
      </colorScale>
    </cfRule>
  </conditionalFormatting>
  <conditionalFormatting sqref="T2:T10">
    <cfRule type="colorScale" priority="54976">
      <colorScale>
        <cfvo type="min"/>
        <cfvo type="max"/>
        <color rgb="FFFCFCFF"/>
        <color rgb="FF63BE7B"/>
      </colorScale>
    </cfRule>
  </conditionalFormatting>
  <conditionalFormatting sqref="V2:V10">
    <cfRule type="colorScale" priority="54980">
      <colorScale>
        <cfvo type="min"/>
        <cfvo type="percentile" val="50"/>
        <cfvo type="max"/>
        <color rgb="FF63BE7B"/>
        <color rgb="FFFCFCFF"/>
        <color rgb="FFF8696B"/>
      </colorScale>
    </cfRule>
  </conditionalFormatting>
  <conditionalFormatting sqref="W2:W10">
    <cfRule type="colorScale" priority="54982">
      <colorScale>
        <cfvo type="min"/>
        <cfvo type="percentile" val="50"/>
        <cfvo type="max"/>
        <color rgb="FF63BE7B"/>
        <color rgb="FFFCFCFF"/>
        <color rgb="FFF8696B"/>
      </colorScale>
    </cfRule>
  </conditionalFormatting>
  <conditionalFormatting sqref="U2:U10">
    <cfRule type="colorScale" priority="2443">
      <colorScale>
        <cfvo type="min"/>
        <cfvo type="max"/>
        <color rgb="FFFCFCFF"/>
        <color rgb="FF63BE7B"/>
      </colorScale>
    </cfRule>
    <cfRule type="colorScale" priority="2444">
      <colorScale>
        <cfvo type="min"/>
        <cfvo type="percentile" val="50"/>
        <cfvo type="max"/>
        <color rgb="FFF8696B"/>
        <color rgb="FFFCFCFF"/>
        <color rgb="FF63BE7B"/>
      </colorScale>
    </cfRule>
  </conditionalFormatting>
  <conditionalFormatting sqref="J6">
    <cfRule type="colorScale" priority="55087">
      <colorScale>
        <cfvo type="min"/>
        <cfvo type="max"/>
        <color rgb="FFFCFCFF"/>
        <color rgb="FF63BE7B"/>
      </colorScale>
    </cfRule>
  </conditionalFormatting>
  <conditionalFormatting sqref="J6:J7">
    <cfRule type="colorScale" priority="55088">
      <colorScale>
        <cfvo type="min"/>
        <cfvo type="max"/>
        <color rgb="FFFCFCFF"/>
        <color rgb="FF63BE7B"/>
      </colorScale>
    </cfRule>
  </conditionalFormatting>
  <conditionalFormatting sqref="J6:J7">
    <cfRule type="colorScale" priority="55089">
      <colorScale>
        <cfvo type="min"/>
        <cfvo type="max"/>
        <color rgb="FFFCFCFF"/>
        <color rgb="FF63BE7B"/>
      </colorScale>
    </cfRule>
    <cfRule type="colorScale" priority="55090">
      <colorScale>
        <cfvo type="min"/>
        <cfvo type="percentile" val="50"/>
        <cfvo type="max"/>
        <color rgb="FFF8696B"/>
        <color rgb="FFFCFCFF"/>
        <color rgb="FF63BE7B"/>
      </colorScale>
    </cfRule>
    <cfRule type="colorScale" priority="55091">
      <colorScale>
        <cfvo type="min"/>
        <cfvo type="percentile" val="50"/>
        <cfvo type="max"/>
        <color rgb="FFF8696B"/>
        <color rgb="FFFCFCFF"/>
        <color rgb="FF63BE7B"/>
      </colorScale>
    </cfRule>
  </conditionalFormatting>
  <conditionalFormatting sqref="J2:J10">
    <cfRule type="colorScale" priority="55102">
      <colorScale>
        <cfvo type="min"/>
        <cfvo type="max"/>
        <color rgb="FFFCFCFF"/>
        <color rgb="FF63BE7B"/>
      </colorScale>
    </cfRule>
  </conditionalFormatting>
  <conditionalFormatting sqref="D3">
    <cfRule type="colorScale" priority="56196">
      <colorScale>
        <cfvo type="min"/>
        <cfvo type="percentile" val="50"/>
        <cfvo type="max"/>
        <color rgb="FFF8696B"/>
        <color rgb="FFFCFCFF"/>
        <color rgb="FF63BE7B"/>
      </colorScale>
    </cfRule>
  </conditionalFormatting>
  <conditionalFormatting sqref="E3">
    <cfRule type="colorScale" priority="56197">
      <colorScale>
        <cfvo type="min"/>
        <cfvo type="max"/>
        <color rgb="FFFCFCFF"/>
        <color rgb="FF63BE7B"/>
      </colorScale>
    </cfRule>
    <cfRule type="colorScale" priority="56198">
      <colorScale>
        <cfvo type="min"/>
        <cfvo type="max"/>
        <color rgb="FFFCFCFF"/>
        <color rgb="FF63BE7B"/>
      </colorScale>
    </cfRule>
    <cfRule type="colorScale" priority="56199">
      <colorScale>
        <cfvo type="min"/>
        <cfvo type="max"/>
        <color rgb="FFFCFCFF"/>
        <color rgb="FF63BE7B"/>
      </colorScale>
    </cfRule>
  </conditionalFormatting>
  <conditionalFormatting sqref="G3">
    <cfRule type="colorScale" priority="56200">
      <colorScale>
        <cfvo type="min"/>
        <cfvo type="max"/>
        <color rgb="FFFCFCFF"/>
        <color rgb="FF63BE7B"/>
      </colorScale>
    </cfRule>
    <cfRule type="colorScale" priority="56201">
      <colorScale>
        <cfvo type="min"/>
        <cfvo type="max"/>
        <color rgb="FFFCFCFF"/>
        <color rgb="FF63BE7B"/>
      </colorScale>
    </cfRule>
    <cfRule type="colorScale" priority="56202">
      <colorScale>
        <cfvo type="min"/>
        <cfvo type="max"/>
        <color rgb="FFFCFCFF"/>
        <color rgb="FF63BE7B"/>
      </colorScale>
    </cfRule>
  </conditionalFormatting>
  <conditionalFormatting sqref="H3">
    <cfRule type="colorScale" priority="56203">
      <colorScale>
        <cfvo type="min"/>
        <cfvo type="percentile" val="50"/>
        <cfvo type="max"/>
        <color rgb="FFF8696B"/>
        <color rgb="FFFCFCFF"/>
        <color rgb="FF5A8AC6"/>
      </colorScale>
    </cfRule>
  </conditionalFormatting>
  <conditionalFormatting sqref="H3">
    <cfRule type="colorScale" priority="56204">
      <colorScale>
        <cfvo type="min"/>
        <cfvo type="percentile" val="50"/>
        <cfvo type="max"/>
        <color rgb="FFF8696B"/>
        <color rgb="FFFCFCFF"/>
        <color rgb="FF63BE7B"/>
      </colorScale>
    </cfRule>
    <cfRule type="colorScale" priority="56205">
      <colorScale>
        <cfvo type="min"/>
        <cfvo type="max"/>
        <color rgb="FFFCFCFF"/>
        <color rgb="FF63BE7B"/>
      </colorScale>
    </cfRule>
    <cfRule type="colorScale" priority="56206">
      <colorScale>
        <cfvo type="min"/>
        <cfvo type="percentile" val="50"/>
        <cfvo type="max"/>
        <color rgb="FFF8696B"/>
        <color rgb="FFFCFCFF"/>
        <color rgb="FF63BE7B"/>
      </colorScale>
    </cfRule>
    <cfRule type="colorScale" priority="56207">
      <colorScale>
        <cfvo type="min"/>
        <cfvo type="max"/>
        <color rgb="FFFCFCFF"/>
        <color rgb="FF63BE7B"/>
      </colorScale>
    </cfRule>
    <cfRule type="colorScale" priority="56208">
      <colorScale>
        <cfvo type="min"/>
        <cfvo type="percentile" val="50"/>
        <cfvo type="max"/>
        <color rgb="FFF8696B"/>
        <color rgb="FFFCFCFF"/>
        <color rgb="FF63BE7B"/>
      </colorScale>
    </cfRule>
  </conditionalFormatting>
  <conditionalFormatting sqref="I3">
    <cfRule type="colorScale" priority="56209">
      <colorScale>
        <cfvo type="min"/>
        <cfvo type="percentile" val="50"/>
        <cfvo type="max"/>
        <color rgb="FFF8696B"/>
        <color rgb="FFFCFCFF"/>
        <color rgb="FF63BE7B"/>
      </colorScale>
    </cfRule>
    <cfRule type="colorScale" priority="56210">
      <colorScale>
        <cfvo type="min"/>
        <cfvo type="max"/>
        <color rgb="FFFCFCFF"/>
        <color rgb="FF63BE7B"/>
      </colorScale>
    </cfRule>
    <cfRule type="colorScale" priority="56211">
      <colorScale>
        <cfvo type="min"/>
        <cfvo type="percentile" val="50"/>
        <cfvo type="max"/>
        <color rgb="FFF8696B"/>
        <color rgb="FFFCFCFF"/>
        <color rgb="FF63BE7B"/>
      </colorScale>
    </cfRule>
    <cfRule type="colorScale" priority="56212">
      <colorScale>
        <cfvo type="min"/>
        <cfvo type="percentile" val="50"/>
        <cfvo type="max"/>
        <color rgb="FFF8696B"/>
        <color rgb="FFFCFCFF"/>
        <color rgb="FF5A8AC6"/>
      </colorScale>
    </cfRule>
    <cfRule type="colorScale" priority="56213">
      <colorScale>
        <cfvo type="min"/>
        <cfvo type="percentile" val="50"/>
        <cfvo type="max"/>
        <color rgb="FFF8696B"/>
        <color rgb="FFFCFCFF"/>
        <color rgb="FF63BE7B"/>
      </colorScale>
    </cfRule>
    <cfRule type="colorScale" priority="56214">
      <colorScale>
        <cfvo type="min"/>
        <cfvo type="percentile" val="50"/>
        <cfvo type="max"/>
        <color rgb="FFF8696B"/>
        <color rgb="FFFCFCFF"/>
        <color rgb="FF63BE7B"/>
      </colorScale>
    </cfRule>
    <cfRule type="colorScale" priority="56215">
      <colorScale>
        <cfvo type="min"/>
        <cfvo type="max"/>
        <color rgb="FFFCFCFF"/>
        <color rgb="FF63BE7B"/>
      </colorScale>
    </cfRule>
    <cfRule type="colorScale" priority="56216">
      <colorScale>
        <cfvo type="min"/>
        <cfvo type="percentile" val="50"/>
        <cfvo type="max"/>
        <color rgb="FFF8696B"/>
        <color rgb="FFFCFCFF"/>
        <color rgb="FF63BE7B"/>
      </colorScale>
    </cfRule>
  </conditionalFormatting>
  <conditionalFormatting sqref="K3:L3">
    <cfRule type="colorScale" priority="56217">
      <colorScale>
        <cfvo type="min"/>
        <cfvo type="max"/>
        <color rgb="FFFCFCFF"/>
        <color rgb="FF63BE7B"/>
      </colorScale>
    </cfRule>
    <cfRule type="colorScale" priority="56218">
      <colorScale>
        <cfvo type="min"/>
        <cfvo type="max"/>
        <color rgb="FFFCFCFF"/>
        <color rgb="FF63BE7B"/>
      </colorScale>
    </cfRule>
    <cfRule type="colorScale" priority="56219">
      <colorScale>
        <cfvo type="min"/>
        <cfvo type="max"/>
        <color rgb="FFFCFCFF"/>
        <color rgb="FF63BE7B"/>
      </colorScale>
    </cfRule>
  </conditionalFormatting>
  <conditionalFormatting sqref="O3:O4">
    <cfRule type="colorScale" priority="56220">
      <colorScale>
        <cfvo type="min"/>
        <cfvo type="percentile" val="50"/>
        <cfvo type="max"/>
        <color rgb="FF63BE7B"/>
        <color rgb="FFFCFCFF"/>
        <color rgb="FFF8696B"/>
      </colorScale>
    </cfRule>
    <cfRule type="colorScale" priority="56221">
      <colorScale>
        <cfvo type="min"/>
        <cfvo type="percentile" val="50"/>
        <cfvo type="max"/>
        <color rgb="FF63BE7B"/>
        <color rgb="FFFCFCFF"/>
        <color rgb="FFF8696B"/>
      </colorScale>
    </cfRule>
    <cfRule type="colorScale" priority="56222">
      <colorScale>
        <cfvo type="min"/>
        <cfvo type="percentile" val="50"/>
        <cfvo type="max"/>
        <color rgb="FF63BE7B"/>
        <color rgb="FFFCFCFF"/>
        <color rgb="FFF8696B"/>
      </colorScale>
    </cfRule>
    <cfRule type="colorScale" priority="56223">
      <colorScale>
        <cfvo type="min"/>
        <cfvo type="percentile" val="50"/>
        <cfvo type="max"/>
        <color rgb="FF63BE7B"/>
        <color rgb="FFFCFCFF"/>
        <color rgb="FFF8696B"/>
      </colorScale>
    </cfRule>
  </conditionalFormatting>
  <conditionalFormatting sqref="P3:P4">
    <cfRule type="colorScale" priority="56228">
      <colorScale>
        <cfvo type="min"/>
        <cfvo type="percentile" val="50"/>
        <cfvo type="max"/>
        <color rgb="FF63BE7B"/>
        <color rgb="FFFCFCFF"/>
        <color rgb="FFF8696B"/>
      </colorScale>
    </cfRule>
    <cfRule type="colorScale" priority="56229">
      <colorScale>
        <cfvo type="min"/>
        <cfvo type="percentile" val="50"/>
        <cfvo type="max"/>
        <color rgb="FF63BE7B"/>
        <color rgb="FFFCFCFF"/>
        <color rgb="FFF8696B"/>
      </colorScale>
    </cfRule>
    <cfRule type="colorScale" priority="56230">
      <colorScale>
        <cfvo type="min"/>
        <cfvo type="max"/>
        <color rgb="FFFCFCFF"/>
        <color rgb="FFF8696B"/>
      </colorScale>
    </cfRule>
  </conditionalFormatting>
  <conditionalFormatting sqref="Q3:Q4">
    <cfRule type="colorScale" priority="56234">
      <colorScale>
        <cfvo type="min"/>
        <cfvo type="percentile" val="50"/>
        <cfvo type="max"/>
        <color rgb="FFF8696B"/>
        <color rgb="FFFCFCFF"/>
        <color rgb="FF63BE7B"/>
      </colorScale>
    </cfRule>
    <cfRule type="colorScale" priority="56235">
      <colorScale>
        <cfvo type="min"/>
        <cfvo type="max"/>
        <color rgb="FFFFEF9C"/>
        <color rgb="FF63BE7B"/>
      </colorScale>
    </cfRule>
    <cfRule type="colorScale" priority="56236">
      <colorScale>
        <cfvo type="min"/>
        <cfvo type="max"/>
        <color rgb="FFFFEF9C"/>
        <color rgb="FF63BE7B"/>
      </colorScale>
    </cfRule>
    <cfRule type="colorScale" priority="56237">
      <colorScale>
        <cfvo type="min"/>
        <cfvo type="max"/>
        <color rgb="FFFFEF9C"/>
        <color rgb="FF63BE7B"/>
      </colorScale>
    </cfRule>
    <cfRule type="colorScale" priority="56238">
      <colorScale>
        <cfvo type="min"/>
        <cfvo type="max"/>
        <color rgb="FFFCFCFF"/>
        <color rgb="FF63BE7B"/>
      </colorScale>
    </cfRule>
    <cfRule type="colorScale" priority="56239">
      <colorScale>
        <cfvo type="min"/>
        <cfvo type="max"/>
        <color rgb="FFFCFCFF"/>
        <color rgb="FF63BE7B"/>
      </colorScale>
    </cfRule>
    <cfRule type="colorScale" priority="56240">
      <colorScale>
        <cfvo type="min"/>
        <cfvo type="percentile" val="50"/>
        <cfvo type="max"/>
        <color rgb="FFF8696B"/>
        <color rgb="FFFCFCFF"/>
        <color rgb="FF63BE7B"/>
      </colorScale>
    </cfRule>
  </conditionalFormatting>
  <conditionalFormatting sqref="R3:S4">
    <cfRule type="colorScale" priority="56249">
      <colorScale>
        <cfvo type="min"/>
        <cfvo type="percentile" val="50"/>
        <cfvo type="max"/>
        <color rgb="FFF8696B"/>
        <color rgb="FFFCFCFF"/>
        <color rgb="FF63BE7B"/>
      </colorScale>
    </cfRule>
    <cfRule type="colorScale" priority="56250">
      <colorScale>
        <cfvo type="min"/>
        <cfvo type="max"/>
        <color rgb="FFFCFCFF"/>
        <color rgb="FF63BE7B"/>
      </colorScale>
    </cfRule>
    <cfRule type="colorScale" priority="56251">
      <colorScale>
        <cfvo type="min"/>
        <cfvo type="max"/>
        <color rgb="FFFFEF9C"/>
        <color rgb="FF63BE7B"/>
      </colorScale>
    </cfRule>
    <cfRule type="colorScale" priority="56252">
      <colorScale>
        <cfvo type="min"/>
        <cfvo type="max"/>
        <color rgb="FFFFEF9C"/>
        <color rgb="FF63BE7B"/>
      </colorScale>
    </cfRule>
    <cfRule type="colorScale" priority="56253">
      <colorScale>
        <cfvo type="min"/>
        <cfvo type="max"/>
        <color rgb="FFFCFCFF"/>
        <color rgb="FF63BE7B"/>
      </colorScale>
    </cfRule>
  </conditionalFormatting>
  <conditionalFormatting sqref="T3:T4">
    <cfRule type="colorScale" priority="56259">
      <colorScale>
        <cfvo type="min"/>
        <cfvo type="percentile" val="50"/>
        <cfvo type="max"/>
        <color rgb="FFF8696B"/>
        <color rgb="FFFCFCFF"/>
        <color rgb="FF63BE7B"/>
      </colorScale>
    </cfRule>
    <cfRule type="colorScale" priority="56260">
      <colorScale>
        <cfvo type="min"/>
        <cfvo type="max"/>
        <color rgb="FFFCFCFF"/>
        <color rgb="FF63BE7B"/>
      </colorScale>
    </cfRule>
    <cfRule type="colorScale" priority="56261">
      <colorScale>
        <cfvo type="min"/>
        <cfvo type="max"/>
        <color rgb="FFFFEF9C"/>
        <color rgb="FF63BE7B"/>
      </colorScale>
    </cfRule>
    <cfRule type="colorScale" priority="56262">
      <colorScale>
        <cfvo type="min"/>
        <cfvo type="max"/>
        <color rgb="FFFFEF9C"/>
        <color rgb="FF63BE7B"/>
      </colorScale>
    </cfRule>
    <cfRule type="colorScale" priority="56263">
      <colorScale>
        <cfvo type="min"/>
        <cfvo type="max"/>
        <color rgb="FFFCFCFF"/>
        <color rgb="FF63BE7B"/>
      </colorScale>
    </cfRule>
    <cfRule type="colorScale" priority="56264">
      <colorScale>
        <cfvo type="min"/>
        <cfvo type="max"/>
        <color rgb="FFFCFCFF"/>
        <color rgb="FF63BE7B"/>
      </colorScale>
    </cfRule>
  </conditionalFormatting>
  <conditionalFormatting sqref="U3:U4">
    <cfRule type="colorScale" priority="56271">
      <colorScale>
        <cfvo type="min"/>
        <cfvo type="percentile" val="50"/>
        <cfvo type="max"/>
        <color rgb="FFF8696B"/>
        <color rgb="FFFCFCFF"/>
        <color rgb="FF63BE7B"/>
      </colorScale>
    </cfRule>
    <cfRule type="colorScale" priority="56272">
      <colorScale>
        <cfvo type="min"/>
        <cfvo type="max"/>
        <color rgb="FFFCFCFF"/>
        <color rgb="FF63BE7B"/>
      </colorScale>
    </cfRule>
  </conditionalFormatting>
  <conditionalFormatting sqref="V3:V4">
    <cfRule type="colorScale" priority="56275">
      <colorScale>
        <cfvo type="min"/>
        <cfvo type="max"/>
        <color rgb="FFFFEF9C"/>
        <color rgb="FF63BE7B"/>
      </colorScale>
    </cfRule>
    <cfRule type="colorScale" priority="56276">
      <colorScale>
        <cfvo type="min"/>
        <cfvo type="max"/>
        <color rgb="FFFFEF9C"/>
        <color rgb="FF63BE7B"/>
      </colorScale>
    </cfRule>
    <cfRule type="colorScale" priority="56277">
      <colorScale>
        <cfvo type="min"/>
        <cfvo type="max"/>
        <color rgb="FFFFEF9C"/>
        <color rgb="FF63BE7B"/>
      </colorScale>
    </cfRule>
  </conditionalFormatting>
  <conditionalFormatting sqref="W3:W4">
    <cfRule type="colorScale" priority="56281">
      <colorScale>
        <cfvo type="min"/>
        <cfvo type="percentile" val="50"/>
        <cfvo type="max"/>
        <color rgb="FF63BE7B"/>
        <color rgb="FFFCFCFF"/>
        <color rgb="FFF8696B"/>
      </colorScale>
    </cfRule>
    <cfRule type="colorScale" priority="56282">
      <colorScale>
        <cfvo type="min"/>
        <cfvo type="max"/>
        <color rgb="FF63BE7B"/>
        <color rgb="FFFCFCFF"/>
      </colorScale>
    </cfRule>
    <cfRule type="colorScale" priority="56283">
      <colorScale>
        <cfvo type="min"/>
        <cfvo type="percentile" val="50"/>
        <cfvo type="max"/>
        <color rgb="FF63BE7B"/>
        <color rgb="FFFCFCFF"/>
        <color rgb="FFF8696B"/>
      </colorScale>
    </cfRule>
  </conditionalFormatting>
  <conditionalFormatting sqref="D2:D4">
    <cfRule type="colorScale" priority="56302">
      <colorScale>
        <cfvo type="min"/>
        <cfvo type="percentile" val="50"/>
        <cfvo type="max"/>
        <color rgb="FFF8696B"/>
        <color rgb="FFFCFCFF"/>
        <color rgb="FF63BE7B"/>
      </colorScale>
    </cfRule>
  </conditionalFormatting>
  <conditionalFormatting sqref="I2:I5">
    <cfRule type="colorScale" priority="56323">
      <colorScale>
        <cfvo type="min"/>
        <cfvo type="percentile" val="50"/>
        <cfvo type="max"/>
        <color rgb="FFF8696B"/>
        <color rgb="FFFCFCFF"/>
        <color rgb="FF63BE7B"/>
      </colorScale>
    </cfRule>
  </conditionalFormatting>
  <conditionalFormatting sqref="K2:K4">
    <cfRule type="colorScale" priority="56325">
      <colorScale>
        <cfvo type="min"/>
        <cfvo type="percentile" val="50"/>
        <cfvo type="max"/>
        <color rgb="FFF8696B"/>
        <color rgb="FFFCFCFF"/>
        <color rgb="FF63BE7B"/>
      </colorScale>
    </cfRule>
  </conditionalFormatting>
  <conditionalFormatting sqref="L2:L4">
    <cfRule type="colorScale" priority="56328">
      <colorScale>
        <cfvo type="min"/>
        <cfvo type="percentile" val="50"/>
        <cfvo type="max"/>
        <color rgb="FFF8696B"/>
        <color rgb="FFFCFCFF"/>
        <color rgb="FF63BE7B"/>
      </colorScale>
    </cfRule>
  </conditionalFormatting>
  <conditionalFormatting sqref="O2:O5">
    <cfRule type="colorScale" priority="56329">
      <colorScale>
        <cfvo type="min"/>
        <cfvo type="percentile" val="50"/>
        <cfvo type="max"/>
        <color rgb="FF63BE7B"/>
        <color rgb="FFFCFCFF"/>
        <color rgb="FFF8696B"/>
      </colorScale>
    </cfRule>
  </conditionalFormatting>
  <conditionalFormatting sqref="P2:P5">
    <cfRule type="colorScale" priority="56331">
      <colorScale>
        <cfvo type="min"/>
        <cfvo type="percentile" val="50"/>
        <cfvo type="max"/>
        <color rgb="FF63BE7B"/>
        <color rgb="FFFCFCFF"/>
        <color rgb="FFF8696B"/>
      </colorScale>
    </cfRule>
  </conditionalFormatting>
  <conditionalFormatting sqref="Q2:Q5">
    <cfRule type="colorScale" priority="56333">
      <colorScale>
        <cfvo type="min"/>
        <cfvo type="percentile" val="50"/>
        <cfvo type="max"/>
        <color rgb="FFF8696B"/>
        <color rgb="FFFCFCFF"/>
        <color rgb="FF63BE7B"/>
      </colorScale>
    </cfRule>
  </conditionalFormatting>
  <conditionalFormatting sqref="W2:W5">
    <cfRule type="colorScale" priority="56367">
      <colorScale>
        <cfvo type="min"/>
        <cfvo type="percentile" val="50"/>
        <cfvo type="max"/>
        <color rgb="FF63BE7B"/>
        <color rgb="FFFCFCFF"/>
        <color rgb="FFF8696B"/>
      </colorScale>
    </cfRule>
  </conditionalFormatting>
  <conditionalFormatting sqref="J3">
    <cfRule type="colorScale" priority="56440">
      <colorScale>
        <cfvo type="min"/>
        <cfvo type="max"/>
        <color rgb="FFFCFCFF"/>
        <color rgb="FF63BE7B"/>
      </colorScale>
    </cfRule>
    <cfRule type="colorScale" priority="56441">
      <colorScale>
        <cfvo type="min"/>
        <cfvo type="max"/>
        <color rgb="FFFCFCFF"/>
        <color rgb="FF63BE7B"/>
      </colorScale>
    </cfRule>
    <cfRule type="colorScale" priority="56442">
      <colorScale>
        <cfvo type="min"/>
        <cfvo type="max"/>
        <color rgb="FFFCFCFF"/>
        <color rgb="FF63BE7B"/>
      </colorScale>
    </cfRule>
  </conditionalFormatting>
  <conditionalFormatting sqref="S2:S8">
    <cfRule type="colorScale" priority="56479">
      <colorScale>
        <cfvo type="min"/>
        <cfvo type="percentile" val="50"/>
        <cfvo type="max"/>
        <color rgb="FFF8696B"/>
        <color rgb="FFFCFCFF"/>
        <color rgb="FF63BE7B"/>
      </colorScale>
    </cfRule>
  </conditionalFormatting>
  <conditionalFormatting sqref="D2:D8">
    <cfRule type="colorScale" priority="56481">
      <colorScale>
        <cfvo type="min"/>
        <cfvo type="percentile" val="50"/>
        <cfvo type="max"/>
        <color rgb="FFF8696B"/>
        <color rgb="FFFCFCFF"/>
        <color rgb="FF63BE7B"/>
      </colorScale>
    </cfRule>
  </conditionalFormatting>
  <conditionalFormatting sqref="E2:E8">
    <cfRule type="colorScale" priority="56483">
      <colorScale>
        <cfvo type="min"/>
        <cfvo type="max"/>
        <color rgb="FFFCFCFF"/>
        <color rgb="FF63BE7B"/>
      </colorScale>
    </cfRule>
  </conditionalFormatting>
  <conditionalFormatting sqref="F2:F8">
    <cfRule type="colorScale" priority="56485">
      <colorScale>
        <cfvo type="min"/>
        <cfvo type="percentile" val="50"/>
        <cfvo type="max"/>
        <color rgb="FFF8696B"/>
        <color rgb="FFFCFCFF"/>
        <color rgb="FF63BE7B"/>
      </colorScale>
    </cfRule>
    <cfRule type="colorScale" priority="56486">
      <colorScale>
        <cfvo type="min"/>
        <cfvo type="max"/>
        <color rgb="FFFCFCFF"/>
        <color rgb="FF63BE7B"/>
      </colorScale>
    </cfRule>
  </conditionalFormatting>
  <conditionalFormatting sqref="G2:G8">
    <cfRule type="colorScale" priority="56489">
      <colorScale>
        <cfvo type="min"/>
        <cfvo type="percentile" val="50"/>
        <cfvo type="max"/>
        <color rgb="FFF8696B"/>
        <color rgb="FFFCFCFF"/>
        <color rgb="FF63BE7B"/>
      </colorScale>
    </cfRule>
    <cfRule type="colorScale" priority="56490">
      <colorScale>
        <cfvo type="min"/>
        <cfvo type="max"/>
        <color rgb="FFFCFCFF"/>
        <color rgb="FF63BE7B"/>
      </colorScale>
    </cfRule>
  </conditionalFormatting>
  <conditionalFormatting sqref="H2:H8">
    <cfRule type="colorScale" priority="56493">
      <colorScale>
        <cfvo type="min"/>
        <cfvo type="percentile" val="50"/>
        <cfvo type="max"/>
        <color rgb="FFF8696B"/>
        <color rgb="FFFCFCFF"/>
        <color rgb="FF63BE7B"/>
      </colorScale>
    </cfRule>
  </conditionalFormatting>
  <conditionalFormatting sqref="I2:I8">
    <cfRule type="colorScale" priority="56495">
      <colorScale>
        <cfvo type="min"/>
        <cfvo type="percentile" val="50"/>
        <cfvo type="max"/>
        <color rgb="FFF8696B"/>
        <color rgb="FFFCFCFF"/>
        <color rgb="FF63BE7B"/>
      </colorScale>
    </cfRule>
  </conditionalFormatting>
  <conditionalFormatting sqref="K2:K8">
    <cfRule type="colorScale" priority="56497">
      <colorScale>
        <cfvo type="min"/>
        <cfvo type="percentile" val="50"/>
        <cfvo type="max"/>
        <color rgb="FFF8696B"/>
        <color rgb="FFFCFCFF"/>
        <color rgb="FF63BE7B"/>
      </colorScale>
    </cfRule>
  </conditionalFormatting>
  <conditionalFormatting sqref="L2:L8">
    <cfRule type="colorScale" priority="56499">
      <colorScale>
        <cfvo type="min"/>
        <cfvo type="percentile" val="50"/>
        <cfvo type="max"/>
        <color rgb="FFF8696B"/>
        <color rgb="FFFCFCFF"/>
        <color rgb="FF63BE7B"/>
      </colorScale>
    </cfRule>
  </conditionalFormatting>
  <conditionalFormatting sqref="O2:O8">
    <cfRule type="colorScale" priority="56501">
      <colorScale>
        <cfvo type="min"/>
        <cfvo type="percentile" val="50"/>
        <cfvo type="max"/>
        <color rgb="FF63BE7B"/>
        <color rgb="FFFCFCFF"/>
        <color rgb="FFF8696B"/>
      </colorScale>
    </cfRule>
  </conditionalFormatting>
  <conditionalFormatting sqref="P2:P8">
    <cfRule type="colorScale" priority="56503">
      <colorScale>
        <cfvo type="min"/>
        <cfvo type="percentile" val="50"/>
        <cfvo type="max"/>
        <color rgb="FF63BE7B"/>
        <color rgb="FFFCFCFF"/>
        <color rgb="FFF8696B"/>
      </colorScale>
    </cfRule>
  </conditionalFormatting>
  <conditionalFormatting sqref="Q2:Q8">
    <cfRule type="colorScale" priority="56505">
      <colorScale>
        <cfvo type="min"/>
        <cfvo type="percentile" val="50"/>
        <cfvo type="max"/>
        <color rgb="FFF8696B"/>
        <color rgb="FFFCFCFF"/>
        <color rgb="FF63BE7B"/>
      </colorScale>
    </cfRule>
  </conditionalFormatting>
  <conditionalFormatting sqref="R2:R8">
    <cfRule type="colorScale" priority="56507">
      <colorScale>
        <cfvo type="min"/>
        <cfvo type="percentile" val="50"/>
        <cfvo type="max"/>
        <color rgb="FFF8696B"/>
        <color rgb="FFFCFCFF"/>
        <color rgb="FF63BE7B"/>
      </colorScale>
    </cfRule>
    <cfRule type="colorScale" priority="56508">
      <colorScale>
        <cfvo type="min"/>
        <cfvo type="max"/>
        <color rgb="FFFCFCFF"/>
        <color rgb="FF63BE7B"/>
      </colorScale>
    </cfRule>
  </conditionalFormatting>
  <conditionalFormatting sqref="T2:T8">
    <cfRule type="colorScale" priority="56511">
      <colorScale>
        <cfvo type="min"/>
        <cfvo type="percentile" val="50"/>
        <cfvo type="max"/>
        <color rgb="FFF8696B"/>
        <color rgb="FFFCFCFF"/>
        <color rgb="FF63BE7B"/>
      </colorScale>
    </cfRule>
  </conditionalFormatting>
  <conditionalFormatting sqref="U2:U8">
    <cfRule type="colorScale" priority="56513">
      <colorScale>
        <cfvo type="min"/>
        <cfvo type="percentile" val="50"/>
        <cfvo type="max"/>
        <color rgb="FFF8696B"/>
        <color rgb="FFFCFCFF"/>
        <color rgb="FF63BE7B"/>
      </colorScale>
    </cfRule>
  </conditionalFormatting>
  <conditionalFormatting sqref="V2:V8">
    <cfRule type="colorScale" priority="56515">
      <colorScale>
        <cfvo type="min"/>
        <cfvo type="percentile" val="50"/>
        <cfvo type="max"/>
        <color rgb="FF63BE7B"/>
        <color rgb="FFFCFCFF"/>
        <color rgb="FFF8696B"/>
      </colorScale>
    </cfRule>
  </conditionalFormatting>
  <conditionalFormatting sqref="W2:W8">
    <cfRule type="colorScale" priority="56517">
      <colorScale>
        <cfvo type="min"/>
        <cfvo type="percentile" val="50"/>
        <cfvo type="max"/>
        <color rgb="FF63BE7B"/>
        <color rgb="FFFCFCFF"/>
        <color rgb="FFF8696B"/>
      </colorScale>
    </cfRule>
  </conditionalFormatting>
  <conditionalFormatting sqref="G2:G8">
    <cfRule type="colorScale" priority="56519">
      <colorScale>
        <cfvo type="min"/>
        <cfvo type="max"/>
        <color rgb="FFFCFCFF"/>
        <color rgb="FF63BE7B"/>
      </colorScale>
    </cfRule>
    <cfRule type="colorScale" priority="56520">
      <colorScale>
        <cfvo type="min"/>
        <cfvo type="percentile" val="50"/>
        <cfvo type="max"/>
        <color rgb="FFF8696B"/>
        <color rgb="FFFCFCFF"/>
        <color rgb="FF63BE7B"/>
      </colorScale>
    </cfRule>
  </conditionalFormatting>
  <conditionalFormatting sqref="R2:R8">
    <cfRule type="colorScale" priority="56523">
      <colorScale>
        <cfvo type="min"/>
        <cfvo type="max"/>
        <color rgb="FFFCFCFF"/>
        <color rgb="FF63BE7B"/>
      </colorScale>
    </cfRule>
    <cfRule type="colorScale" priority="56524">
      <colorScale>
        <cfvo type="min"/>
        <cfvo type="percentile" val="50"/>
        <cfvo type="max"/>
        <color rgb="FFF8696B"/>
        <color rgb="FFFCFCFF"/>
        <color rgb="FF63BE7B"/>
      </colorScale>
    </cfRule>
  </conditionalFormatting>
  <conditionalFormatting sqref="F2:F8">
    <cfRule type="colorScale" priority="56527">
      <colorScale>
        <cfvo type="min"/>
        <cfvo type="max"/>
        <color rgb="FFFCFCFF"/>
        <color rgb="FF63BE7B"/>
      </colorScale>
    </cfRule>
  </conditionalFormatting>
  <conditionalFormatting sqref="H2:H8">
    <cfRule type="colorScale" priority="56529">
      <colorScale>
        <cfvo type="min"/>
        <cfvo type="max"/>
        <color rgb="FFFCFCFF"/>
        <color rgb="FF63BE7B"/>
      </colorScale>
    </cfRule>
  </conditionalFormatting>
  <conditionalFormatting sqref="I2:I8">
    <cfRule type="colorScale" priority="56531">
      <colorScale>
        <cfvo type="min"/>
        <cfvo type="max"/>
        <color rgb="FFFCFCFF"/>
        <color rgb="FF63BE7B"/>
      </colorScale>
    </cfRule>
  </conditionalFormatting>
  <conditionalFormatting sqref="K2:K8">
    <cfRule type="colorScale" priority="56533">
      <colorScale>
        <cfvo type="min"/>
        <cfvo type="max"/>
        <color rgb="FFFCFCFF"/>
        <color rgb="FF63BE7B"/>
      </colorScale>
    </cfRule>
  </conditionalFormatting>
  <conditionalFormatting sqref="L2:L8">
    <cfRule type="colorScale" priority="56535">
      <colorScale>
        <cfvo type="min"/>
        <cfvo type="max"/>
        <color rgb="FFFCFCFF"/>
        <color rgb="FF63BE7B"/>
      </colorScale>
    </cfRule>
  </conditionalFormatting>
  <conditionalFormatting sqref="G2:G8">
    <cfRule type="colorScale" priority="56537">
      <colorScale>
        <cfvo type="min"/>
        <cfvo type="max"/>
        <color rgb="FFFCFCFF"/>
        <color rgb="FF63BE7B"/>
      </colorScale>
    </cfRule>
  </conditionalFormatting>
  <conditionalFormatting sqref="D7:D10">
    <cfRule type="colorScale" priority="56539">
      <colorScale>
        <cfvo type="min"/>
        <cfvo type="percentile" val="50"/>
        <cfvo type="max"/>
        <color rgb="FFF8696B"/>
        <color rgb="FFFCFCFF"/>
        <color rgb="FF63BE7B"/>
      </colorScale>
    </cfRule>
  </conditionalFormatting>
  <conditionalFormatting sqref="G7:G10">
    <cfRule type="colorScale" priority="56541">
      <colorScale>
        <cfvo type="min"/>
        <cfvo type="max"/>
        <color rgb="FFFCFCFF"/>
        <color rgb="FF63BE7B"/>
      </colorScale>
    </cfRule>
  </conditionalFormatting>
  <conditionalFormatting sqref="O7:O10">
    <cfRule type="colorScale" priority="56543">
      <colorScale>
        <cfvo type="min"/>
        <cfvo type="percentile" val="50"/>
        <cfvo type="max"/>
        <color rgb="FF63BE7B"/>
        <color rgb="FFFCFCFF"/>
        <color rgb="FFF8696B"/>
      </colorScale>
    </cfRule>
  </conditionalFormatting>
  <conditionalFormatting sqref="P7:P10">
    <cfRule type="colorScale" priority="56545">
      <colorScale>
        <cfvo type="min"/>
        <cfvo type="percentile" val="50"/>
        <cfvo type="max"/>
        <color rgb="FF63BE7B"/>
        <color rgb="FFFCFCFF"/>
        <color rgb="FFF8696B"/>
      </colorScale>
    </cfRule>
  </conditionalFormatting>
  <conditionalFormatting sqref="Q7:Q10">
    <cfRule type="colorScale" priority="56547">
      <colorScale>
        <cfvo type="min"/>
        <cfvo type="percentile" val="50"/>
        <cfvo type="max"/>
        <color rgb="FFF8696B"/>
        <color rgb="FFFCFCFF"/>
        <color rgb="FF63BE7B"/>
      </colorScale>
    </cfRule>
  </conditionalFormatting>
  <conditionalFormatting sqref="R7:R10">
    <cfRule type="colorScale" priority="56549">
      <colorScale>
        <cfvo type="min"/>
        <cfvo type="max"/>
        <color rgb="FFFCFCFF"/>
        <color rgb="FF63BE7B"/>
      </colorScale>
    </cfRule>
  </conditionalFormatting>
  <conditionalFormatting sqref="S7:S10">
    <cfRule type="colorScale" priority="56551">
      <colorScale>
        <cfvo type="min"/>
        <cfvo type="max"/>
        <color rgb="FFFCFCFF"/>
        <color rgb="FF63BE7B"/>
      </colorScale>
    </cfRule>
  </conditionalFormatting>
  <conditionalFormatting sqref="T7:T10">
    <cfRule type="colorScale" priority="56553">
      <colorScale>
        <cfvo type="min"/>
        <cfvo type="max"/>
        <color rgb="FFFCFCFF"/>
        <color rgb="FF63BE7B"/>
      </colorScale>
    </cfRule>
  </conditionalFormatting>
  <conditionalFormatting sqref="U2:U10">
    <cfRule type="colorScale" priority="56555">
      <colorScale>
        <cfvo type="min"/>
        <cfvo type="percentile" val="50"/>
        <cfvo type="max"/>
        <color rgb="FFF8696B"/>
        <color rgb="FFFCFCFF"/>
        <color rgb="FF63BE7B"/>
      </colorScale>
    </cfRule>
  </conditionalFormatting>
  <conditionalFormatting sqref="V7:V10">
    <cfRule type="colorScale" priority="56557">
      <colorScale>
        <cfvo type="min"/>
        <cfvo type="percentile" val="50"/>
        <cfvo type="max"/>
        <color rgb="FF63BE7B"/>
        <color rgb="FFFCFCFF"/>
        <color rgb="FFF8696B"/>
      </colorScale>
    </cfRule>
  </conditionalFormatting>
  <conditionalFormatting sqref="W7:W10">
    <cfRule type="colorScale" priority="56559">
      <colorScale>
        <cfvo type="min"/>
        <cfvo type="percentile" val="50"/>
        <cfvo type="max"/>
        <color rgb="FF63BE7B"/>
        <color rgb="FFFCFCFF"/>
        <color rgb="FFF8696B"/>
      </colorScale>
    </cfRule>
  </conditionalFormatting>
  <conditionalFormatting sqref="O2:O10">
    <cfRule type="colorScale" priority="56561">
      <colorScale>
        <cfvo type="min"/>
        <cfvo type="percentile" val="50"/>
        <cfvo type="max"/>
        <color rgb="FF63BE7B"/>
        <color rgb="FFFCFCFF"/>
        <color rgb="FFF8696B"/>
      </colorScale>
    </cfRule>
    <cfRule type="colorScale" priority="56562">
      <colorScale>
        <cfvo type="min"/>
        <cfvo type="max"/>
        <color rgb="FFFCFCFF"/>
        <color rgb="FF63BE7B"/>
      </colorScale>
    </cfRule>
  </conditionalFormatting>
  <conditionalFormatting sqref="S2:S10">
    <cfRule type="colorScale" priority="56565">
      <colorScale>
        <cfvo type="min"/>
        <cfvo type="max"/>
        <color rgb="FFFCFCFF"/>
        <color rgb="FF63BE7B"/>
      </colorScale>
    </cfRule>
    <cfRule type="colorScale" priority="56566">
      <colorScale>
        <cfvo type="min"/>
        <cfvo type="percentile" val="50"/>
        <cfvo type="max"/>
        <color rgb="FFF8696B"/>
        <color rgb="FFFCFCFF"/>
        <color rgb="FF63BE7B"/>
      </colorScale>
    </cfRule>
  </conditionalFormatting>
  <conditionalFormatting sqref="T2:T10">
    <cfRule type="colorScale" priority="56569">
      <colorScale>
        <cfvo type="min"/>
        <cfvo type="max"/>
        <color rgb="FFFCFCFF"/>
        <color rgb="FF63BE7B"/>
      </colorScale>
    </cfRule>
    <cfRule type="colorScale" priority="56570">
      <colorScale>
        <cfvo type="min"/>
        <cfvo type="percentile" val="50"/>
        <cfvo type="max"/>
        <color rgb="FFF8696B"/>
        <color rgb="FFFCFCFF"/>
        <color rgb="FF63BE7B"/>
      </colorScale>
    </cfRule>
  </conditionalFormatting>
  <conditionalFormatting sqref="U2:U10">
    <cfRule type="colorScale" priority="56573">
      <colorScale>
        <cfvo type="min"/>
        <cfvo type="max"/>
        <color rgb="FFFCFCFF"/>
        <color rgb="FF63BE7B"/>
      </colorScale>
    </cfRule>
    <cfRule type="colorScale" priority="56574">
      <colorScale>
        <cfvo type="min"/>
        <cfvo type="percentile" val="50"/>
        <cfvo type="max"/>
        <color rgb="FFF8696B"/>
        <color rgb="FFFCFCFF"/>
        <color rgb="FF63BE7B"/>
      </colorScale>
    </cfRule>
  </conditionalFormatting>
  <conditionalFormatting sqref="J2:J8">
    <cfRule type="colorScale" priority="56577">
      <colorScale>
        <cfvo type="min"/>
        <cfvo type="percentile" val="50"/>
        <cfvo type="max"/>
        <color rgb="FFF8696B"/>
        <color rgb="FFFCFCFF"/>
        <color rgb="FF63BE7B"/>
      </colorScale>
    </cfRule>
    <cfRule type="colorScale" priority="56578">
      <colorScale>
        <cfvo type="min"/>
        <cfvo type="max"/>
        <color rgb="FFFCFCFF"/>
        <color rgb="FF63BE7B"/>
      </colorScale>
    </cfRule>
  </conditionalFormatting>
  <conditionalFormatting sqref="J2:J8">
    <cfRule type="colorScale" priority="56581">
      <colorScale>
        <cfvo type="min"/>
        <cfvo type="max"/>
        <color rgb="FFFCFCFF"/>
        <color rgb="FF63BE7B"/>
      </colorScale>
    </cfRule>
    <cfRule type="colorScale" priority="56582">
      <colorScale>
        <cfvo type="min"/>
        <cfvo type="percentile" val="50"/>
        <cfvo type="max"/>
        <color rgb="FFF8696B"/>
        <color rgb="FFFCFCFF"/>
        <color rgb="FF63BE7B"/>
      </colorScale>
    </cfRule>
  </conditionalFormatting>
  <conditionalFormatting sqref="J2:J8">
    <cfRule type="colorScale" priority="56585">
      <colorScale>
        <cfvo type="min"/>
        <cfvo type="max"/>
        <color rgb="FFFCFCFF"/>
        <color rgb="FF63BE7B"/>
      </colorScale>
    </cfRule>
  </conditionalFormatting>
  <conditionalFormatting sqref="J7:J10">
    <cfRule type="colorScale" priority="56587">
      <colorScale>
        <cfvo type="min"/>
        <cfvo type="max"/>
        <color rgb="FFFCFCFF"/>
        <color rgb="FF63BE7B"/>
      </colorScale>
    </cfRule>
  </conditionalFormatting>
  <conditionalFormatting sqref="E2:E10">
    <cfRule type="colorScale" priority="2460">
      <colorScale>
        <cfvo type="min"/>
        <cfvo type="max"/>
        <color rgb="FFFCFCFF"/>
        <color rgb="FF63BE7B"/>
      </colorScale>
    </cfRule>
  </conditionalFormatting>
  <conditionalFormatting sqref="F2:F10">
    <cfRule type="colorScale" priority="2459">
      <colorScale>
        <cfvo type="min"/>
        <cfvo type="max"/>
        <color rgb="FFFCFCFF"/>
        <color rgb="FF63BE7B"/>
      </colorScale>
    </cfRule>
  </conditionalFormatting>
  <conditionalFormatting sqref="H2:H10">
    <cfRule type="colorScale" priority="2457">
      <colorScale>
        <cfvo type="min"/>
        <cfvo type="max"/>
        <color rgb="FFFCFCFF"/>
        <color rgb="FF63BE7B"/>
      </colorScale>
    </cfRule>
    <cfRule type="colorScale" priority="56622">
      <colorScale>
        <cfvo type="min"/>
        <cfvo type="percentile" val="50"/>
        <cfvo type="max"/>
        <color rgb="FFF8696B"/>
        <color rgb="FFFCFCFF"/>
        <color rgb="FF63BE7B"/>
      </colorScale>
    </cfRule>
  </conditionalFormatting>
  <conditionalFormatting sqref="I2:I10">
    <cfRule type="colorScale" priority="2456">
      <colorScale>
        <cfvo type="min"/>
        <cfvo type="max"/>
        <color rgb="FFFCFCFF"/>
        <color rgb="FF63BE7B"/>
      </colorScale>
    </cfRule>
  </conditionalFormatting>
  <conditionalFormatting sqref="K2:K10">
    <cfRule type="colorScale" priority="2454">
      <colorScale>
        <cfvo type="min"/>
        <cfvo type="max"/>
        <color rgb="FFFCFCFF"/>
        <color rgb="FF63BE7B"/>
      </colorScale>
    </cfRule>
  </conditionalFormatting>
  <conditionalFormatting sqref="L2:L10">
    <cfRule type="colorScale" priority="2453">
      <colorScale>
        <cfvo type="min"/>
        <cfvo type="max"/>
        <color rgb="FFFCFCFF"/>
        <color rgb="FF63BE7B"/>
      </colorScale>
    </cfRule>
  </conditionalFormatting>
  <conditionalFormatting sqref="O2:O10">
    <cfRule type="colorScale" priority="2450">
      <colorScale>
        <cfvo type="min"/>
        <cfvo type="percentile" val="50"/>
        <cfvo type="max"/>
        <color rgb="FF63BE7B"/>
        <color rgb="FFFCFCFF"/>
        <color rgb="FFF8696B"/>
      </colorScale>
    </cfRule>
    <cfRule type="colorScale" priority="56632">
      <colorScale>
        <cfvo type="min"/>
        <cfvo type="max"/>
        <color rgb="FFFCFCFF"/>
        <color rgb="FF63BE7B"/>
      </colorScale>
    </cfRule>
  </conditionalFormatting>
  <conditionalFormatting sqref="D2:D10">
    <cfRule type="colorScale" priority="2087">
      <colorScale>
        <cfvo type="min"/>
        <cfvo type="percentile" val="50"/>
        <cfvo type="max"/>
        <color rgb="FFF8696B"/>
        <color rgb="FFFCFCFF"/>
        <color rgb="FF63BE7B"/>
      </colorScale>
    </cfRule>
  </conditionalFormatting>
  <conditionalFormatting sqref="G2:G10">
    <cfRule type="colorScale" priority="2086">
      <colorScale>
        <cfvo type="min"/>
        <cfvo type="max"/>
        <color rgb="FFFCFCFF"/>
        <color rgb="FF63BE7B"/>
      </colorScale>
    </cfRule>
  </conditionalFormatting>
  <conditionalFormatting sqref="J2:J10">
    <cfRule type="colorScale" priority="2085">
      <colorScale>
        <cfvo type="min"/>
        <cfvo type="max"/>
        <color rgb="FFFCFCFF"/>
        <color rgb="FF63BE7B"/>
      </colorScale>
    </cfRule>
  </conditionalFormatting>
  <conditionalFormatting sqref="O2:O10">
    <cfRule type="colorScale" priority="2082">
      <colorScale>
        <cfvo type="min"/>
        <cfvo type="percentile" val="50"/>
        <cfvo type="max"/>
        <color rgb="FF63BE7B"/>
        <color rgb="FFFCFCFF"/>
        <color rgb="FFF8696B"/>
      </colorScale>
    </cfRule>
  </conditionalFormatting>
  <conditionalFormatting sqref="P2:P10">
    <cfRule type="colorScale" priority="2081">
      <colorScale>
        <cfvo type="min"/>
        <cfvo type="percentile" val="50"/>
        <cfvo type="max"/>
        <color rgb="FF63BE7B"/>
        <color rgb="FFFCFCFF"/>
        <color rgb="FFF8696B"/>
      </colorScale>
    </cfRule>
  </conditionalFormatting>
  <conditionalFormatting sqref="Q2:Q10">
    <cfRule type="colorScale" priority="2080">
      <colorScale>
        <cfvo type="min"/>
        <cfvo type="percentile" val="50"/>
        <cfvo type="max"/>
        <color rgb="FFF8696B"/>
        <color rgb="FFFCFCFF"/>
        <color rgb="FF63BE7B"/>
      </colorScale>
    </cfRule>
  </conditionalFormatting>
  <conditionalFormatting sqref="R2:R10">
    <cfRule type="colorScale" priority="2079">
      <colorScale>
        <cfvo type="min"/>
        <cfvo type="max"/>
        <color rgb="FFFCFCFF"/>
        <color rgb="FF63BE7B"/>
      </colorScale>
    </cfRule>
  </conditionalFormatting>
  <conditionalFormatting sqref="S2:S10">
    <cfRule type="colorScale" priority="2078">
      <colorScale>
        <cfvo type="min"/>
        <cfvo type="max"/>
        <color rgb="FFFCFCFF"/>
        <color rgb="FF63BE7B"/>
      </colorScale>
    </cfRule>
  </conditionalFormatting>
  <conditionalFormatting sqref="T2:T10">
    <cfRule type="colorScale" priority="2077">
      <colorScale>
        <cfvo type="min"/>
        <cfvo type="max"/>
        <color rgb="FFFCFCFF"/>
        <color rgb="FF63BE7B"/>
      </colorScale>
    </cfRule>
  </conditionalFormatting>
  <conditionalFormatting sqref="U2:U10">
    <cfRule type="colorScale" priority="2076">
      <colorScale>
        <cfvo type="min"/>
        <cfvo type="max"/>
        <color rgb="FFFCFCFF"/>
        <color rgb="FF63BE7B"/>
      </colorScale>
    </cfRule>
  </conditionalFormatting>
  <conditionalFormatting sqref="V2:V10">
    <cfRule type="colorScale" priority="2075">
      <colorScale>
        <cfvo type="min"/>
        <cfvo type="percentile" val="50"/>
        <cfvo type="max"/>
        <color rgb="FF63BE7B"/>
        <color rgb="FFFCFCFF"/>
        <color rgb="FFF8696B"/>
      </colorScale>
    </cfRule>
  </conditionalFormatting>
  <conditionalFormatting sqref="W2:W10">
    <cfRule type="colorScale" priority="2074">
      <colorScale>
        <cfvo type="min"/>
        <cfvo type="percentile" val="50"/>
        <cfvo type="max"/>
        <color rgb="FF63BE7B"/>
        <color rgb="FFFCFCFF"/>
        <color rgb="FFF8696B"/>
      </colorScale>
    </cfRule>
  </conditionalFormatting>
  <conditionalFormatting sqref="D11">
    <cfRule type="colorScale" priority="1987">
      <colorScale>
        <cfvo type="min"/>
        <cfvo type="percentile" val="50"/>
        <cfvo type="max"/>
        <color rgb="FFF8696B"/>
        <color rgb="FFFCFCFF"/>
        <color rgb="FF63BE7B"/>
      </colorScale>
    </cfRule>
  </conditionalFormatting>
  <conditionalFormatting sqref="D11">
    <cfRule type="colorScale" priority="1988">
      <colorScale>
        <cfvo type="min"/>
        <cfvo type="percentile" val="50"/>
        <cfvo type="max"/>
        <color rgb="FFF8696B"/>
        <color rgb="FFFCFCFF"/>
        <color rgb="FF63BE7B"/>
      </colorScale>
    </cfRule>
  </conditionalFormatting>
  <conditionalFormatting sqref="E11">
    <cfRule type="colorScale" priority="1989">
      <colorScale>
        <cfvo type="min"/>
        <cfvo type="percentile" val="50"/>
        <cfvo type="max"/>
        <color rgb="FFF8696B"/>
        <color rgb="FFFCFCFF"/>
        <color rgb="FF63BE7B"/>
      </colorScale>
    </cfRule>
    <cfRule type="colorScale" priority="1990">
      <colorScale>
        <cfvo type="min"/>
        <cfvo type="max"/>
        <color rgb="FFFCFCFF"/>
        <color rgb="FF63BE7B"/>
      </colorScale>
    </cfRule>
    <cfRule type="colorScale" priority="1991">
      <colorScale>
        <cfvo type="min"/>
        <cfvo type="percentile" val="50"/>
        <cfvo type="max"/>
        <color rgb="FFF8696B"/>
        <color rgb="FFFCFCFF"/>
        <color rgb="FF63BE7B"/>
      </colorScale>
    </cfRule>
  </conditionalFormatting>
  <conditionalFormatting sqref="E11">
    <cfRule type="colorScale" priority="1992">
      <colorScale>
        <cfvo type="min"/>
        <cfvo type="max"/>
        <color rgb="FFFCFCFF"/>
        <color rgb="FF63BE7B"/>
      </colorScale>
    </cfRule>
    <cfRule type="colorScale" priority="1993">
      <colorScale>
        <cfvo type="min"/>
        <cfvo type="max"/>
        <color rgb="FFFCFCFF"/>
        <color rgb="FF63BE7B"/>
      </colorScale>
    </cfRule>
    <cfRule type="colorScale" priority="1994">
      <colorScale>
        <cfvo type="min"/>
        <cfvo type="max"/>
        <color rgb="FFFCFCFF"/>
        <color rgb="FF63BE7B"/>
      </colorScale>
    </cfRule>
  </conditionalFormatting>
  <conditionalFormatting sqref="E11:N11">
    <cfRule type="colorScale" priority="1966">
      <colorScale>
        <cfvo type="min"/>
        <cfvo type="max"/>
        <color rgb="FFFCFCFF"/>
        <color rgb="FF63BE7B"/>
      </colorScale>
    </cfRule>
    <cfRule type="colorScale" priority="1967">
      <colorScale>
        <cfvo type="min"/>
        <cfvo type="max"/>
        <color rgb="FFFCFCFF"/>
        <color rgb="FF63BE7B"/>
      </colorScale>
    </cfRule>
    <cfRule type="colorScale" priority="1968">
      <colorScale>
        <cfvo type="min"/>
        <cfvo type="percentile" val="50"/>
        <cfvo type="max"/>
        <color rgb="FFF8696B"/>
        <color rgb="FFFFEB84"/>
        <color rgb="FF63BE7B"/>
      </colorScale>
    </cfRule>
    <cfRule type="colorScale" priority="1969">
      <colorScale>
        <cfvo type="min"/>
        <cfvo type="max"/>
        <color rgb="FFFFEF9C"/>
        <color rgb="FF63BE7B"/>
      </colorScale>
    </cfRule>
  </conditionalFormatting>
  <conditionalFormatting sqref="F11">
    <cfRule type="colorScale" priority="1995">
      <colorScale>
        <cfvo type="min"/>
        <cfvo type="max"/>
        <color rgb="FFFCFCFF"/>
        <color rgb="FF63BE7B"/>
      </colorScale>
    </cfRule>
    <cfRule type="colorScale" priority="1996">
      <colorScale>
        <cfvo type="min"/>
        <cfvo type="percentile" val="50"/>
        <cfvo type="max"/>
        <color rgb="FFF8696B"/>
        <color rgb="FFFCFCFF"/>
        <color rgb="FF63BE7B"/>
      </colorScale>
    </cfRule>
    <cfRule type="colorScale" priority="1997">
      <colorScale>
        <cfvo type="min"/>
        <cfvo type="max"/>
        <color rgb="FFFCFCFF"/>
        <color rgb="FF63BE7B"/>
      </colorScale>
    </cfRule>
    <cfRule type="colorScale" priority="1998">
      <colorScale>
        <cfvo type="min"/>
        <cfvo type="percentile" val="50"/>
        <cfvo type="max"/>
        <color rgb="FFF8696B"/>
        <color rgb="FFFCFCFF"/>
        <color rgb="FF63BE7B"/>
      </colorScale>
    </cfRule>
  </conditionalFormatting>
  <conditionalFormatting sqref="F11">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max"/>
        <color rgb="FFFCFCFF"/>
        <color rgb="FF63BE7B"/>
      </colorScale>
    </cfRule>
  </conditionalFormatting>
  <conditionalFormatting sqref="G11">
    <cfRule type="colorScale" priority="2002">
      <colorScale>
        <cfvo type="min"/>
        <cfvo type="percentile" val="50"/>
        <cfvo type="max"/>
        <color rgb="FFF8696B"/>
        <color rgb="FFFCFCFF"/>
        <color rgb="FF63BE7B"/>
      </colorScale>
    </cfRule>
    <cfRule type="colorScale" priority="2003">
      <colorScale>
        <cfvo type="min"/>
        <cfvo type="max"/>
        <color rgb="FFFCFCFF"/>
        <color rgb="FF63BE7B"/>
      </colorScale>
    </cfRule>
    <cfRule type="colorScale" priority="2004">
      <colorScale>
        <cfvo type="min"/>
        <cfvo type="percentile" val="50"/>
        <cfvo type="max"/>
        <color rgb="FFF8696B"/>
        <color rgb="FFFCFCFF"/>
        <color rgb="FF63BE7B"/>
      </colorScale>
    </cfRule>
  </conditionalFormatting>
  <conditionalFormatting sqref="G11">
    <cfRule type="colorScale" priority="2005">
      <colorScale>
        <cfvo type="min"/>
        <cfvo type="max"/>
        <color rgb="FFFCFCFF"/>
        <color rgb="FF63BE7B"/>
      </colorScale>
    </cfRule>
    <cfRule type="colorScale" priority="2006">
      <colorScale>
        <cfvo type="min"/>
        <cfvo type="max"/>
        <color rgb="FFFCFCFF"/>
        <color rgb="FF63BE7B"/>
      </colorScale>
    </cfRule>
    <cfRule type="colorScale" priority="2007">
      <colorScale>
        <cfvo type="min"/>
        <cfvo type="max"/>
        <color rgb="FFFCFCFF"/>
        <color rgb="FF63BE7B"/>
      </colorScale>
    </cfRule>
  </conditionalFormatting>
  <conditionalFormatting sqref="H11">
    <cfRule type="colorScale" priority="1986">
      <colorScale>
        <cfvo type="min"/>
        <cfvo type="percentile" val="50"/>
        <cfvo type="max"/>
        <color rgb="FFF8696B"/>
        <color rgb="FFFCFCFF"/>
        <color rgb="FF5A8AC6"/>
      </colorScale>
    </cfRule>
  </conditionalFormatting>
  <conditionalFormatting sqref="H11">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onditionalFormatting>
  <conditionalFormatting sqref="H11">
    <cfRule type="colorScale" priority="2011">
      <colorScale>
        <cfvo type="min"/>
        <cfvo type="percentile" val="50"/>
        <cfvo type="max"/>
        <color rgb="FFF8696B"/>
        <color rgb="FFFCFCFF"/>
        <color rgb="FF63BE7B"/>
      </colorScale>
    </cfRule>
    <cfRule type="colorScale" priority="2012">
      <colorScale>
        <cfvo type="min"/>
        <cfvo type="max"/>
        <color rgb="FFFCFCFF"/>
        <color rgb="FF63BE7B"/>
      </colorScale>
    </cfRule>
    <cfRule type="colorScale" priority="2013">
      <colorScale>
        <cfvo type="min"/>
        <cfvo type="percentile" val="50"/>
        <cfvo type="max"/>
        <color rgb="FFF8696B"/>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onditionalFormatting>
  <conditionalFormatting sqref="I11">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fRule type="colorScale" priority="2018">
      <colorScale>
        <cfvo type="min"/>
        <cfvo type="percentile" val="50"/>
        <cfvo type="max"/>
        <color rgb="FFF8696B"/>
        <color rgb="FFFCFCFF"/>
        <color rgb="FF63BE7B"/>
      </colorScale>
    </cfRule>
  </conditionalFormatting>
  <conditionalFormatting sqref="I11:J11">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onditionalFormatting>
  <conditionalFormatting sqref="I11:J11">
    <cfRule type="colorScale" priority="2019">
      <colorScale>
        <cfvo type="min"/>
        <cfvo type="percentile" val="50"/>
        <cfvo type="max"/>
        <color rgb="FFF8696B"/>
        <color rgb="FFFCFCFF"/>
        <color rgb="FF63BE7B"/>
      </colorScale>
    </cfRule>
    <cfRule type="colorScale" priority="2020">
      <colorScale>
        <cfvo type="min"/>
        <cfvo type="max"/>
        <color rgb="FFFCFCFF"/>
        <color rgb="FF63BE7B"/>
      </colorScale>
    </cfRule>
    <cfRule type="colorScale" priority="2021">
      <colorScale>
        <cfvo type="min"/>
        <cfvo type="percentile" val="50"/>
        <cfvo type="max"/>
        <color rgb="FFF8696B"/>
        <color rgb="FFFCFCFF"/>
        <color rgb="FF63BE7B"/>
      </colorScale>
    </cfRule>
    <cfRule type="colorScale" priority="2022">
      <colorScale>
        <cfvo type="min"/>
        <cfvo type="percentile" val="50"/>
        <cfvo type="max"/>
        <color rgb="FFF8696B"/>
        <color rgb="FFFCFCFF"/>
        <color rgb="FF5A8AC6"/>
      </colorScale>
    </cfRule>
    <cfRule type="colorScale" priority="2023">
      <colorScale>
        <cfvo type="min"/>
        <cfvo type="percentile" val="50"/>
        <cfvo type="max"/>
        <color rgb="FFF8696B"/>
        <color rgb="FFFCFCFF"/>
        <color rgb="FF63BE7B"/>
      </colorScale>
    </cfRule>
    <cfRule type="colorScale" priority="2024">
      <colorScale>
        <cfvo type="min"/>
        <cfvo type="percentile" val="50"/>
        <cfvo type="max"/>
        <color rgb="FFF8696B"/>
        <color rgb="FFFCFCFF"/>
        <color rgb="FF63BE7B"/>
      </colorScale>
    </cfRule>
    <cfRule type="colorScale" priority="2025">
      <colorScale>
        <cfvo type="min"/>
        <cfvo type="max"/>
        <color rgb="FFFCFCFF"/>
        <color rgb="FF63BE7B"/>
      </colorScale>
    </cfRule>
    <cfRule type="colorScale" priority="2026">
      <colorScale>
        <cfvo type="min"/>
        <cfvo type="percentile" val="50"/>
        <cfvo type="max"/>
        <color rgb="FFF8696B"/>
        <color rgb="FFFCFCFF"/>
        <color rgb="FF63BE7B"/>
      </colorScale>
    </cfRule>
  </conditionalFormatting>
  <conditionalFormatting sqref="J11">
    <cfRule type="colorScale" priority="2040">
      <colorScale>
        <cfvo type="min"/>
        <cfvo type="percentile" val="50"/>
        <cfvo type="max"/>
        <color rgb="FFF8696B"/>
        <color rgb="FFFCFCFF"/>
        <color rgb="FF63BE7B"/>
      </colorScale>
    </cfRule>
  </conditionalFormatting>
  <conditionalFormatting sqref="J11">
    <cfRule type="colorScale" priority="2027">
      <colorScale>
        <cfvo type="min"/>
        <cfvo type="percentile" val="50"/>
        <cfvo type="max"/>
        <color rgb="FFF8696B"/>
        <color rgb="FFFCFCFF"/>
        <color rgb="FF63BE7B"/>
      </colorScale>
    </cfRule>
    <cfRule type="colorScale" priority="2028">
      <colorScale>
        <cfvo type="min"/>
        <cfvo type="max"/>
        <color rgb="FFFCFCFF"/>
        <color rgb="FF63BE7B"/>
      </colorScale>
    </cfRule>
    <cfRule type="colorScale" priority="2029">
      <colorScale>
        <cfvo type="min"/>
        <cfvo type="percentile" val="50"/>
        <cfvo type="max"/>
        <color rgb="FFF8696B"/>
        <color rgb="FFFCFCFF"/>
        <color rgb="FF63BE7B"/>
      </colorScale>
    </cfRule>
  </conditionalFormatting>
  <conditionalFormatting sqref="K11">
    <cfRule type="colorScale" priority="2030">
      <colorScale>
        <cfvo type="min"/>
        <cfvo type="percentile" val="50"/>
        <cfvo type="max"/>
        <color rgb="FFF8696B"/>
        <color rgb="FFFCFCFF"/>
        <color rgb="FF63BE7B"/>
      </colorScale>
    </cfRule>
  </conditionalFormatting>
  <conditionalFormatting sqref="K11:L11">
    <cfRule type="colorScale" priority="1970">
      <colorScale>
        <cfvo type="min"/>
        <cfvo type="max"/>
        <color rgb="FFFCFCFF"/>
        <color rgb="FF63BE7B"/>
      </colorScale>
    </cfRule>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82">
      <colorScale>
        <cfvo type="min"/>
        <cfvo type="percentile" val="50"/>
        <cfvo type="max"/>
        <color rgb="FFF8696B"/>
        <color rgb="FFFCFCFF"/>
        <color rgb="FF63BE7B"/>
      </colorScale>
    </cfRule>
    <cfRule type="colorScale" priority="1983">
      <colorScale>
        <cfvo type="min"/>
        <cfvo type="max"/>
        <color rgb="FFFCFCFF"/>
        <color rgb="FF63BE7B"/>
      </colorScale>
    </cfRule>
  </conditionalFormatting>
  <conditionalFormatting sqref="L11">
    <cfRule type="colorScale" priority="2031">
      <colorScale>
        <cfvo type="min"/>
        <cfvo type="percentile" val="50"/>
        <cfvo type="max"/>
        <color rgb="FFF8696B"/>
        <color rgb="FFFCFCFF"/>
        <color rgb="FF63BE7B"/>
      </colorScale>
    </cfRule>
  </conditionalFormatting>
  <conditionalFormatting sqref="O11">
    <cfRule type="colorScale" priority="2041">
      <colorScale>
        <cfvo type="min"/>
        <cfvo type="percentile" val="50"/>
        <cfvo type="max"/>
        <color rgb="FF63BE7B"/>
        <color rgb="FFFCFCFF"/>
        <color rgb="FFF8696B"/>
      </colorScale>
    </cfRule>
  </conditionalFormatting>
  <conditionalFormatting sqref="O11">
    <cfRule type="colorScale" priority="2042">
      <colorScale>
        <cfvo type="min"/>
        <cfvo type="percentile" val="50"/>
        <cfvo type="max"/>
        <color rgb="FF63BE7B"/>
        <color rgb="FFFCFCFF"/>
        <color rgb="FFF8696B"/>
      </colorScale>
    </cfRule>
    <cfRule type="colorScale" priority="2043">
      <colorScale>
        <cfvo type="min"/>
        <cfvo type="percentile" val="50"/>
        <cfvo type="max"/>
        <color rgb="FF63BE7B"/>
        <color rgb="FFFCFCFF"/>
        <color rgb="FFF8696B"/>
      </colorScale>
    </cfRule>
    <cfRule type="colorScale" priority="2044">
      <colorScale>
        <cfvo type="min"/>
        <cfvo type="percentile" val="50"/>
        <cfvo type="max"/>
        <color rgb="FF63BE7B"/>
        <color rgb="FFFCFCFF"/>
        <color rgb="FFF8696B"/>
      </colorScale>
    </cfRule>
    <cfRule type="colorScale" priority="2045">
      <colorScale>
        <cfvo type="min"/>
        <cfvo type="percentile" val="50"/>
        <cfvo type="max"/>
        <color rgb="FF63BE7B"/>
        <color rgb="FFFCFCFF"/>
        <color rgb="FFF8696B"/>
      </colorScale>
    </cfRule>
  </conditionalFormatting>
  <conditionalFormatting sqref="P11">
    <cfRule type="colorScale" priority="2046">
      <colorScale>
        <cfvo type="min"/>
        <cfvo type="percentile" val="50"/>
        <cfvo type="max"/>
        <color rgb="FF63BE7B"/>
        <color rgb="FFFCFCFF"/>
        <color rgb="FFF8696B"/>
      </colorScale>
    </cfRule>
  </conditionalFormatting>
  <conditionalFormatting sqref="P11">
    <cfRule type="colorScale" priority="2047">
      <colorScale>
        <cfvo type="min"/>
        <cfvo type="percentile" val="50"/>
        <cfvo type="max"/>
        <color rgb="FF63BE7B"/>
        <color rgb="FFFCFCFF"/>
        <color rgb="FFF8696B"/>
      </colorScale>
    </cfRule>
    <cfRule type="colorScale" priority="2048">
      <colorScale>
        <cfvo type="min"/>
        <cfvo type="percentile" val="50"/>
        <cfvo type="max"/>
        <color rgb="FF63BE7B"/>
        <color rgb="FFFCFCFF"/>
        <color rgb="FFF8696B"/>
      </colorScale>
    </cfRule>
    <cfRule type="colorScale" priority="2049">
      <colorScale>
        <cfvo type="min"/>
        <cfvo type="max"/>
        <color rgb="FFFCFCFF"/>
        <color rgb="FFF8696B"/>
      </colorScale>
    </cfRule>
  </conditionalFormatting>
  <conditionalFormatting sqref="Q11">
    <cfRule type="colorScale" priority="2050">
      <colorScale>
        <cfvo type="min"/>
        <cfvo type="percentile" val="50"/>
        <cfvo type="max"/>
        <color rgb="FFF8696B"/>
        <color rgb="FFFCFCFF"/>
        <color rgb="FF63BE7B"/>
      </colorScale>
    </cfRule>
  </conditionalFormatting>
  <conditionalFormatting sqref="Q11">
    <cfRule type="colorScale" priority="2051">
      <colorScale>
        <cfvo type="min"/>
        <cfvo type="percentile" val="50"/>
        <cfvo type="max"/>
        <color rgb="FFF8696B"/>
        <color rgb="FFFCFCFF"/>
        <color rgb="FF63BE7B"/>
      </colorScale>
    </cfRule>
    <cfRule type="colorScale" priority="2052">
      <colorScale>
        <cfvo type="min"/>
        <cfvo type="max"/>
        <color rgb="FFFFEF9C"/>
        <color rgb="FF63BE7B"/>
      </colorScale>
    </cfRule>
    <cfRule type="colorScale" priority="2053">
      <colorScale>
        <cfvo type="min"/>
        <cfvo type="max"/>
        <color rgb="FFFFEF9C"/>
        <color rgb="FF63BE7B"/>
      </colorScale>
    </cfRule>
    <cfRule type="colorScale" priority="2054">
      <colorScale>
        <cfvo type="min"/>
        <cfvo type="max"/>
        <color rgb="FFFFEF9C"/>
        <color rgb="FF63BE7B"/>
      </colorScale>
    </cfRule>
    <cfRule type="colorScale" priority="2055">
      <colorScale>
        <cfvo type="min"/>
        <cfvo type="max"/>
        <color rgb="FFFCFCFF"/>
        <color rgb="FF63BE7B"/>
      </colorScale>
    </cfRule>
    <cfRule type="colorScale" priority="2056">
      <colorScale>
        <cfvo type="min"/>
        <cfvo type="max"/>
        <color rgb="FFFCFCFF"/>
        <color rgb="FF63BE7B"/>
      </colorScale>
    </cfRule>
    <cfRule type="colorScale" priority="2057">
      <colorScale>
        <cfvo type="min"/>
        <cfvo type="percentile" val="50"/>
        <cfvo type="max"/>
        <color rgb="FFF8696B"/>
        <color rgb="FFFCFCFF"/>
        <color rgb="FF63BE7B"/>
      </colorScale>
    </cfRule>
  </conditionalFormatting>
  <conditionalFormatting sqref="Q11:U11 W11">
    <cfRule type="colorScale" priority="1973">
      <colorScale>
        <cfvo type="min"/>
        <cfvo type="max"/>
        <color rgb="FFFFEF9C"/>
        <color rgb="FF63BE7B"/>
      </colorScale>
    </cfRule>
  </conditionalFormatting>
  <conditionalFormatting sqref="R11:S11">
    <cfRule type="colorScale" priority="1974">
      <colorScale>
        <cfvo type="min"/>
        <cfvo type="percentile" val="50"/>
        <cfvo type="max"/>
        <color rgb="FFF8696B"/>
        <color rgb="FFFCFCFF"/>
        <color rgb="FF63BE7B"/>
      </colorScale>
    </cfRule>
    <cfRule type="colorScale" priority="1975">
      <colorScale>
        <cfvo type="min"/>
        <cfvo type="max"/>
        <color rgb="FFFCFCFF"/>
        <color rgb="FF63BE7B"/>
      </colorScale>
    </cfRule>
    <cfRule type="colorScale" priority="1976">
      <colorScale>
        <cfvo type="min"/>
        <cfvo type="max"/>
        <color rgb="FFFFEF9C"/>
        <color rgb="FF63BE7B"/>
      </colorScale>
    </cfRule>
    <cfRule type="colorScale" priority="1977">
      <colorScale>
        <cfvo type="min"/>
        <cfvo type="max"/>
        <color rgb="FFFFEF9C"/>
        <color rgb="FF63BE7B"/>
      </colorScale>
    </cfRule>
    <cfRule type="colorScale" priority="1978">
      <colorScale>
        <cfvo type="min"/>
        <cfvo type="max"/>
        <color rgb="FFFCFCFF"/>
        <color rgb="FF63BE7B"/>
      </colorScale>
    </cfRule>
    <cfRule type="colorScale" priority="1984">
      <colorScale>
        <cfvo type="min"/>
        <cfvo type="percentile" val="50"/>
        <cfvo type="max"/>
        <color rgb="FFF8696B"/>
        <color rgb="FFFCFCFF"/>
        <color rgb="FF63BE7B"/>
      </colorScale>
    </cfRule>
    <cfRule type="colorScale" priority="1985">
      <colorScale>
        <cfvo type="min"/>
        <cfvo type="max"/>
        <color rgb="FFFCFCFF"/>
        <color rgb="FF63BE7B"/>
      </colorScale>
    </cfRule>
  </conditionalFormatting>
  <conditionalFormatting sqref="T11">
    <cfRule type="colorScale" priority="2058">
      <colorScale>
        <cfvo type="min"/>
        <cfvo type="percentile" val="50"/>
        <cfvo type="max"/>
        <color rgb="FFF8696B"/>
        <color rgb="FFFCFCFF"/>
        <color rgb="FF63BE7B"/>
      </colorScale>
    </cfRule>
    <cfRule type="colorScale" priority="2059">
      <colorScale>
        <cfvo type="min"/>
        <cfvo type="max"/>
        <color rgb="FFFCFCFF"/>
        <color rgb="FF63BE7B"/>
      </colorScale>
    </cfRule>
  </conditionalFormatting>
  <conditionalFormatting sqref="T11">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max"/>
        <color rgb="FFFFEF9C"/>
        <color rgb="FF63BE7B"/>
      </colorScale>
    </cfRule>
    <cfRule type="colorScale" priority="2063">
      <colorScale>
        <cfvo type="min"/>
        <cfvo type="max"/>
        <color rgb="FFFFEF9C"/>
        <color rgb="FF63BE7B"/>
      </colorScale>
    </cfRule>
    <cfRule type="colorScale" priority="2064">
      <colorScale>
        <cfvo type="min"/>
        <cfvo type="max"/>
        <color rgb="FFFCFCFF"/>
        <color rgb="FF63BE7B"/>
      </colorScale>
    </cfRule>
    <cfRule type="colorScale" priority="2065">
      <colorScale>
        <cfvo type="min"/>
        <cfvo type="max"/>
        <color rgb="FFFCFCFF"/>
        <color rgb="FF63BE7B"/>
      </colorScale>
    </cfRule>
  </conditionalFormatting>
  <conditionalFormatting sqref="U11">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onditionalFormatting>
  <conditionalFormatting sqref="U11 W11">
    <cfRule type="colorScale" priority="1979">
      <colorScale>
        <cfvo type="min"/>
        <cfvo type="max"/>
        <color rgb="FFFFEF9C"/>
        <color rgb="FF63BE7B"/>
      </colorScale>
    </cfRule>
    <cfRule type="colorScale" priority="1980">
      <colorScale>
        <cfvo type="min"/>
        <cfvo type="max"/>
        <color rgb="FFFFEF9C"/>
        <color rgb="FF63BE7B"/>
      </colorScale>
    </cfRule>
    <cfRule type="colorScale" priority="1981">
      <colorScale>
        <cfvo type="min"/>
        <cfvo type="max"/>
        <color rgb="FFFFEF9C"/>
        <color rgb="FF63BE7B"/>
      </colorScale>
    </cfRule>
  </conditionalFormatting>
  <conditionalFormatting sqref="U11">
    <cfRule type="colorScale" priority="2068">
      <colorScale>
        <cfvo type="min"/>
        <cfvo type="percentile" val="50"/>
        <cfvo type="max"/>
        <color rgb="FFF8696B"/>
        <color rgb="FFFCFCFF"/>
        <color rgb="FF63BE7B"/>
      </colorScale>
    </cfRule>
    <cfRule type="colorScale" priority="2069">
      <colorScale>
        <cfvo type="min"/>
        <cfvo type="max"/>
        <color rgb="FFFCFCFF"/>
        <color rgb="FF63BE7B"/>
      </colorScale>
    </cfRule>
  </conditionalFormatting>
  <conditionalFormatting sqref="W11">
    <cfRule type="colorScale" priority="2070">
      <colorScale>
        <cfvo type="min"/>
        <cfvo type="percentile" val="50"/>
        <cfvo type="max"/>
        <color rgb="FF63BE7B"/>
        <color rgb="FFFCFCFF"/>
        <color rgb="FFF8696B"/>
      </colorScale>
    </cfRule>
  </conditionalFormatting>
  <conditionalFormatting sqref="W11">
    <cfRule type="colorScale" priority="2071">
      <colorScale>
        <cfvo type="min"/>
        <cfvo type="percentile" val="50"/>
        <cfvo type="max"/>
        <color rgb="FF63BE7B"/>
        <color rgb="FFFCFCFF"/>
        <color rgb="FFF8696B"/>
      </colorScale>
    </cfRule>
    <cfRule type="colorScale" priority="2072">
      <colorScale>
        <cfvo type="min"/>
        <cfvo type="max"/>
        <color rgb="FF63BE7B"/>
        <color rgb="FFFCFCFF"/>
      </colorScale>
    </cfRule>
    <cfRule type="colorScale" priority="2073">
      <colorScale>
        <cfvo type="min"/>
        <cfvo type="percentile" val="50"/>
        <cfvo type="max"/>
        <color rgb="FF63BE7B"/>
        <color rgb="FFFCFCFF"/>
        <color rgb="FFF8696B"/>
      </colorScale>
    </cfRule>
  </conditionalFormatting>
  <conditionalFormatting sqref="V11">
    <cfRule type="colorScale" priority="1905">
      <colorScale>
        <cfvo type="min"/>
        <cfvo type="max"/>
        <color rgb="FFFFEF9C"/>
        <color rgb="FF63BE7B"/>
      </colorScale>
    </cfRule>
    <cfRule type="colorScale" priority="1906">
      <colorScale>
        <cfvo type="min"/>
        <cfvo type="max"/>
        <color rgb="FFFFEF9C"/>
        <color rgb="FF63BE7B"/>
      </colorScale>
    </cfRule>
  </conditionalFormatting>
  <conditionalFormatting sqref="V11">
    <cfRule type="colorScale" priority="1913">
      <colorScale>
        <cfvo type="min"/>
        <cfvo type="max"/>
        <color rgb="FFFFEF9C"/>
        <color rgb="FF63BE7B"/>
      </colorScale>
    </cfRule>
    <cfRule type="colorScale" priority="1914">
      <colorScale>
        <cfvo type="min"/>
        <cfvo type="percentile" val="50"/>
        <cfvo type="max"/>
        <color rgb="FF63BE7B"/>
        <color rgb="FFFCFCFF"/>
        <color rgb="FFF8696B"/>
      </colorScale>
    </cfRule>
    <cfRule type="colorScale" priority="1915">
      <colorScale>
        <cfvo type="min"/>
        <cfvo type="percentile" val="50"/>
        <cfvo type="max"/>
        <color rgb="FF63BE7B"/>
        <color rgb="FFFCFCFF"/>
        <color rgb="FFF8696B"/>
      </colorScale>
    </cfRule>
    <cfRule type="colorScale" priority="1916">
      <colorScale>
        <cfvo type="min"/>
        <cfvo type="max"/>
        <color rgb="FF63BE7B"/>
        <color rgb="FFFCFCFF"/>
      </colorScale>
    </cfRule>
    <cfRule type="colorScale" priority="1917">
      <colorScale>
        <cfvo type="min"/>
        <cfvo type="percentile" val="50"/>
        <cfvo type="max"/>
        <color rgb="FF63BE7B"/>
        <color rgb="FFFCFCFF"/>
        <color rgb="FFF8696B"/>
      </colorScale>
    </cfRule>
    <cfRule type="colorScale" priority="1918">
      <colorScale>
        <cfvo type="min"/>
        <cfvo type="max"/>
        <color rgb="FFFFEF9C"/>
        <color rgb="FF63BE7B"/>
      </colorScale>
    </cfRule>
    <cfRule type="colorScale" priority="1919">
      <colorScale>
        <cfvo type="min"/>
        <cfvo type="max"/>
        <color rgb="FFFFEF9C"/>
        <color rgb="FF63BE7B"/>
      </colorScale>
    </cfRule>
    <cfRule type="colorScale" priority="1920">
      <colorScale>
        <cfvo type="min"/>
        <cfvo type="max"/>
        <color rgb="FFFFEF9C"/>
        <color rgb="FF63BE7B"/>
      </colorScale>
    </cfRule>
  </conditionalFormatting>
  <conditionalFormatting sqref="V11">
    <cfRule type="colorScale" priority="1921">
      <colorScale>
        <cfvo type="min"/>
        <cfvo type="percentile" val="50"/>
        <cfvo type="max"/>
        <color rgb="FF63BE7B"/>
        <color rgb="FFFCFCFF"/>
        <color rgb="FFF8696B"/>
      </colorScale>
    </cfRule>
  </conditionalFormatting>
  <conditionalFormatting sqref="V11">
    <cfRule type="colorScale" priority="1880">
      <colorScale>
        <cfvo type="min"/>
        <cfvo type="percentile" val="50"/>
        <cfvo type="max"/>
        <color rgb="FF63BE7B"/>
        <color rgb="FFFCFCFF"/>
        <color rgb="FFF8696B"/>
      </colorScale>
    </cfRule>
  </conditionalFormatting>
  <conditionalFormatting sqref="W11">
    <cfRule type="colorScale" priority="1899">
      <colorScale>
        <cfvo type="min"/>
        <cfvo type="percentile" val="50"/>
        <cfvo type="max"/>
        <color rgb="FF63BE7B"/>
        <color rgb="FFFCFCFF"/>
        <color rgb="FFF8696B"/>
      </colorScale>
    </cfRule>
  </conditionalFormatting>
  <conditionalFormatting sqref="D11">
    <cfRule type="colorScale" priority="1898">
      <colorScale>
        <cfvo type="min"/>
        <cfvo type="percentile" val="50"/>
        <cfvo type="max"/>
        <color rgb="FFF8696B"/>
        <color rgb="FFFCFCFF"/>
        <color rgb="FF63BE7B"/>
      </colorScale>
    </cfRule>
  </conditionalFormatting>
  <conditionalFormatting sqref="E11">
    <cfRule type="colorScale" priority="1897">
      <colorScale>
        <cfvo type="min"/>
        <cfvo type="max"/>
        <color rgb="FFFCFCFF"/>
        <color rgb="FF63BE7B"/>
      </colorScale>
    </cfRule>
  </conditionalFormatting>
  <conditionalFormatting sqref="F11">
    <cfRule type="colorScale" priority="1896">
      <colorScale>
        <cfvo type="min"/>
        <cfvo type="max"/>
        <color rgb="FFFCFCFF"/>
        <color rgb="FF63BE7B"/>
      </colorScale>
    </cfRule>
  </conditionalFormatting>
  <conditionalFormatting sqref="G11">
    <cfRule type="colorScale" priority="1895">
      <colorScale>
        <cfvo type="min"/>
        <cfvo type="max"/>
        <color rgb="FFFCFCFF"/>
        <color rgb="FF63BE7B"/>
      </colorScale>
    </cfRule>
  </conditionalFormatting>
  <conditionalFormatting sqref="H11">
    <cfRule type="colorScale" priority="1894">
      <colorScale>
        <cfvo type="min"/>
        <cfvo type="max"/>
        <color rgb="FFFCFCFF"/>
        <color rgb="FF63BE7B"/>
      </colorScale>
    </cfRule>
  </conditionalFormatting>
  <conditionalFormatting sqref="I11">
    <cfRule type="colorScale" priority="1893">
      <colorScale>
        <cfvo type="min"/>
        <cfvo type="max"/>
        <color rgb="FFFCFCFF"/>
        <color rgb="FF63BE7B"/>
      </colorScale>
    </cfRule>
  </conditionalFormatting>
  <conditionalFormatting sqref="J11">
    <cfRule type="colorScale" priority="1878">
      <colorScale>
        <cfvo type="min"/>
        <cfvo type="max"/>
        <color rgb="FFFCFCFF"/>
        <color rgb="FF63BE7B"/>
      </colorScale>
    </cfRule>
  </conditionalFormatting>
  <conditionalFormatting sqref="K11">
    <cfRule type="colorScale" priority="1892">
      <colorScale>
        <cfvo type="min"/>
        <cfvo type="max"/>
        <color rgb="FFFCFCFF"/>
        <color rgb="FF63BE7B"/>
      </colorScale>
    </cfRule>
  </conditionalFormatting>
  <conditionalFormatting sqref="L11">
    <cfRule type="colorScale" priority="1891">
      <colorScale>
        <cfvo type="min"/>
        <cfvo type="max"/>
        <color rgb="FFFCFCFF"/>
        <color rgb="FF63BE7B"/>
      </colorScale>
    </cfRule>
  </conditionalFormatting>
  <conditionalFormatting sqref="O11">
    <cfRule type="colorScale" priority="1888">
      <colorScale>
        <cfvo type="min"/>
        <cfvo type="percentile" val="50"/>
        <cfvo type="max"/>
        <color rgb="FF63BE7B"/>
        <color rgb="FFFCFCFF"/>
        <color rgb="FFF8696B"/>
      </colorScale>
    </cfRule>
  </conditionalFormatting>
  <conditionalFormatting sqref="P11">
    <cfRule type="colorScale" priority="1887">
      <colorScale>
        <cfvo type="min"/>
        <cfvo type="percentile" val="50"/>
        <cfvo type="max"/>
        <color rgb="FF63BE7B"/>
        <color rgb="FFFCFCFF"/>
        <color rgb="FFF8696B"/>
      </colorScale>
    </cfRule>
  </conditionalFormatting>
  <conditionalFormatting sqref="Q11">
    <cfRule type="colorScale" priority="1886">
      <colorScale>
        <cfvo type="min"/>
        <cfvo type="percentile" val="50"/>
        <cfvo type="max"/>
        <color rgb="FFF8696B"/>
        <color rgb="FFFCFCFF"/>
        <color rgb="FF63BE7B"/>
      </colorScale>
    </cfRule>
  </conditionalFormatting>
  <conditionalFormatting sqref="R11">
    <cfRule type="colorScale" priority="1885">
      <colorScale>
        <cfvo type="min"/>
        <cfvo type="max"/>
        <color rgb="FFFCFCFF"/>
        <color rgb="FF63BE7B"/>
      </colorScale>
    </cfRule>
  </conditionalFormatting>
  <conditionalFormatting sqref="S11">
    <cfRule type="colorScale" priority="1882">
      <colorScale>
        <cfvo type="min"/>
        <cfvo type="percentile" val="50"/>
        <cfvo type="max"/>
        <color rgb="FFF8696B"/>
        <color rgb="FFFCFCFF"/>
        <color rgb="FF63BE7B"/>
      </colorScale>
    </cfRule>
    <cfRule type="colorScale" priority="1884">
      <colorScale>
        <cfvo type="min"/>
        <cfvo type="max"/>
        <color rgb="FFFCFCFF"/>
        <color rgb="FF63BE7B"/>
      </colorScale>
    </cfRule>
  </conditionalFormatting>
  <conditionalFormatting sqref="T11">
    <cfRule type="colorScale" priority="1883">
      <colorScale>
        <cfvo type="min"/>
        <cfvo type="percentile" val="50"/>
        <cfvo type="max"/>
        <color rgb="FFF8696B"/>
        <color rgb="FFFCFCFF"/>
        <color rgb="FF63BE7B"/>
      </colorScale>
    </cfRule>
  </conditionalFormatting>
  <conditionalFormatting sqref="U11">
    <cfRule type="colorScale" priority="1881">
      <colorScale>
        <cfvo type="min"/>
        <cfvo type="percentile" val="50"/>
        <cfvo type="max"/>
        <color rgb="FFF8696B"/>
        <color rgb="FFFCFCFF"/>
        <color rgb="FF63BE7B"/>
      </colorScale>
    </cfRule>
  </conditionalFormatting>
  <conditionalFormatting sqref="W11">
    <cfRule type="colorScale" priority="1879">
      <colorScale>
        <cfvo type="min"/>
        <cfvo type="percentile" val="50"/>
        <cfvo type="max"/>
        <color rgb="FF63BE7B"/>
        <color rgb="FFFCFCFF"/>
        <color rgb="FFF8696B"/>
      </colorScale>
    </cfRule>
  </conditionalFormatting>
  <conditionalFormatting sqref="D11">
    <cfRule type="colorScale" priority="1877">
      <colorScale>
        <cfvo type="min"/>
        <cfvo type="percentile" val="50"/>
        <cfvo type="max"/>
        <color rgb="FFF8696B"/>
        <color rgb="FFFCFCFF"/>
        <color rgb="FF63BE7B"/>
      </colorScale>
    </cfRule>
  </conditionalFormatting>
  <conditionalFormatting sqref="G11">
    <cfRule type="colorScale" priority="1876">
      <colorScale>
        <cfvo type="min"/>
        <cfvo type="max"/>
        <color rgb="FFFCFCFF"/>
        <color rgb="FF63BE7B"/>
      </colorScale>
    </cfRule>
  </conditionalFormatting>
  <conditionalFormatting sqref="J11">
    <cfRule type="colorScale" priority="1875">
      <colorScale>
        <cfvo type="min"/>
        <cfvo type="max"/>
        <color rgb="FFFCFCFF"/>
        <color rgb="FF63BE7B"/>
      </colorScale>
    </cfRule>
  </conditionalFormatting>
  <conditionalFormatting sqref="O11">
    <cfRule type="colorScale" priority="1872">
      <colorScale>
        <cfvo type="min"/>
        <cfvo type="percentile" val="50"/>
        <cfvo type="max"/>
        <color rgb="FF63BE7B"/>
        <color rgb="FFFCFCFF"/>
        <color rgb="FFF8696B"/>
      </colorScale>
    </cfRule>
  </conditionalFormatting>
  <conditionalFormatting sqref="P11">
    <cfRule type="colorScale" priority="1871">
      <colorScale>
        <cfvo type="min"/>
        <cfvo type="percentile" val="50"/>
        <cfvo type="max"/>
        <color rgb="FF63BE7B"/>
        <color rgb="FFFCFCFF"/>
        <color rgb="FFF8696B"/>
      </colorScale>
    </cfRule>
  </conditionalFormatting>
  <conditionalFormatting sqref="Q11">
    <cfRule type="colorScale" priority="1870">
      <colorScale>
        <cfvo type="min"/>
        <cfvo type="percentile" val="50"/>
        <cfvo type="max"/>
        <color rgb="FFF8696B"/>
        <color rgb="FFFCFCFF"/>
        <color rgb="FF63BE7B"/>
      </colorScale>
    </cfRule>
  </conditionalFormatting>
  <conditionalFormatting sqref="R11">
    <cfRule type="colorScale" priority="1869">
      <colorScale>
        <cfvo type="min"/>
        <cfvo type="max"/>
        <color rgb="FFFCFCFF"/>
        <color rgb="FF63BE7B"/>
      </colorScale>
    </cfRule>
  </conditionalFormatting>
  <conditionalFormatting sqref="S11">
    <cfRule type="colorScale" priority="1868">
      <colorScale>
        <cfvo type="min"/>
        <cfvo type="percentile" val="50"/>
        <cfvo type="max"/>
        <color rgb="FFF8696B"/>
        <color rgb="FFFCFCFF"/>
        <color rgb="FF63BE7B"/>
      </colorScale>
    </cfRule>
  </conditionalFormatting>
  <conditionalFormatting sqref="T11">
    <cfRule type="colorScale" priority="1867">
      <colorScale>
        <cfvo type="min"/>
        <cfvo type="percentile" val="50"/>
        <cfvo type="max"/>
        <color rgb="FFF8696B"/>
        <color rgb="FFFCFCFF"/>
        <color rgb="FF63BE7B"/>
      </colorScale>
    </cfRule>
  </conditionalFormatting>
  <conditionalFormatting sqref="U11">
    <cfRule type="colorScale" priority="1866">
      <colorScale>
        <cfvo type="min"/>
        <cfvo type="percentile" val="50"/>
        <cfvo type="max"/>
        <color rgb="FFF8696B"/>
        <color rgb="FFFCFCFF"/>
        <color rgb="FF63BE7B"/>
      </colorScale>
    </cfRule>
  </conditionalFormatting>
  <conditionalFormatting sqref="V11">
    <cfRule type="colorScale" priority="1865">
      <colorScale>
        <cfvo type="min"/>
        <cfvo type="percentile" val="50"/>
        <cfvo type="max"/>
        <color rgb="FF63BE7B"/>
        <color rgb="FFFCFCFF"/>
        <color rgb="FFF8696B"/>
      </colorScale>
    </cfRule>
  </conditionalFormatting>
  <conditionalFormatting sqref="W11">
    <cfRule type="colorScale" priority="1864">
      <colorScale>
        <cfvo type="min"/>
        <cfvo type="percentile" val="50"/>
        <cfvo type="max"/>
        <color rgb="FF63BE7B"/>
        <color rgb="FFFCFCFF"/>
        <color rgb="FFF8696B"/>
      </colorScale>
    </cfRule>
  </conditionalFormatting>
  <conditionalFormatting sqref="M4:N4">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max"/>
        <color rgb="FFFCFCFF"/>
        <color rgb="FF63BE7B"/>
      </colorScale>
    </cfRule>
    <cfRule type="colorScale" priority="1826">
      <colorScale>
        <cfvo type="min"/>
        <cfvo type="max"/>
        <color rgb="FFFCFCFF"/>
        <color rgb="FF63BE7B"/>
      </colorScale>
    </cfRule>
    <cfRule type="colorScale" priority="1827">
      <colorScale>
        <cfvo type="min"/>
        <cfvo type="max"/>
        <color rgb="FFFCFCFF"/>
        <color rgb="FF63BE7B"/>
      </colorScale>
    </cfRule>
  </conditionalFormatting>
  <conditionalFormatting sqref="M5:N5">
    <cfRule type="colorScale" priority="1816">
      <colorScale>
        <cfvo type="min"/>
        <cfvo type="max"/>
        <color rgb="FFFCFCFF"/>
        <color rgb="FF63BE7B"/>
      </colorScale>
    </cfRule>
    <cfRule type="colorScale" priority="1817">
      <colorScale>
        <cfvo type="min"/>
        <cfvo type="max"/>
        <color rgb="FFFCFCFF"/>
        <color rgb="FF63BE7B"/>
      </colorScale>
    </cfRule>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onditionalFormatting>
  <conditionalFormatting sqref="M8:N8">
    <cfRule type="colorScale" priority="1812">
      <colorScale>
        <cfvo type="min"/>
        <cfvo type="max"/>
        <color rgb="FFFCFCFF"/>
        <color rgb="FF63BE7B"/>
      </colorScale>
    </cfRule>
  </conditionalFormatting>
  <conditionalFormatting sqref="M8:N8">
    <cfRule type="colorScale" priority="1810">
      <colorScale>
        <cfvo type="min"/>
        <cfvo type="max"/>
        <color rgb="FFFCFCFF"/>
        <color rgb="FF63BE7B"/>
      </colorScale>
    </cfRule>
  </conditionalFormatting>
  <conditionalFormatting sqref="M8:N8">
    <cfRule type="colorScale" priority="1813">
      <colorScale>
        <cfvo type="min"/>
        <cfvo type="percentile" val="50"/>
        <cfvo type="max"/>
        <color rgb="FFF8696B"/>
        <color rgb="FFFCFCFF"/>
        <color rgb="FF63BE7B"/>
      </colorScale>
    </cfRule>
    <cfRule type="colorScale" priority="1814">
      <colorScale>
        <cfvo type="min"/>
        <cfvo type="max"/>
        <color rgb="FFFCFCFF"/>
        <color rgb="FF63BE7B"/>
      </colorScale>
    </cfRule>
  </conditionalFormatting>
  <conditionalFormatting sqref="M8:N8">
    <cfRule type="colorScale" priority="1809">
      <colorScale>
        <cfvo type="min"/>
        <cfvo type="max"/>
        <color rgb="FFFCFCFF"/>
        <color rgb="FF63BE7B"/>
      </colorScale>
    </cfRule>
    <cfRule type="colorScale" priority="1815">
      <colorScale>
        <cfvo type="min"/>
        <cfvo type="percentile" val="50"/>
        <cfvo type="max"/>
        <color rgb="FFF8696B"/>
        <color rgb="FFFCFCFF"/>
        <color rgb="FF63BE7B"/>
      </colorScale>
    </cfRule>
  </conditionalFormatting>
  <conditionalFormatting sqref="M8:N8">
    <cfRule type="colorScale" priority="1811">
      <colorScale>
        <cfvo type="min"/>
        <cfvo type="max"/>
        <color rgb="FFFCFCFF"/>
        <color rgb="FF63BE7B"/>
      </colorScale>
    </cfRule>
  </conditionalFormatting>
  <conditionalFormatting sqref="M7:N7">
    <cfRule type="colorScale" priority="1828">
      <colorScale>
        <cfvo type="min"/>
        <cfvo type="max"/>
        <color rgb="FFFCFCFF"/>
        <color rgb="FF63BE7B"/>
      </colorScale>
    </cfRule>
  </conditionalFormatting>
  <conditionalFormatting sqref="M6:N8">
    <cfRule type="colorScale" priority="1829">
      <colorScale>
        <cfvo type="min"/>
        <cfvo type="max"/>
        <color rgb="FFFCFCFF"/>
        <color rgb="FF63BE7B"/>
      </colorScale>
    </cfRule>
  </conditionalFormatting>
  <conditionalFormatting sqref="M9:N9">
    <cfRule type="colorScale" priority="1804">
      <colorScale>
        <cfvo type="min"/>
        <cfvo type="max"/>
        <color rgb="FFFCFCFF"/>
        <color rgb="FF63BE7B"/>
      </colorScale>
    </cfRule>
    <cfRule type="colorScale" priority="1805">
      <colorScale>
        <cfvo type="min"/>
        <cfvo type="percentile" val="50"/>
        <cfvo type="max"/>
        <color rgb="FFF8696B"/>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9:N9">
    <cfRule type="colorScale" priority="1808">
      <colorScale>
        <cfvo type="min"/>
        <cfvo type="max"/>
        <color rgb="FFFCFCFF"/>
        <color rgb="FF63BE7B"/>
      </colorScale>
    </cfRule>
  </conditionalFormatting>
  <conditionalFormatting sqref="M9:N9">
    <cfRule type="colorScale" priority="1799">
      <colorScale>
        <cfvo type="min"/>
        <cfvo type="max"/>
        <color rgb="FFFCFCFF"/>
        <color rgb="FF63BE7B"/>
      </colorScale>
    </cfRule>
  </conditionalFormatting>
  <conditionalFormatting sqref="M9:N9">
    <cfRule type="colorScale" priority="1800">
      <colorScale>
        <cfvo type="min"/>
        <cfvo type="max"/>
        <color rgb="FFFCFCFF"/>
        <color rgb="FF63BE7B"/>
      </colorScale>
    </cfRule>
    <cfRule type="colorScale" priority="1801">
      <colorScale>
        <cfvo type="min"/>
        <cfvo type="max"/>
        <color rgb="FFFCFCFF"/>
        <color rgb="FF63BE7B"/>
      </colorScale>
    </cfRule>
    <cfRule type="colorScale" priority="1802">
      <colorScale>
        <cfvo type="min"/>
        <cfvo type="percentile" val="50"/>
        <cfvo type="max"/>
        <color rgb="FFF8696B"/>
        <color rgb="FFFCFCFF"/>
        <color rgb="FF63BE7B"/>
      </colorScale>
    </cfRule>
    <cfRule type="colorScale" priority="1803">
      <colorScale>
        <cfvo type="min"/>
        <cfvo type="percentile" val="50"/>
        <cfvo type="max"/>
        <color rgb="FFF8696B"/>
        <color rgb="FFFCFCFF"/>
        <color rgb="FF63BE7B"/>
      </colorScale>
    </cfRule>
  </conditionalFormatting>
  <conditionalFormatting sqref="M10:N10">
    <cfRule type="colorScale" priority="1831">
      <colorScale>
        <cfvo type="min"/>
        <cfvo type="percentile" val="50"/>
        <cfvo type="max"/>
        <color rgb="FFF8696B"/>
        <color rgb="FFFCFCFF"/>
        <color rgb="FF63BE7B"/>
      </colorScale>
    </cfRule>
    <cfRule type="colorScale" priority="1832">
      <colorScale>
        <cfvo type="min"/>
        <cfvo type="max"/>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max"/>
        <color rgb="FFFCFCFF"/>
        <color rgb="FF63BE7B"/>
      </colorScale>
    </cfRule>
  </conditionalFormatting>
  <conditionalFormatting sqref="M10:N10">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onditionalFormatting>
  <conditionalFormatting sqref="M10:N10">
    <cfRule type="colorScale" priority="1838">
      <colorScale>
        <cfvo type="min"/>
        <cfvo type="max"/>
        <color rgb="FFFCFCFF"/>
        <color rgb="FF63BE7B"/>
      </colorScale>
    </cfRule>
  </conditionalFormatting>
  <conditionalFormatting sqref="M10:N10">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onditionalFormatting>
  <conditionalFormatting sqref="M2:N10">
    <cfRule type="colorScale" priority="1781">
      <colorScale>
        <cfvo type="min"/>
        <cfvo type="max"/>
        <color rgb="FFFCFCFF"/>
        <color rgb="FF63BE7B"/>
      </colorScale>
    </cfRule>
  </conditionalFormatting>
  <conditionalFormatting sqref="M6:N6">
    <cfRule type="colorScale" priority="1841">
      <colorScale>
        <cfvo type="min"/>
        <cfvo type="max"/>
        <color rgb="FFFCFCFF"/>
        <color rgb="FF63BE7B"/>
      </colorScale>
    </cfRule>
  </conditionalFormatting>
  <conditionalFormatting sqref="M6:N7">
    <cfRule type="colorScale" priority="1842">
      <colorScale>
        <cfvo type="min"/>
        <cfvo type="max"/>
        <color rgb="FFFCFCFF"/>
        <color rgb="FF63BE7B"/>
      </colorScale>
    </cfRule>
  </conditionalFormatting>
  <conditionalFormatting sqref="M6:N7">
    <cfRule type="colorScale" priority="1843">
      <colorScale>
        <cfvo type="min"/>
        <cfvo type="max"/>
        <color rgb="FFFCFCFF"/>
        <color rgb="FF63BE7B"/>
      </colorScale>
    </cfRule>
    <cfRule type="colorScale" priority="1844">
      <colorScale>
        <cfvo type="min"/>
        <cfvo type="percentile" val="50"/>
        <cfvo type="max"/>
        <color rgb="FFF8696B"/>
        <color rgb="FFFCFCFF"/>
        <color rgb="FF63BE7B"/>
      </colorScale>
    </cfRule>
    <cfRule type="colorScale" priority="1845">
      <colorScale>
        <cfvo type="min"/>
        <cfvo type="percentile" val="50"/>
        <cfvo type="max"/>
        <color rgb="FFF8696B"/>
        <color rgb="FFFCFCFF"/>
        <color rgb="FF63BE7B"/>
      </colorScale>
    </cfRule>
  </conditionalFormatting>
  <conditionalFormatting sqref="M2:M10">
    <cfRule type="colorScale" priority="1846">
      <colorScale>
        <cfvo type="min"/>
        <cfvo type="max"/>
        <color rgb="FFFCFCFF"/>
        <color rgb="FF63BE7B"/>
      </colorScale>
    </cfRule>
  </conditionalFormatting>
  <conditionalFormatting sqref="M3:N3">
    <cfRule type="colorScale" priority="1847">
      <colorScale>
        <cfvo type="min"/>
        <cfvo type="max"/>
        <color rgb="FFFCFCFF"/>
        <color rgb="FF63BE7B"/>
      </colorScale>
    </cfRule>
    <cfRule type="colorScale" priority="1848">
      <colorScale>
        <cfvo type="min"/>
        <cfvo type="max"/>
        <color rgb="FFFCFCFF"/>
        <color rgb="FF63BE7B"/>
      </colorScale>
    </cfRule>
    <cfRule type="colorScale" priority="1849">
      <colorScale>
        <cfvo type="min"/>
        <cfvo type="max"/>
        <color rgb="FFFCFCFF"/>
        <color rgb="FF63BE7B"/>
      </colorScale>
    </cfRule>
  </conditionalFormatting>
  <conditionalFormatting sqref="M2:M8">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onditionalFormatting>
  <conditionalFormatting sqref="M2:M8">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onditionalFormatting>
  <conditionalFormatting sqref="M2:M8">
    <cfRule type="colorScale" priority="1859">
      <colorScale>
        <cfvo type="min"/>
        <cfvo type="max"/>
        <color rgb="FFFCFCFF"/>
        <color rgb="FF63BE7B"/>
      </colorScale>
    </cfRule>
  </conditionalFormatting>
  <conditionalFormatting sqref="M7:M10">
    <cfRule type="colorScale" priority="1860">
      <colorScale>
        <cfvo type="min"/>
        <cfvo type="max"/>
        <color rgb="FFFCFCFF"/>
        <color rgb="FF63BE7B"/>
      </colorScale>
    </cfRule>
  </conditionalFormatting>
  <conditionalFormatting sqref="M2:N10">
    <cfRule type="colorScale" priority="1763">
      <colorScale>
        <cfvo type="min"/>
        <cfvo type="max"/>
        <color rgb="FFFCFCFF"/>
        <color rgb="FF63BE7B"/>
      </colorScale>
    </cfRule>
  </conditionalFormatting>
  <conditionalFormatting sqref="M11:N11">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onditionalFormatting>
  <conditionalFormatting sqref="M11:N11">
    <cfRule type="colorScale" priority="1749">
      <colorScale>
        <cfvo type="min"/>
        <cfvo type="percentile" val="50"/>
        <cfvo type="max"/>
        <color rgb="FFF8696B"/>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CFCFF"/>
        <color rgb="FF63BE7B"/>
      </colorScale>
    </cfRule>
    <cfRule type="colorScale" priority="1752">
      <colorScale>
        <cfvo type="min"/>
        <cfvo type="percentile" val="50"/>
        <cfvo type="max"/>
        <color rgb="FFF8696B"/>
        <color rgb="FFFCFCFF"/>
        <color rgb="FF5A8AC6"/>
      </colorScale>
    </cfRule>
    <cfRule type="colorScale" priority="1753">
      <colorScale>
        <cfvo type="min"/>
        <cfvo type="percentile" val="50"/>
        <cfvo type="max"/>
        <color rgb="FFF8696B"/>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onditionalFormatting>
  <conditionalFormatting sqref="M11:N11">
    <cfRule type="colorScale" priority="1762">
      <colorScale>
        <cfvo type="min"/>
        <cfvo type="percentile" val="50"/>
        <cfvo type="max"/>
        <color rgb="FFF8696B"/>
        <color rgb="FFFCFCFF"/>
        <color rgb="FF63BE7B"/>
      </colorScale>
    </cfRule>
  </conditionalFormatting>
  <conditionalFormatting sqref="M11:N11">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59">
      <colorScale>
        <cfvo type="min"/>
        <cfvo type="percentile" val="50"/>
        <cfvo type="max"/>
        <color rgb="FFF8696B"/>
        <color rgb="FFFCFCFF"/>
        <color rgb="FF63BE7B"/>
      </colorScale>
    </cfRule>
  </conditionalFormatting>
  <conditionalFormatting sqref="M11:N11">
    <cfRule type="colorScale" priority="1748">
      <colorScale>
        <cfvo type="min"/>
        <cfvo type="max"/>
        <color rgb="FFFCFCFF"/>
        <color rgb="FF63BE7B"/>
      </colorScale>
    </cfRule>
  </conditionalFormatting>
  <conditionalFormatting sqref="M11:N11">
    <cfRule type="colorScale" priority="1747">
      <colorScale>
        <cfvo type="min"/>
        <cfvo type="max"/>
        <color rgb="FFFCFCFF"/>
        <color rgb="FF63BE7B"/>
      </colorScale>
    </cfRule>
  </conditionalFormatting>
  <conditionalFormatting sqref="N2:N10">
    <cfRule type="colorScale" priority="1734">
      <colorScale>
        <cfvo type="min"/>
        <cfvo type="max"/>
        <color rgb="FFFCFCFF"/>
        <color rgb="FF63BE7B"/>
      </colorScale>
    </cfRule>
  </conditionalFormatting>
  <conditionalFormatting sqref="N2:N8">
    <cfRule type="colorScale" priority="1740">
      <colorScale>
        <cfvo type="min"/>
        <cfvo type="percentile" val="50"/>
        <cfvo type="max"/>
        <color rgb="FFF8696B"/>
        <color rgb="FFFCFCFF"/>
        <color rgb="FF63BE7B"/>
      </colorScale>
    </cfRule>
    <cfRule type="colorScale" priority="1741">
      <colorScale>
        <cfvo type="min"/>
        <cfvo type="max"/>
        <color rgb="FFFCFCFF"/>
        <color rgb="FF63BE7B"/>
      </colorScale>
    </cfRule>
  </conditionalFormatting>
  <conditionalFormatting sqref="N2:N8">
    <cfRule type="colorScale" priority="1742">
      <colorScale>
        <cfvo type="min"/>
        <cfvo type="max"/>
        <color rgb="FFFCFCFF"/>
        <color rgb="FF63BE7B"/>
      </colorScale>
    </cfRule>
    <cfRule type="colorScale" priority="1743">
      <colorScale>
        <cfvo type="min"/>
        <cfvo type="percentile" val="50"/>
        <cfvo type="max"/>
        <color rgb="FFF8696B"/>
        <color rgb="FFFCFCFF"/>
        <color rgb="FF63BE7B"/>
      </colorScale>
    </cfRule>
  </conditionalFormatting>
  <conditionalFormatting sqref="N2:N8">
    <cfRule type="colorScale" priority="1744">
      <colorScale>
        <cfvo type="min"/>
        <cfvo type="max"/>
        <color rgb="FFFCFCFF"/>
        <color rgb="FF63BE7B"/>
      </colorScale>
    </cfRule>
  </conditionalFormatting>
  <conditionalFormatting sqref="N7:N10">
    <cfRule type="colorScale" priority="1745">
      <colorScale>
        <cfvo type="min"/>
        <cfvo type="max"/>
        <color rgb="FFFCFCFF"/>
        <color rgb="FF63BE7B"/>
      </colorScale>
    </cfRule>
  </conditionalFormatting>
  <conditionalFormatting sqref="D2">
    <cfRule type="colorScale" priority="63121">
      <colorScale>
        <cfvo type="min"/>
        <cfvo type="percentile" val="50"/>
        <cfvo type="max"/>
        <color rgb="FFF8696B"/>
        <color rgb="FFFCFCFF"/>
        <color rgb="FF63BE7B"/>
      </colorScale>
    </cfRule>
  </conditionalFormatting>
  <conditionalFormatting sqref="E2">
    <cfRule type="colorScale" priority="63122">
      <colorScale>
        <cfvo type="min"/>
        <cfvo type="max"/>
        <color rgb="FFFCFCFF"/>
        <color rgb="FF63BE7B"/>
      </colorScale>
    </cfRule>
  </conditionalFormatting>
  <conditionalFormatting sqref="F2">
    <cfRule type="colorScale" priority="63123">
      <colorScale>
        <cfvo type="min"/>
        <cfvo type="max"/>
        <color rgb="FFFCFCFF"/>
        <color rgb="FF63BE7B"/>
      </colorScale>
    </cfRule>
  </conditionalFormatting>
  <conditionalFormatting sqref="G2">
    <cfRule type="colorScale" priority="63124">
      <colorScale>
        <cfvo type="min"/>
        <cfvo type="max"/>
        <color rgb="FFFCFCFF"/>
        <color rgb="FF63BE7B"/>
      </colorScale>
    </cfRule>
  </conditionalFormatting>
  <conditionalFormatting sqref="H2">
    <cfRule type="colorScale" priority="63125">
      <colorScale>
        <cfvo type="min"/>
        <cfvo type="percentile" val="50"/>
        <cfvo type="max"/>
        <color rgb="FFF8696B"/>
        <color rgb="FFFCFCFF"/>
        <color rgb="FF5A8AC6"/>
      </colorScale>
    </cfRule>
    <cfRule type="colorScale" priority="63126">
      <colorScale>
        <cfvo type="min"/>
        <cfvo type="percentile" val="50"/>
        <cfvo type="max"/>
        <color rgb="FFF8696B"/>
        <color rgb="FFFCFCFF"/>
        <color rgb="FF63BE7B"/>
      </colorScale>
    </cfRule>
    <cfRule type="colorScale" priority="63127">
      <colorScale>
        <cfvo type="min"/>
        <cfvo type="max"/>
        <color rgb="FFFCFCFF"/>
        <color rgb="FF63BE7B"/>
      </colorScale>
    </cfRule>
    <cfRule type="colorScale" priority="63128">
      <colorScale>
        <cfvo type="min"/>
        <cfvo type="percentile" val="50"/>
        <cfvo type="max"/>
        <color rgb="FFF8696B"/>
        <color rgb="FFFCFCFF"/>
        <color rgb="FF63BE7B"/>
      </colorScale>
    </cfRule>
  </conditionalFormatting>
  <conditionalFormatting sqref="K2:L2">
    <cfRule type="colorScale" priority="63131">
      <colorScale>
        <cfvo type="min"/>
        <cfvo type="max"/>
        <color rgb="FFFCFCFF"/>
        <color rgb="FF63BE7B"/>
      </colorScale>
    </cfRule>
  </conditionalFormatting>
  <conditionalFormatting sqref="I2">
    <cfRule type="colorScale" priority="63134">
      <colorScale>
        <cfvo type="min"/>
        <cfvo type="percentile" val="50"/>
        <cfvo type="max"/>
        <color rgb="FFF8696B"/>
        <color rgb="FFFCFCFF"/>
        <color rgb="FF5A8AC6"/>
      </colorScale>
    </cfRule>
    <cfRule type="colorScale" priority="63135">
      <colorScale>
        <cfvo type="min"/>
        <cfvo type="percentile" val="50"/>
        <cfvo type="max"/>
        <color rgb="FFF8696B"/>
        <color rgb="FFFCFCFF"/>
        <color rgb="FF63BE7B"/>
      </colorScale>
    </cfRule>
    <cfRule type="colorScale" priority="63136">
      <colorScale>
        <cfvo type="min"/>
        <cfvo type="max"/>
        <color rgb="FFFCFCFF"/>
        <color rgb="FF63BE7B"/>
      </colorScale>
    </cfRule>
    <cfRule type="colorScale" priority="63137">
      <colorScale>
        <cfvo type="min"/>
        <cfvo type="percentile" val="50"/>
        <cfvo type="max"/>
        <color rgb="FFF8696B"/>
        <color rgb="FFFCFCFF"/>
        <color rgb="FF63BE7B"/>
      </colorScale>
    </cfRule>
  </conditionalFormatting>
  <conditionalFormatting sqref="O2">
    <cfRule type="colorScale" priority="63138">
      <colorScale>
        <cfvo type="min"/>
        <cfvo type="percentile" val="50"/>
        <cfvo type="max"/>
        <color rgb="FF63BE7B"/>
        <color rgb="FFFCFCFF"/>
        <color rgb="FFF8696B"/>
      </colorScale>
    </cfRule>
  </conditionalFormatting>
  <conditionalFormatting sqref="P2">
    <cfRule type="colorScale" priority="63139">
      <colorScale>
        <cfvo type="min"/>
        <cfvo type="percentile" val="50"/>
        <cfvo type="max"/>
        <color rgb="FF63BE7B"/>
        <color rgb="FFFCFCFF"/>
        <color rgb="FFF8696B"/>
      </colorScale>
    </cfRule>
  </conditionalFormatting>
  <conditionalFormatting sqref="Q2">
    <cfRule type="colorScale" priority="63140">
      <colorScale>
        <cfvo type="min"/>
        <cfvo type="max"/>
        <color rgb="FFFCFCFF"/>
        <color rgb="FF63BE7B"/>
      </colorScale>
    </cfRule>
    <cfRule type="colorScale" priority="63141">
      <colorScale>
        <cfvo type="min"/>
        <cfvo type="max"/>
        <color rgb="FFFFEF9C"/>
        <color rgb="FF63BE7B"/>
      </colorScale>
    </cfRule>
  </conditionalFormatting>
  <conditionalFormatting sqref="Q2">
    <cfRule type="colorScale" priority="63142">
      <colorScale>
        <cfvo type="min"/>
        <cfvo type="max"/>
        <color rgb="FFFFEF9C"/>
        <color rgb="FF63BE7B"/>
      </colorScale>
    </cfRule>
  </conditionalFormatting>
  <conditionalFormatting sqref="R2:S2">
    <cfRule type="colorScale" priority="63143">
      <colorScale>
        <cfvo type="min"/>
        <cfvo type="max"/>
        <color rgb="FFFCFCFF"/>
        <color rgb="FF63BE7B"/>
      </colorScale>
    </cfRule>
    <cfRule type="colorScale" priority="63144">
      <colorScale>
        <cfvo type="min"/>
        <cfvo type="max"/>
        <color rgb="FFFFEF9C"/>
        <color rgb="FF63BE7B"/>
      </colorScale>
    </cfRule>
  </conditionalFormatting>
  <conditionalFormatting sqref="R2:S2">
    <cfRule type="colorScale" priority="63145">
      <colorScale>
        <cfvo type="min"/>
        <cfvo type="max"/>
        <color rgb="FFFFEF9C"/>
        <color rgb="FF63BE7B"/>
      </colorScale>
    </cfRule>
  </conditionalFormatting>
  <conditionalFormatting sqref="T2">
    <cfRule type="colorScale" priority="63146">
      <colorScale>
        <cfvo type="min"/>
        <cfvo type="max"/>
        <color rgb="FFFCFCFF"/>
        <color rgb="FF63BE7B"/>
      </colorScale>
    </cfRule>
    <cfRule type="colorScale" priority="63147">
      <colorScale>
        <cfvo type="min"/>
        <cfvo type="max"/>
        <color rgb="FFFFEF9C"/>
        <color rgb="FF63BE7B"/>
      </colorScale>
    </cfRule>
  </conditionalFormatting>
  <conditionalFormatting sqref="T2">
    <cfRule type="colorScale" priority="63148">
      <colorScale>
        <cfvo type="min"/>
        <cfvo type="max"/>
        <color rgb="FFFFEF9C"/>
        <color rgb="FF63BE7B"/>
      </colorScale>
    </cfRule>
  </conditionalFormatting>
  <conditionalFormatting sqref="U2">
    <cfRule type="colorScale" priority="63149">
      <colorScale>
        <cfvo type="min"/>
        <cfvo type="max"/>
        <color rgb="FFFCFCFF"/>
        <color rgb="FF63BE7B"/>
      </colorScale>
    </cfRule>
  </conditionalFormatting>
  <conditionalFormatting sqref="W2">
    <cfRule type="colorScale" priority="63150">
      <colorScale>
        <cfvo type="min"/>
        <cfvo type="percentile" val="50"/>
        <cfvo type="max"/>
        <color rgb="FF63BE7B"/>
        <color rgb="FFFCFCFF"/>
        <color rgb="FFF8696B"/>
      </colorScale>
    </cfRule>
    <cfRule type="colorScale" priority="63151">
      <colorScale>
        <cfvo type="min"/>
        <cfvo type="max"/>
        <color rgb="FF63BE7B"/>
        <color rgb="FFFCFCFF"/>
      </colorScale>
    </cfRule>
  </conditionalFormatting>
  <conditionalFormatting sqref="H2">
    <cfRule type="colorScale" priority="63156">
      <colorScale>
        <cfvo type="min"/>
        <cfvo type="percentile" val="50"/>
        <cfvo type="max"/>
        <color rgb="FFF8696B"/>
        <color rgb="FFFCFCFF"/>
        <color rgb="FF63BE7B"/>
      </colorScale>
    </cfRule>
  </conditionalFormatting>
  <conditionalFormatting sqref="I2">
    <cfRule type="colorScale" priority="63163">
      <colorScale>
        <cfvo type="min"/>
        <cfvo type="percentile" val="50"/>
        <cfvo type="max"/>
        <color rgb="FFF8696B"/>
        <color rgb="FFFCFCFF"/>
        <color rgb="FF63BE7B"/>
      </colorScale>
    </cfRule>
  </conditionalFormatting>
  <conditionalFormatting sqref="P2">
    <cfRule type="colorScale" priority="63166">
      <colorScale>
        <cfvo type="min"/>
        <cfvo type="percentile" val="50"/>
        <cfvo type="max"/>
        <color rgb="FF63BE7B"/>
        <color rgb="FFFCFCFF"/>
        <color rgb="FFF8696B"/>
      </colorScale>
    </cfRule>
    <cfRule type="colorScale" priority="63167">
      <colorScale>
        <cfvo type="min"/>
        <cfvo type="max"/>
        <color rgb="FFFCFCFF"/>
        <color rgb="FFF8696B"/>
      </colorScale>
    </cfRule>
  </conditionalFormatting>
  <conditionalFormatting sqref="Q2">
    <cfRule type="colorScale" priority="63170">
      <colorScale>
        <cfvo type="min"/>
        <cfvo type="percentile" val="50"/>
        <cfvo type="max"/>
        <color rgb="FFF8696B"/>
        <color rgb="FFFCFCFF"/>
        <color rgb="FF63BE7B"/>
      </colorScale>
    </cfRule>
    <cfRule type="colorScale" priority="63171">
      <colorScale>
        <cfvo type="min"/>
        <cfvo type="max"/>
        <color rgb="FFFCFCFF"/>
        <color rgb="FF63BE7B"/>
      </colorScale>
    </cfRule>
  </conditionalFormatting>
  <conditionalFormatting sqref="R2:S2">
    <cfRule type="colorScale" priority="63174">
      <colorScale>
        <cfvo type="min"/>
        <cfvo type="max"/>
        <color rgb="FFFCFCFF"/>
        <color rgb="FF63BE7B"/>
      </colorScale>
    </cfRule>
  </conditionalFormatting>
  <conditionalFormatting sqref="T2">
    <cfRule type="colorScale" priority="63175">
      <colorScale>
        <cfvo type="min"/>
        <cfvo type="percentile" val="50"/>
        <cfvo type="max"/>
        <color rgb="FFF8696B"/>
        <color rgb="FFFCFCFF"/>
        <color rgb="FF63BE7B"/>
      </colorScale>
    </cfRule>
    <cfRule type="colorScale" priority="63176">
      <colorScale>
        <cfvo type="min"/>
        <cfvo type="max"/>
        <color rgb="FFFCFCFF"/>
        <color rgb="FF63BE7B"/>
      </colorScale>
    </cfRule>
  </conditionalFormatting>
  <conditionalFormatting sqref="U2">
    <cfRule type="colorScale" priority="63177">
      <colorScale>
        <cfvo type="min"/>
        <cfvo type="percentile" val="50"/>
        <cfvo type="max"/>
        <color rgb="FFF8696B"/>
        <color rgb="FFFCFCFF"/>
        <color rgb="FF63BE7B"/>
      </colorScale>
    </cfRule>
  </conditionalFormatting>
  <conditionalFormatting sqref="W2">
    <cfRule type="colorScale" priority="63178">
      <colorScale>
        <cfvo type="min"/>
        <cfvo type="percentile" val="50"/>
        <cfvo type="max"/>
        <color rgb="FF63BE7B"/>
        <color rgb="FFFCFCFF"/>
        <color rgb="FFF8696B"/>
      </colorScale>
    </cfRule>
  </conditionalFormatting>
  <conditionalFormatting sqref="J2">
    <cfRule type="colorScale" priority="63217">
      <colorScale>
        <cfvo type="min"/>
        <cfvo type="max"/>
        <color rgb="FFFCFCFF"/>
        <color rgb="FF63BE7B"/>
      </colorScale>
    </cfRule>
  </conditionalFormatting>
  <conditionalFormatting sqref="E2:E3">
    <cfRule type="colorScale" priority="63345">
      <colorScale>
        <cfvo type="min"/>
        <cfvo type="percentile" val="50"/>
        <cfvo type="max"/>
        <color rgb="FFF8696B"/>
        <color rgb="FFFCFCFF"/>
        <color rgb="FF63BE7B"/>
      </colorScale>
    </cfRule>
    <cfRule type="colorScale" priority="63346">
      <colorScale>
        <cfvo type="min"/>
        <cfvo type="max"/>
        <color rgb="FFFCFCFF"/>
        <color rgb="FF63BE7B"/>
      </colorScale>
    </cfRule>
  </conditionalFormatting>
  <conditionalFormatting sqref="E2:E4">
    <cfRule type="colorScale" priority="63349">
      <colorScale>
        <cfvo type="min"/>
        <cfvo type="percentile" val="50"/>
        <cfvo type="max"/>
        <color rgb="FFF8696B"/>
        <color rgb="FFFCFCFF"/>
        <color rgb="FF63BE7B"/>
      </colorScale>
    </cfRule>
  </conditionalFormatting>
  <conditionalFormatting sqref="F2:F3">
    <cfRule type="colorScale" priority="63351">
      <colorScale>
        <cfvo type="min"/>
        <cfvo type="percentile" val="50"/>
        <cfvo type="max"/>
        <color rgb="FFF8696B"/>
        <color rgb="FFFCFCFF"/>
        <color rgb="FF63BE7B"/>
      </colorScale>
    </cfRule>
    <cfRule type="colorScale" priority="63352">
      <colorScale>
        <cfvo type="min"/>
        <cfvo type="max"/>
        <color rgb="FFFCFCFF"/>
        <color rgb="FF63BE7B"/>
      </colorScale>
    </cfRule>
  </conditionalFormatting>
  <conditionalFormatting sqref="F2:F4">
    <cfRule type="colorScale" priority="63355">
      <colorScale>
        <cfvo type="min"/>
        <cfvo type="percentile" val="50"/>
        <cfvo type="max"/>
        <color rgb="FFF8696B"/>
        <color rgb="FFFCFCFF"/>
        <color rgb="FF63BE7B"/>
      </colorScale>
    </cfRule>
  </conditionalFormatting>
  <conditionalFormatting sqref="G2:G3">
    <cfRule type="colorScale" priority="63357">
      <colorScale>
        <cfvo type="min"/>
        <cfvo type="percentile" val="50"/>
        <cfvo type="max"/>
        <color rgb="FFF8696B"/>
        <color rgb="FFFCFCFF"/>
        <color rgb="FF63BE7B"/>
      </colorScale>
    </cfRule>
    <cfRule type="colorScale" priority="63358">
      <colorScale>
        <cfvo type="min"/>
        <cfvo type="max"/>
        <color rgb="FFFCFCFF"/>
        <color rgb="FF63BE7B"/>
      </colorScale>
    </cfRule>
  </conditionalFormatting>
  <conditionalFormatting sqref="G2:G4">
    <cfRule type="colorScale" priority="63361">
      <colorScale>
        <cfvo type="min"/>
        <cfvo type="max"/>
        <color rgb="FFFCFCFF"/>
        <color rgb="FF63BE7B"/>
      </colorScale>
    </cfRule>
    <cfRule type="colorScale" priority="63362">
      <colorScale>
        <cfvo type="min"/>
        <cfvo type="percentile" val="50"/>
        <cfvo type="max"/>
        <color rgb="FFF8696B"/>
        <color rgb="FFFCFCFF"/>
        <color rgb="FF63BE7B"/>
      </colorScale>
    </cfRule>
  </conditionalFormatting>
  <conditionalFormatting sqref="H2:H3">
    <cfRule type="colorScale" priority="63365">
      <colorScale>
        <cfvo type="min"/>
        <cfvo type="percentile" val="50"/>
        <cfvo type="max"/>
        <color rgb="FFF8696B"/>
        <color rgb="FFFCFCFF"/>
        <color rgb="FF63BE7B"/>
      </colorScale>
    </cfRule>
    <cfRule type="colorScale" priority="63366">
      <colorScale>
        <cfvo type="min"/>
        <cfvo type="max"/>
        <color rgb="FFFCFCFF"/>
        <color rgb="FF63BE7B"/>
      </colorScale>
    </cfRule>
  </conditionalFormatting>
  <conditionalFormatting sqref="H2:H4">
    <cfRule type="colorScale" priority="63369">
      <colorScale>
        <cfvo type="min"/>
        <cfvo type="percentile" val="50"/>
        <cfvo type="max"/>
        <color rgb="FFF8696B"/>
        <color rgb="FFFCFCFF"/>
        <color rgb="FF63BE7B"/>
      </colorScale>
    </cfRule>
  </conditionalFormatting>
  <conditionalFormatting sqref="I2:I3">
    <cfRule type="colorScale" priority="63371">
      <colorScale>
        <cfvo type="min"/>
        <cfvo type="percentile" val="50"/>
        <cfvo type="max"/>
        <color rgb="FFF8696B"/>
        <color rgb="FFFCFCFF"/>
        <color rgb="FF63BE7B"/>
      </colorScale>
    </cfRule>
    <cfRule type="colorScale" priority="63372">
      <colorScale>
        <cfvo type="min"/>
        <cfvo type="max"/>
        <color rgb="FFFCFCFF"/>
        <color rgb="FF63BE7B"/>
      </colorScale>
    </cfRule>
  </conditionalFormatting>
  <conditionalFormatting sqref="I2:I4">
    <cfRule type="colorScale" priority="63375">
      <colorScale>
        <cfvo type="min"/>
        <cfvo type="percentile" val="50"/>
        <cfvo type="max"/>
        <color rgb="FFF8696B"/>
        <color rgb="FFFCFCFF"/>
        <color rgb="FF63BE7B"/>
      </colorScale>
    </cfRule>
  </conditionalFormatting>
  <conditionalFormatting sqref="K2:K3">
    <cfRule type="colorScale" priority="63377">
      <colorScale>
        <cfvo type="min"/>
        <cfvo type="percentile" val="50"/>
        <cfvo type="max"/>
        <color rgb="FFF8696B"/>
        <color rgb="FFFCFCFF"/>
        <color rgb="FF63BE7B"/>
      </colorScale>
    </cfRule>
  </conditionalFormatting>
  <conditionalFormatting sqref="K2:L3">
    <cfRule type="colorScale" priority="63379">
      <colorScale>
        <cfvo type="min"/>
        <cfvo type="percentile" val="50"/>
        <cfvo type="max"/>
        <color rgb="FFF8696B"/>
        <color rgb="FFFCFCFF"/>
        <color rgb="FF63BE7B"/>
      </colorScale>
    </cfRule>
    <cfRule type="colorScale" priority="63380">
      <colorScale>
        <cfvo type="min"/>
        <cfvo type="max"/>
        <color rgb="FFFCFCFF"/>
        <color rgb="FF63BE7B"/>
      </colorScale>
    </cfRule>
  </conditionalFormatting>
  <conditionalFormatting sqref="L2:L3">
    <cfRule type="colorScale" priority="63383">
      <colorScale>
        <cfvo type="min"/>
        <cfvo type="percentile" val="50"/>
        <cfvo type="max"/>
        <color rgb="FFF8696B"/>
        <color rgb="FFFCFCFF"/>
        <color rgb="FF63BE7B"/>
      </colorScale>
    </cfRule>
  </conditionalFormatting>
  <conditionalFormatting sqref="O2:O4">
    <cfRule type="colorScale" priority="63385">
      <colorScale>
        <cfvo type="min"/>
        <cfvo type="percentile" val="50"/>
        <cfvo type="max"/>
        <color rgb="FF63BE7B"/>
        <color rgb="FFFCFCFF"/>
        <color rgb="FFF8696B"/>
      </colorScale>
    </cfRule>
  </conditionalFormatting>
  <conditionalFormatting sqref="P2:P4">
    <cfRule type="colorScale" priority="63387">
      <colorScale>
        <cfvo type="min"/>
        <cfvo type="percentile" val="50"/>
        <cfvo type="max"/>
        <color rgb="FF63BE7B"/>
        <color rgb="FFFCFCFF"/>
        <color rgb="FFF8696B"/>
      </colorScale>
    </cfRule>
  </conditionalFormatting>
  <conditionalFormatting sqref="Q2:Q4">
    <cfRule type="colorScale" priority="63389">
      <colorScale>
        <cfvo type="min"/>
        <cfvo type="percentile" val="50"/>
        <cfvo type="max"/>
        <color rgb="FFF8696B"/>
        <color rgb="FFFCFCFF"/>
        <color rgb="FF63BE7B"/>
      </colorScale>
    </cfRule>
  </conditionalFormatting>
  <conditionalFormatting sqref="R2:R4">
    <cfRule type="colorScale" priority="63391">
      <colorScale>
        <cfvo type="min"/>
        <cfvo type="max"/>
        <color rgb="FFFCFCFF"/>
        <color rgb="FF63BE7B"/>
      </colorScale>
    </cfRule>
  </conditionalFormatting>
  <conditionalFormatting sqref="R2:S4">
    <cfRule type="colorScale" priority="63393">
      <colorScale>
        <cfvo type="min"/>
        <cfvo type="percentile" val="50"/>
        <cfvo type="max"/>
        <color rgb="FFF8696B"/>
        <color rgb="FFFCFCFF"/>
        <color rgb="FF63BE7B"/>
      </colorScale>
    </cfRule>
    <cfRule type="colorScale" priority="63394">
      <colorScale>
        <cfvo type="min"/>
        <cfvo type="max"/>
        <color rgb="FFFCFCFF"/>
        <color rgb="FF63BE7B"/>
      </colorScale>
    </cfRule>
  </conditionalFormatting>
  <conditionalFormatting sqref="S2:S4">
    <cfRule type="colorScale" priority="63397">
      <colorScale>
        <cfvo type="min"/>
        <cfvo type="max"/>
        <color rgb="FFFCFCFF"/>
        <color rgb="FF63BE7B"/>
      </colorScale>
    </cfRule>
  </conditionalFormatting>
  <conditionalFormatting sqref="T2:T4">
    <cfRule type="colorScale" priority="63399">
      <colorScale>
        <cfvo type="min"/>
        <cfvo type="max"/>
        <color rgb="FFFCFCFF"/>
        <color rgb="FF63BE7B"/>
      </colorScale>
    </cfRule>
    <cfRule type="colorScale" priority="63400">
      <colorScale>
        <cfvo type="min"/>
        <cfvo type="percentile" val="50"/>
        <cfvo type="max"/>
        <color rgb="FFF8696B"/>
        <color rgb="FFFCFCFF"/>
        <color rgb="FF63BE7B"/>
      </colorScale>
    </cfRule>
  </conditionalFormatting>
  <conditionalFormatting sqref="U2:U4">
    <cfRule type="colorScale" priority="63403">
      <colorScale>
        <cfvo type="min"/>
        <cfvo type="max"/>
        <color rgb="FFFCFCFF"/>
        <color rgb="FF63BE7B"/>
      </colorScale>
    </cfRule>
    <cfRule type="colorScale" priority="63404">
      <colorScale>
        <cfvo type="min"/>
        <cfvo type="percentile" val="50"/>
        <cfvo type="max"/>
        <color rgb="FFF8696B"/>
        <color rgb="FFFCFCFF"/>
        <color rgb="FF63BE7B"/>
      </colorScale>
    </cfRule>
  </conditionalFormatting>
  <conditionalFormatting sqref="V2:V4">
    <cfRule type="colorScale" priority="63407">
      <colorScale>
        <cfvo type="min"/>
        <cfvo type="max"/>
        <color rgb="FFFFEF9C"/>
        <color rgb="FF63BE7B"/>
      </colorScale>
    </cfRule>
    <cfRule type="colorScale" priority="63408">
      <colorScale>
        <cfvo type="min"/>
        <cfvo type="percentile" val="50"/>
        <cfvo type="max"/>
        <color rgb="FF63BE7B"/>
        <color rgb="FFFCFCFF"/>
        <color rgb="FFF8696B"/>
      </colorScale>
    </cfRule>
    <cfRule type="colorScale" priority="63409">
      <colorScale>
        <cfvo type="min"/>
        <cfvo type="percentile" val="50"/>
        <cfvo type="max"/>
        <color rgb="FF63BE7B"/>
        <color rgb="FFFCFCFF"/>
        <color rgb="FFF8696B"/>
      </colorScale>
    </cfRule>
    <cfRule type="colorScale" priority="63410">
      <colorScale>
        <cfvo type="min"/>
        <cfvo type="max"/>
        <color rgb="FF63BE7B"/>
        <color rgb="FFFCFCFF"/>
      </colorScale>
    </cfRule>
    <cfRule type="colorScale" priority="63411">
      <colorScale>
        <cfvo type="min"/>
        <cfvo type="percentile" val="50"/>
        <cfvo type="max"/>
        <color rgb="FF63BE7B"/>
        <color rgb="FFFCFCFF"/>
        <color rgb="FFF8696B"/>
      </colorScale>
    </cfRule>
    <cfRule type="colorScale" priority="63412">
      <colorScale>
        <cfvo type="min"/>
        <cfvo type="max"/>
        <color rgb="FFFFEF9C"/>
        <color rgb="FF63BE7B"/>
      </colorScale>
    </cfRule>
    <cfRule type="colorScale" priority="63413">
      <colorScale>
        <cfvo type="min"/>
        <cfvo type="max"/>
        <color rgb="FFFFEF9C"/>
        <color rgb="FF63BE7B"/>
      </colorScale>
    </cfRule>
    <cfRule type="colorScale" priority="63414">
      <colorScale>
        <cfvo type="min"/>
        <cfvo type="max"/>
        <color rgb="FFFFEF9C"/>
        <color rgb="FF63BE7B"/>
      </colorScale>
    </cfRule>
  </conditionalFormatting>
  <conditionalFormatting sqref="W2:W4">
    <cfRule type="colorScale" priority="63423">
      <colorScale>
        <cfvo type="min"/>
        <cfvo type="percentile" val="50"/>
        <cfvo type="max"/>
        <color rgb="FF63BE7B"/>
        <color rgb="FFFCFCFF"/>
        <color rgb="FFF8696B"/>
      </colorScale>
    </cfRule>
  </conditionalFormatting>
  <conditionalFormatting sqref="E2:E5">
    <cfRule type="colorScale" priority="63425">
      <colorScale>
        <cfvo type="min"/>
        <cfvo type="max"/>
        <color rgb="FFFCFCFF"/>
        <color rgb="FF63BE7B"/>
      </colorScale>
    </cfRule>
  </conditionalFormatting>
  <conditionalFormatting sqref="F2:F5">
    <cfRule type="colorScale" priority="63427">
      <colorScale>
        <cfvo type="min"/>
        <cfvo type="max"/>
        <color rgb="FFFCFCFF"/>
        <color rgb="FF63BE7B"/>
      </colorScale>
    </cfRule>
  </conditionalFormatting>
  <conditionalFormatting sqref="G2:G5">
    <cfRule type="colorScale" priority="63429">
      <colorScale>
        <cfvo type="min"/>
        <cfvo type="max"/>
        <color rgb="FFFCFCFF"/>
        <color rgb="FF63BE7B"/>
      </colorScale>
    </cfRule>
  </conditionalFormatting>
  <conditionalFormatting sqref="H2:H5">
    <cfRule type="colorScale" priority="63431">
      <colorScale>
        <cfvo type="min"/>
        <cfvo type="percentile" val="50"/>
        <cfvo type="max"/>
        <color rgb="FFF8696B"/>
        <color rgb="FFFCFCFF"/>
        <color rgb="FF63BE7B"/>
      </colorScale>
    </cfRule>
    <cfRule type="colorScale" priority="63432">
      <colorScale>
        <cfvo type="min"/>
        <cfvo type="max"/>
        <color rgb="FFFCFCFF"/>
        <color rgb="FF63BE7B"/>
      </colorScale>
    </cfRule>
  </conditionalFormatting>
  <conditionalFormatting sqref="R2:R5">
    <cfRule type="colorScale" priority="63435">
      <colorScale>
        <cfvo type="min"/>
        <cfvo type="max"/>
        <color rgb="FFFCFCFF"/>
        <color rgb="FF63BE7B"/>
      </colorScale>
    </cfRule>
    <cfRule type="colorScale" priority="63436">
      <colorScale>
        <cfvo type="min"/>
        <cfvo type="percentile" val="50"/>
        <cfvo type="max"/>
        <color rgb="FFF8696B"/>
        <color rgb="FFFCFCFF"/>
        <color rgb="FF63BE7B"/>
      </colorScale>
    </cfRule>
  </conditionalFormatting>
  <conditionalFormatting sqref="S2:S5">
    <cfRule type="colorScale" priority="63439">
      <colorScale>
        <cfvo type="min"/>
        <cfvo type="percentile" val="50"/>
        <cfvo type="max"/>
        <color rgb="FFF8696B"/>
        <color rgb="FFFCFCFF"/>
        <color rgb="FF63BE7B"/>
      </colorScale>
    </cfRule>
    <cfRule type="colorScale" priority="63440">
      <colorScale>
        <cfvo type="min"/>
        <cfvo type="max"/>
        <color rgb="FFFCFCFF"/>
        <color rgb="FF63BE7B"/>
      </colorScale>
    </cfRule>
  </conditionalFormatting>
  <conditionalFormatting sqref="T2:T5">
    <cfRule type="colorScale" priority="63443">
      <colorScale>
        <cfvo type="min"/>
        <cfvo type="percentile" val="50"/>
        <cfvo type="max"/>
        <color rgb="FFF8696B"/>
        <color rgb="FFFCFCFF"/>
        <color rgb="FF63BE7B"/>
      </colorScale>
    </cfRule>
    <cfRule type="colorScale" priority="63444">
      <colorScale>
        <cfvo type="min"/>
        <cfvo type="max"/>
        <color rgb="FFFCFCFF"/>
        <color rgb="FF63BE7B"/>
      </colorScale>
    </cfRule>
  </conditionalFormatting>
  <conditionalFormatting sqref="U2:U5">
    <cfRule type="colorScale" priority="63447">
      <colorScale>
        <cfvo type="min"/>
        <cfvo type="percentile" val="50"/>
        <cfvo type="max"/>
        <color rgb="FFF8696B"/>
        <color rgb="FFFCFCFF"/>
        <color rgb="FF63BE7B"/>
      </colorScale>
    </cfRule>
  </conditionalFormatting>
  <conditionalFormatting sqref="V2:V5">
    <cfRule type="colorScale" priority="63449">
      <colorScale>
        <cfvo type="min"/>
        <cfvo type="percentile" val="50"/>
        <cfvo type="max"/>
        <color rgb="FF63BE7B"/>
        <color rgb="FFFCFCFF"/>
        <color rgb="FFF8696B"/>
      </colorScale>
    </cfRule>
  </conditionalFormatting>
  <conditionalFormatting sqref="J2:J3">
    <cfRule type="colorScale" priority="63451">
      <colorScale>
        <cfvo type="min"/>
        <cfvo type="percentile" val="50"/>
        <cfvo type="max"/>
        <color rgb="FFF8696B"/>
        <color rgb="FFFCFCFF"/>
        <color rgb="FF63BE7B"/>
      </colorScale>
    </cfRule>
    <cfRule type="colorScale" priority="63452">
      <colorScale>
        <cfvo type="min"/>
        <cfvo type="max"/>
        <color rgb="FFFCFCFF"/>
        <color rgb="FF63BE7B"/>
      </colorScale>
    </cfRule>
  </conditionalFormatting>
  <conditionalFormatting sqref="J2:J4">
    <cfRule type="colorScale" priority="63455">
      <colorScale>
        <cfvo type="min"/>
        <cfvo type="max"/>
        <color rgb="FFFCFCFF"/>
        <color rgb="FF63BE7B"/>
      </colorScale>
    </cfRule>
    <cfRule type="colorScale" priority="63456">
      <colorScale>
        <cfvo type="min"/>
        <cfvo type="percentile" val="50"/>
        <cfvo type="max"/>
        <color rgb="FFF8696B"/>
        <color rgb="FFFCFCFF"/>
        <color rgb="FF63BE7B"/>
      </colorScale>
    </cfRule>
  </conditionalFormatting>
  <conditionalFormatting sqref="J2:J5">
    <cfRule type="colorScale" priority="63459">
      <colorScale>
        <cfvo type="min"/>
        <cfvo type="max"/>
        <color rgb="FFFCFCFF"/>
        <color rgb="FF63BE7B"/>
      </colorScale>
    </cfRule>
  </conditionalFormatting>
  <conditionalFormatting sqref="M2">
    <cfRule type="colorScale" priority="63633">
      <colorScale>
        <cfvo type="min"/>
        <cfvo type="max"/>
        <color rgb="FFFCFCFF"/>
        <color rgb="FF63BE7B"/>
      </colorScale>
    </cfRule>
  </conditionalFormatting>
  <conditionalFormatting sqref="M2:M3">
    <cfRule type="colorScale" priority="63643">
      <colorScale>
        <cfvo type="min"/>
        <cfvo type="percentile" val="50"/>
        <cfvo type="max"/>
        <color rgb="FFF8696B"/>
        <color rgb="FFFCFCFF"/>
        <color rgb="FF63BE7B"/>
      </colorScale>
    </cfRule>
    <cfRule type="colorScale" priority="63644">
      <colorScale>
        <cfvo type="min"/>
        <cfvo type="max"/>
        <color rgb="FFFCFCFF"/>
        <color rgb="FF63BE7B"/>
      </colorScale>
    </cfRule>
  </conditionalFormatting>
  <conditionalFormatting sqref="M2:M4">
    <cfRule type="colorScale" priority="63647">
      <colorScale>
        <cfvo type="min"/>
        <cfvo type="max"/>
        <color rgb="FFFCFCFF"/>
        <color rgb="FF63BE7B"/>
      </colorScale>
    </cfRule>
    <cfRule type="colorScale" priority="63648">
      <colorScale>
        <cfvo type="min"/>
        <cfvo type="percentile" val="50"/>
        <cfvo type="max"/>
        <color rgb="FFF8696B"/>
        <color rgb="FFFCFCFF"/>
        <color rgb="FF63BE7B"/>
      </colorScale>
    </cfRule>
  </conditionalFormatting>
  <conditionalFormatting sqref="M2:M5">
    <cfRule type="colorScale" priority="63651">
      <colorScale>
        <cfvo type="min"/>
        <cfvo type="max"/>
        <color rgb="FFFCFCFF"/>
        <color rgb="FF63BE7B"/>
      </colorScale>
    </cfRule>
  </conditionalFormatting>
  <conditionalFormatting sqref="N2">
    <cfRule type="colorScale" priority="63669">
      <colorScale>
        <cfvo type="min"/>
        <cfvo type="max"/>
        <color rgb="FFFCFCFF"/>
        <color rgb="FF63BE7B"/>
      </colorScale>
    </cfRule>
  </conditionalFormatting>
  <conditionalFormatting sqref="N2:N3">
    <cfRule type="colorScale" priority="63672">
      <colorScale>
        <cfvo type="min"/>
        <cfvo type="percentile" val="50"/>
        <cfvo type="max"/>
        <color rgb="FFF8696B"/>
        <color rgb="FFFCFCFF"/>
        <color rgb="FF63BE7B"/>
      </colorScale>
    </cfRule>
    <cfRule type="colorScale" priority="63673">
      <colorScale>
        <cfvo type="min"/>
        <cfvo type="max"/>
        <color rgb="FFFCFCFF"/>
        <color rgb="FF63BE7B"/>
      </colorScale>
    </cfRule>
  </conditionalFormatting>
  <conditionalFormatting sqref="N2:N4">
    <cfRule type="colorScale" priority="63676">
      <colorScale>
        <cfvo type="min"/>
        <cfvo type="max"/>
        <color rgb="FFFCFCFF"/>
        <color rgb="FF63BE7B"/>
      </colorScale>
    </cfRule>
    <cfRule type="colorScale" priority="63677">
      <colorScale>
        <cfvo type="min"/>
        <cfvo type="percentile" val="50"/>
        <cfvo type="max"/>
        <color rgb="FFF8696B"/>
        <color rgb="FFFCFCFF"/>
        <color rgb="FF63BE7B"/>
      </colorScale>
    </cfRule>
  </conditionalFormatting>
  <conditionalFormatting sqref="N2:N5">
    <cfRule type="colorScale" priority="63680">
      <colorScale>
        <cfvo type="min"/>
        <cfvo type="max"/>
        <color rgb="FFFCFCFF"/>
        <color rgb="FF63BE7B"/>
      </colorScale>
    </cfRule>
  </conditionalFormatting>
  <conditionalFormatting sqref="D13:D14">
    <cfRule type="colorScale" priority="829">
      <colorScale>
        <cfvo type="min"/>
        <cfvo type="percentile" val="50"/>
        <cfvo type="max"/>
        <color rgb="FFF8696B"/>
        <color rgb="FFFCFCFF"/>
        <color rgb="FF63BE7B"/>
      </colorScale>
    </cfRule>
  </conditionalFormatting>
  <conditionalFormatting sqref="D13:D14">
    <cfRule type="colorScale" priority="850">
      <colorScale>
        <cfvo type="min"/>
        <cfvo type="percentile" val="50"/>
        <cfvo type="max"/>
        <color rgb="FFF8696B"/>
        <color rgb="FFFCFCFF"/>
        <color rgb="FF63BE7B"/>
      </colorScale>
    </cfRule>
  </conditionalFormatting>
  <conditionalFormatting sqref="E13:E14">
    <cfRule type="colorScale" priority="820">
      <colorScale>
        <cfvo type="min"/>
        <cfvo type="max"/>
        <color rgb="FFFCFCFF"/>
        <color rgb="FF63BE7B"/>
      </colorScale>
    </cfRule>
  </conditionalFormatting>
  <conditionalFormatting sqref="E13:E14">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E13:E14">
    <cfRule type="colorScale" priority="824">
      <colorScale>
        <cfvo type="min"/>
        <cfvo type="max"/>
        <color rgb="FFFCFCFF"/>
        <color rgb="FF63BE7B"/>
      </colorScale>
    </cfRule>
  </conditionalFormatting>
  <conditionalFormatting sqref="E13:E14">
    <cfRule type="colorScale" priority="816">
      <colorScale>
        <cfvo type="min"/>
        <cfvo type="max"/>
        <color rgb="FFFCFCFF"/>
        <color rgb="FF63BE7B"/>
      </colorScale>
    </cfRule>
    <cfRule type="colorScale" priority="817">
      <colorScale>
        <cfvo type="min"/>
        <cfvo type="max"/>
        <color rgb="FFFCFCFF"/>
        <color rgb="FF63BE7B"/>
      </colorScale>
    </cfRule>
    <cfRule type="colorScale" priority="818">
      <colorScale>
        <cfvo type="min"/>
        <cfvo type="percentile" val="50"/>
        <cfvo type="max"/>
        <color rgb="FFF8696B"/>
        <color rgb="FFFFEB84"/>
        <color rgb="FF63BE7B"/>
      </colorScale>
    </cfRule>
    <cfRule type="colorScale" priority="819">
      <colorScale>
        <cfvo type="min"/>
        <cfvo type="max"/>
        <color rgb="FFFFEF9C"/>
        <color rgb="FF63BE7B"/>
      </colorScale>
    </cfRule>
  </conditionalFormatting>
  <conditionalFormatting sqref="F13:M13">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FEB84"/>
        <color rgb="FF63BE7B"/>
      </colorScale>
    </cfRule>
    <cfRule type="colorScale" priority="810">
      <colorScale>
        <cfvo type="min"/>
        <cfvo type="max"/>
        <color rgb="FFFFEF9C"/>
        <color rgb="FF63BE7B"/>
      </colorScale>
    </cfRule>
  </conditionalFormatting>
  <conditionalFormatting sqref="O13:O14">
    <cfRule type="colorScale" priority="821">
      <colorScale>
        <cfvo type="min"/>
        <cfvo type="percentile" val="50"/>
        <cfvo type="max"/>
        <color rgb="FF63BE7B"/>
        <color rgb="FFFCFCFF"/>
        <color rgb="FFF8696B"/>
      </colorScale>
    </cfRule>
  </conditionalFormatting>
  <conditionalFormatting sqref="O13:O14">
    <cfRule type="colorScale" priority="854">
      <colorScale>
        <cfvo type="min"/>
        <cfvo type="percentile" val="50"/>
        <cfvo type="max"/>
        <color rgb="FF63BE7B"/>
        <color rgb="FFFCFCFF"/>
        <color rgb="FFF8696B"/>
      </colorScale>
    </cfRule>
  </conditionalFormatting>
  <conditionalFormatting sqref="O13:O14">
    <cfRule type="colorScale" priority="813">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onditionalFormatting>
  <conditionalFormatting sqref="O13:O14">
    <cfRule type="colorScale" priority="825">
      <colorScale>
        <cfvo type="min"/>
        <cfvo type="percentile" val="50"/>
        <cfvo type="max"/>
        <color rgb="FF63BE7B"/>
        <color rgb="FFFCFCFF"/>
        <color rgb="FFF8696B"/>
      </colorScale>
    </cfRule>
  </conditionalFormatting>
  <conditionalFormatting sqref="P13:P14">
    <cfRule type="colorScale" priority="830">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32">
      <colorScale>
        <cfvo type="min"/>
        <cfvo type="max"/>
        <color rgb="FFFCFCFF"/>
        <color rgb="FFF8696B"/>
      </colorScale>
    </cfRule>
  </conditionalFormatting>
  <conditionalFormatting sqref="P13:P14">
    <cfRule type="colorScale" priority="855">
      <colorScale>
        <cfvo type="min"/>
        <cfvo type="percentile" val="50"/>
        <cfvo type="max"/>
        <color rgb="FF63BE7B"/>
        <color rgb="FFFCFCFF"/>
        <color rgb="FFF8696B"/>
      </colorScale>
    </cfRule>
  </conditionalFormatting>
  <conditionalFormatting sqref="Q13:Q14">
    <cfRule type="colorScale" priority="833">
      <colorScale>
        <cfvo type="min"/>
        <cfvo type="percentile" val="50"/>
        <cfvo type="max"/>
        <color rgb="FFF8696B"/>
        <color rgb="FFFCFCFF"/>
        <color rgb="FF63BE7B"/>
      </colorScale>
    </cfRule>
    <cfRule type="colorScale" priority="834">
      <colorScale>
        <cfvo type="min"/>
        <cfvo type="max"/>
        <color rgb="FFFFEF9C"/>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onditionalFormatting>
  <conditionalFormatting sqref="Q13:Q14">
    <cfRule type="colorScale" priority="856">
      <colorScale>
        <cfvo type="min"/>
        <cfvo type="percentile" val="50"/>
        <cfvo type="max"/>
        <color rgb="FFF8696B"/>
        <color rgb="FFFCFCFF"/>
        <color rgb="FF63BE7B"/>
      </colorScale>
    </cfRule>
  </conditionalFormatting>
  <conditionalFormatting sqref="Q13:Q14">
    <cfRule type="colorScale" priority="826">
      <colorScale>
        <cfvo type="min"/>
        <cfvo type="max"/>
        <color rgb="FFFFEF9C"/>
        <color rgb="FF63BE7B"/>
      </colorScale>
    </cfRule>
  </conditionalFormatting>
  <conditionalFormatting sqref="Q13:U14 W13:W14">
    <cfRule type="colorScale" priority="811">
      <colorScale>
        <cfvo type="min"/>
        <cfvo type="max"/>
        <color rgb="FFFFEF9C"/>
        <color rgb="FF63BE7B"/>
      </colorScale>
    </cfRule>
    <cfRule type="colorScale" priority="812">
      <colorScale>
        <cfvo type="min"/>
        <cfvo type="max"/>
        <color rgb="FFFFEF9C"/>
        <color rgb="FF63BE7B"/>
      </colorScale>
    </cfRule>
    <cfRule type="colorScale" priority="815">
      <colorScale>
        <cfvo type="min"/>
        <cfvo type="max"/>
        <color rgb="FFFFEF9C"/>
        <color rgb="FF63BE7B"/>
      </colorScale>
    </cfRule>
  </conditionalFormatting>
  <conditionalFormatting sqref="R13:S13">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fRule type="colorScale" priority="840">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onditionalFormatting>
  <conditionalFormatting sqref="R13:S13">
    <cfRule type="colorScale" priority="827">
      <colorScale>
        <cfvo type="min"/>
        <cfvo type="max"/>
        <color rgb="FFFFEF9C"/>
        <color rgb="FF63BE7B"/>
      </colorScale>
    </cfRule>
  </conditionalFormatting>
  <conditionalFormatting sqref="T13:T14">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max"/>
        <color rgb="FFFCFCFF"/>
        <color rgb="FF63BE7B"/>
      </colorScale>
    </cfRule>
  </conditionalFormatting>
  <conditionalFormatting sqref="T13:T14">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onditionalFormatting>
  <conditionalFormatting sqref="T13:T14">
    <cfRule type="colorScale" priority="828">
      <colorScale>
        <cfvo type="min"/>
        <cfvo type="max"/>
        <color rgb="FFFFEF9C"/>
        <color rgb="FF63BE7B"/>
      </colorScale>
    </cfRule>
  </conditionalFormatting>
  <conditionalFormatting sqref="U13:U14">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U13:U14">
    <cfRule type="colorScale" priority="861">
      <colorScale>
        <cfvo type="min"/>
        <cfvo type="percentile" val="50"/>
        <cfvo type="max"/>
        <color rgb="FFF8696B"/>
        <color rgb="FFFCFCFF"/>
        <color rgb="FF63BE7B"/>
      </colorScale>
    </cfRule>
    <cfRule type="colorScale" priority="862">
      <colorScale>
        <cfvo type="min"/>
        <cfvo type="max"/>
        <color rgb="FFFCFCFF"/>
        <color rgb="FF63BE7B"/>
      </colorScale>
    </cfRule>
  </conditionalFormatting>
  <conditionalFormatting sqref="W13:W14 U13:U14">
    <cfRule type="colorScale" priority="822">
      <colorScale>
        <cfvo type="min"/>
        <cfvo type="max"/>
        <color rgb="FFFFEF9C"/>
        <color rgb="FF63BE7B"/>
      </colorScale>
    </cfRule>
  </conditionalFormatting>
  <conditionalFormatting sqref="W13:W14">
    <cfRule type="colorScale" priority="823">
      <colorScale>
        <cfvo type="min"/>
        <cfvo type="max"/>
        <color rgb="FFFFEF9C"/>
        <color rgb="FF63BE7B"/>
      </colorScale>
    </cfRule>
  </conditionalFormatting>
  <conditionalFormatting sqref="V13:V14">
    <cfRule type="colorScale" priority="863">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fRule type="colorScale" priority="865">
      <colorScale>
        <cfvo type="min"/>
        <cfvo type="max"/>
        <color rgb="FF63BE7B"/>
        <color rgb="FFFCFCFF"/>
      </colorScale>
    </cfRule>
    <cfRule type="colorScale" priority="866">
      <colorScale>
        <cfvo type="min"/>
        <cfvo type="percentile" val="50"/>
        <cfvo type="max"/>
        <color rgb="FF63BE7B"/>
        <color rgb="FFFCFCFF"/>
        <color rgb="FFF8696B"/>
      </colorScale>
    </cfRule>
    <cfRule type="colorScale" priority="867">
      <colorScale>
        <cfvo type="min"/>
        <cfvo type="max"/>
        <color rgb="FFFFEF9C"/>
        <color rgb="FF63BE7B"/>
      </colorScale>
    </cfRule>
    <cfRule type="colorScale" priority="868">
      <colorScale>
        <cfvo type="min"/>
        <cfvo type="max"/>
        <color rgb="FFFFEF9C"/>
        <color rgb="FF63BE7B"/>
      </colorScale>
    </cfRule>
    <cfRule type="colorScale" priority="869">
      <colorScale>
        <cfvo type="min"/>
        <cfvo type="max"/>
        <color rgb="FFFFEF9C"/>
        <color rgb="FF63BE7B"/>
      </colorScale>
    </cfRule>
  </conditionalFormatting>
  <conditionalFormatting sqref="V13:V14">
    <cfRule type="colorScale" priority="805">
      <colorScale>
        <cfvo type="min"/>
        <cfvo type="max"/>
        <color rgb="FFFFEF9C"/>
        <color rgb="FF63BE7B"/>
      </colorScale>
    </cfRule>
    <cfRule type="colorScale" priority="806">
      <colorScale>
        <cfvo type="min"/>
        <cfvo type="max"/>
        <color rgb="FFFFEF9C"/>
        <color rgb="FF63BE7B"/>
      </colorScale>
    </cfRule>
  </conditionalFormatting>
  <conditionalFormatting sqref="V13:V14">
    <cfRule type="colorScale" priority="870">
      <colorScale>
        <cfvo type="min"/>
        <cfvo type="max"/>
        <color rgb="FFFFEF9C"/>
        <color rgb="FF63BE7B"/>
      </colorScale>
    </cfRule>
  </conditionalFormatting>
  <conditionalFormatting sqref="W13:W14">
    <cfRule type="colorScale" priority="847">
      <colorScale>
        <cfvo type="min"/>
        <cfvo type="percentile" val="50"/>
        <cfvo type="max"/>
        <color rgb="FF63BE7B"/>
        <color rgb="FFFCFCFF"/>
        <color rgb="FFF8696B"/>
      </colorScale>
    </cfRule>
    <cfRule type="colorScale" priority="848">
      <colorScale>
        <cfvo type="min"/>
        <cfvo type="max"/>
        <color rgb="FF63BE7B"/>
        <color rgb="FFFCFCFF"/>
      </colorScale>
    </cfRule>
    <cfRule type="colorScale" priority="849">
      <colorScale>
        <cfvo type="min"/>
        <cfvo type="percentile" val="50"/>
        <cfvo type="max"/>
        <color rgb="FF63BE7B"/>
        <color rgb="FFFCFCFF"/>
        <color rgb="FFF8696B"/>
      </colorScale>
    </cfRule>
  </conditionalFormatting>
  <conditionalFormatting sqref="W13:W14">
    <cfRule type="colorScale" priority="871">
      <colorScale>
        <cfvo type="min"/>
        <cfvo type="percentile" val="50"/>
        <cfvo type="max"/>
        <color rgb="FF63BE7B"/>
        <color rgb="FFFCFCFF"/>
        <color rgb="FFF8696B"/>
      </colorScale>
    </cfRule>
  </conditionalFormatting>
  <conditionalFormatting sqref="D13:D14">
    <cfRule type="colorScale" priority="804">
      <colorScale>
        <cfvo type="min"/>
        <cfvo type="percentile" val="50"/>
        <cfvo type="max"/>
        <color rgb="FFF8696B"/>
        <color rgb="FFFCFCFF"/>
        <color rgb="FF63BE7B"/>
      </colorScale>
    </cfRule>
  </conditionalFormatting>
  <conditionalFormatting sqref="D13:D14">
    <cfRule type="colorScale" priority="803">
      <colorScale>
        <cfvo type="min"/>
        <cfvo type="percentile" val="50"/>
        <cfvo type="max"/>
        <color rgb="FFF8696B"/>
        <color rgb="FFFCFCFF"/>
        <color rgb="FF63BE7B"/>
      </colorScale>
    </cfRule>
  </conditionalFormatting>
  <conditionalFormatting sqref="E13:E14">
    <cfRule type="colorScale" priority="802">
      <colorScale>
        <cfvo type="min"/>
        <cfvo type="max"/>
        <color rgb="FFFCFCFF"/>
        <color rgb="FF63BE7B"/>
      </colorScale>
    </cfRule>
  </conditionalFormatting>
  <conditionalFormatting sqref="N13:N14">
    <cfRule type="colorScale" priority="777">
      <colorScale>
        <cfvo type="min"/>
        <cfvo type="max"/>
        <color rgb="FFFCFCFF"/>
        <color rgb="FF63BE7B"/>
      </colorScale>
    </cfRule>
  </conditionalFormatting>
  <conditionalFormatting sqref="O13:O14">
    <cfRule type="colorScale" priority="801">
      <colorScale>
        <cfvo type="min"/>
        <cfvo type="percentile" val="50"/>
        <cfvo type="max"/>
        <color rgb="FF63BE7B"/>
        <color rgb="FFFCFCFF"/>
        <color rgb="FFF8696B"/>
      </colorScale>
    </cfRule>
  </conditionalFormatting>
  <conditionalFormatting sqref="P13:P14">
    <cfRule type="colorScale" priority="800">
      <colorScale>
        <cfvo type="min"/>
        <cfvo type="percentile" val="50"/>
        <cfvo type="max"/>
        <color rgb="FF63BE7B"/>
        <color rgb="FFFCFCFF"/>
        <color rgb="FFF8696B"/>
      </colorScale>
    </cfRule>
  </conditionalFormatting>
  <conditionalFormatting sqref="Q13:Q14">
    <cfRule type="colorScale" priority="799">
      <colorScale>
        <cfvo type="min"/>
        <cfvo type="percentile" val="50"/>
        <cfvo type="max"/>
        <color rgb="FFF8696B"/>
        <color rgb="FFFCFCFF"/>
        <color rgb="FF63BE7B"/>
      </colorScale>
    </cfRule>
  </conditionalFormatting>
  <conditionalFormatting sqref="R13:R14">
    <cfRule type="colorScale" priority="794">
      <colorScale>
        <cfvo type="min"/>
        <cfvo type="percentile" val="50"/>
        <cfvo type="max"/>
        <color rgb="FFF8696B"/>
        <color rgb="FFFCFCFF"/>
        <color rgb="FF63BE7B"/>
      </colorScale>
    </cfRule>
    <cfRule type="colorScale" priority="798">
      <colorScale>
        <cfvo type="min"/>
        <cfvo type="max"/>
        <color rgb="FFFCFCFF"/>
        <color rgb="FF63BE7B"/>
      </colorScale>
    </cfRule>
  </conditionalFormatting>
  <conditionalFormatting sqref="S13:S14">
    <cfRule type="colorScale" priority="795">
      <colorScale>
        <cfvo type="min"/>
        <cfvo type="percentile" val="50"/>
        <cfvo type="max"/>
        <color rgb="FFF8696B"/>
        <color rgb="FFFCFCFF"/>
        <color rgb="FF63BE7B"/>
      </colorScale>
    </cfRule>
  </conditionalFormatting>
  <conditionalFormatting sqref="S13:S14">
    <cfRule type="colorScale" priority="797">
      <colorScale>
        <cfvo type="min"/>
        <cfvo type="max"/>
        <color rgb="FFFCFCFF"/>
        <color rgb="FF63BE7B"/>
      </colorScale>
    </cfRule>
  </conditionalFormatting>
  <conditionalFormatting sqref="T13:T14">
    <cfRule type="colorScale" priority="796">
      <colorScale>
        <cfvo type="min"/>
        <cfvo type="percentile" val="50"/>
        <cfvo type="max"/>
        <color rgb="FFF8696B"/>
        <color rgb="FFFCFCFF"/>
        <color rgb="FF63BE7B"/>
      </colorScale>
    </cfRule>
  </conditionalFormatting>
  <conditionalFormatting sqref="U13:U14">
    <cfRule type="colorScale" priority="793">
      <colorScale>
        <cfvo type="min"/>
        <cfvo type="percentile" val="50"/>
        <cfvo type="max"/>
        <color rgb="FFF8696B"/>
        <color rgb="FFFCFCFF"/>
        <color rgb="FF63BE7B"/>
      </colorScale>
    </cfRule>
  </conditionalFormatting>
  <conditionalFormatting sqref="V13:V14">
    <cfRule type="colorScale" priority="768">
      <colorScale>
        <cfvo type="min"/>
        <cfvo type="percentile" val="50"/>
        <cfvo type="max"/>
        <color rgb="FF63BE7B"/>
        <color rgb="FFFCFCFF"/>
        <color rgb="FFF8696B"/>
      </colorScale>
    </cfRule>
  </conditionalFormatting>
  <conditionalFormatting sqref="W13:W14">
    <cfRule type="colorScale" priority="792">
      <colorScale>
        <cfvo type="min"/>
        <cfvo type="percentile" val="50"/>
        <cfvo type="max"/>
        <color rgb="FF63BE7B"/>
        <color rgb="FFFCFCFF"/>
        <color rgb="FFF8696B"/>
      </colorScale>
    </cfRule>
  </conditionalFormatting>
  <conditionalFormatting sqref="D13:D14">
    <cfRule type="colorScale" priority="791">
      <colorScale>
        <cfvo type="min"/>
        <cfvo type="percentile" val="50"/>
        <cfvo type="max"/>
        <color rgb="FFF8696B"/>
        <color rgb="FFFCFCFF"/>
        <color rgb="FF63BE7B"/>
      </colorScale>
    </cfRule>
  </conditionalFormatting>
  <conditionalFormatting sqref="E13:E14">
    <cfRule type="colorScale" priority="790">
      <colorScale>
        <cfvo type="min"/>
        <cfvo type="max"/>
        <color rgb="FFFCFCFF"/>
        <color rgb="FF63BE7B"/>
      </colorScale>
    </cfRule>
  </conditionalFormatting>
  <conditionalFormatting sqref="O13:O14">
    <cfRule type="colorScale" priority="789">
      <colorScale>
        <cfvo type="min"/>
        <cfvo type="percentile" val="50"/>
        <cfvo type="max"/>
        <color rgb="FF63BE7B"/>
        <color rgb="FFFCFCFF"/>
        <color rgb="FFF8696B"/>
      </colorScale>
    </cfRule>
  </conditionalFormatting>
  <conditionalFormatting sqref="P13:P14">
    <cfRule type="colorScale" priority="788">
      <colorScale>
        <cfvo type="min"/>
        <cfvo type="percentile" val="50"/>
        <cfvo type="max"/>
        <color rgb="FF63BE7B"/>
        <color rgb="FFFCFCFF"/>
        <color rgb="FFF8696B"/>
      </colorScale>
    </cfRule>
  </conditionalFormatting>
  <conditionalFormatting sqref="Q13:Q14">
    <cfRule type="colorScale" priority="787">
      <colorScale>
        <cfvo type="min"/>
        <cfvo type="percentile" val="50"/>
        <cfvo type="max"/>
        <color rgb="FFF8696B"/>
        <color rgb="FFFCFCFF"/>
        <color rgb="FF63BE7B"/>
      </colorScale>
    </cfRule>
  </conditionalFormatting>
  <conditionalFormatting sqref="R13:R14">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onditionalFormatting>
  <conditionalFormatting sqref="S13:S14">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onditionalFormatting>
  <conditionalFormatting sqref="T13:T14">
    <cfRule type="colorScale" priority="782">
      <colorScale>
        <cfvo type="min"/>
        <cfvo type="percentile" val="50"/>
        <cfvo type="max"/>
        <color rgb="FFF8696B"/>
        <color rgb="FFFCFCFF"/>
        <color rgb="FF63BE7B"/>
      </colorScale>
    </cfRule>
  </conditionalFormatting>
  <conditionalFormatting sqref="U13:U14">
    <cfRule type="colorScale" priority="781">
      <colorScale>
        <cfvo type="min"/>
        <cfvo type="percentile" val="50"/>
        <cfvo type="max"/>
        <color rgb="FFF8696B"/>
        <color rgb="FFFCFCFF"/>
        <color rgb="FF63BE7B"/>
      </colorScale>
    </cfRule>
  </conditionalFormatting>
  <conditionalFormatting sqref="W13:W14">
    <cfRule type="colorScale" priority="780">
      <colorScale>
        <cfvo type="min"/>
        <cfvo type="percentile" val="50"/>
        <cfvo type="max"/>
        <color rgb="FF63BE7B"/>
        <color rgb="FFFCFCFF"/>
        <color rgb="FFF8696B"/>
      </colorScale>
    </cfRule>
  </conditionalFormatting>
  <conditionalFormatting sqref="D13:D14">
    <cfRule type="colorScale" priority="779">
      <colorScale>
        <cfvo type="min"/>
        <cfvo type="percentile" val="50"/>
        <cfvo type="max"/>
        <color rgb="FFF8696B"/>
        <color rgb="FFFCFCFF"/>
        <color rgb="FF63BE7B"/>
      </colorScale>
    </cfRule>
  </conditionalFormatting>
  <conditionalFormatting sqref="E13:E14">
    <cfRule type="colorScale" priority="778">
      <colorScale>
        <cfvo type="min"/>
        <cfvo type="max"/>
        <color rgb="FFFCFCFF"/>
        <color rgb="FF63BE7B"/>
      </colorScale>
    </cfRule>
  </conditionalFormatting>
  <conditionalFormatting sqref="O13:O14">
    <cfRule type="colorScale" priority="776">
      <colorScale>
        <cfvo type="min"/>
        <cfvo type="percentile" val="50"/>
        <cfvo type="max"/>
        <color rgb="FF63BE7B"/>
        <color rgb="FFFCFCFF"/>
        <color rgb="FFF8696B"/>
      </colorScale>
    </cfRule>
  </conditionalFormatting>
  <conditionalFormatting sqref="P13:P14">
    <cfRule type="colorScale" priority="775">
      <colorScale>
        <cfvo type="min"/>
        <cfvo type="percentile" val="50"/>
        <cfvo type="max"/>
        <color rgb="FF63BE7B"/>
        <color rgb="FFFCFCFF"/>
        <color rgb="FFF8696B"/>
      </colorScale>
    </cfRule>
  </conditionalFormatting>
  <conditionalFormatting sqref="Q13:Q14">
    <cfRule type="colorScale" priority="774">
      <colorScale>
        <cfvo type="min"/>
        <cfvo type="percentile" val="50"/>
        <cfvo type="max"/>
        <color rgb="FFF8696B"/>
        <color rgb="FFFCFCFF"/>
        <color rgb="FF63BE7B"/>
      </colorScale>
    </cfRule>
  </conditionalFormatting>
  <conditionalFormatting sqref="R13:R14">
    <cfRule type="colorScale" priority="773">
      <colorScale>
        <cfvo type="min"/>
        <cfvo type="max"/>
        <color rgb="FFFCFCFF"/>
        <color rgb="FF63BE7B"/>
      </colorScale>
    </cfRule>
  </conditionalFormatting>
  <conditionalFormatting sqref="S13:S14">
    <cfRule type="colorScale" priority="770">
      <colorScale>
        <cfvo type="min"/>
        <cfvo type="percentile" val="50"/>
        <cfvo type="max"/>
        <color rgb="FFF8696B"/>
        <color rgb="FFFCFCFF"/>
        <color rgb="FF63BE7B"/>
      </colorScale>
    </cfRule>
    <cfRule type="colorScale" priority="772">
      <colorScale>
        <cfvo type="min"/>
        <cfvo type="max"/>
        <color rgb="FFFCFCFF"/>
        <color rgb="FF63BE7B"/>
      </colorScale>
    </cfRule>
  </conditionalFormatting>
  <conditionalFormatting sqref="T13:T14">
    <cfRule type="colorScale" priority="771">
      <colorScale>
        <cfvo type="min"/>
        <cfvo type="percentile" val="50"/>
        <cfvo type="max"/>
        <color rgb="FFF8696B"/>
        <color rgb="FFFCFCFF"/>
        <color rgb="FF63BE7B"/>
      </colorScale>
    </cfRule>
  </conditionalFormatting>
  <conditionalFormatting sqref="U13:U14">
    <cfRule type="colorScale" priority="769">
      <colorScale>
        <cfvo type="min"/>
        <cfvo type="percentile" val="50"/>
        <cfvo type="max"/>
        <color rgb="FFF8696B"/>
        <color rgb="FFFCFCFF"/>
        <color rgb="FF63BE7B"/>
      </colorScale>
    </cfRule>
  </conditionalFormatting>
  <conditionalFormatting sqref="W13:W14">
    <cfRule type="colorScale" priority="767">
      <colorScale>
        <cfvo type="min"/>
        <cfvo type="percentile" val="50"/>
        <cfvo type="max"/>
        <color rgb="FF63BE7B"/>
        <color rgb="FFFCFCFF"/>
        <color rgb="FFF8696B"/>
      </colorScale>
    </cfRule>
  </conditionalFormatting>
  <conditionalFormatting sqref="N13:N14">
    <cfRule type="colorScale" priority="872">
      <colorScale>
        <cfvo type="min"/>
        <cfvo type="max"/>
        <color rgb="FFFFEF9C"/>
        <color rgb="FF63BE7B"/>
      </colorScale>
    </cfRule>
    <cfRule type="colorScale" priority="873">
      <colorScale>
        <cfvo type="min"/>
        <cfvo type="max"/>
        <color rgb="FFFCFCFF"/>
        <color rgb="FF63BE7B"/>
      </colorScale>
    </cfRule>
    <cfRule type="colorScale" priority="874">
      <colorScale>
        <cfvo type="min"/>
        <cfvo type="max"/>
        <color rgb="FFFCFCFF"/>
        <color rgb="FF63BE7B"/>
      </colorScale>
    </cfRule>
    <cfRule type="colorScale" priority="875">
      <colorScale>
        <cfvo type="min"/>
        <cfvo type="percentile" val="50"/>
        <cfvo type="max"/>
        <color rgb="FFF8696B"/>
        <color rgb="FFFFEB84"/>
        <color rgb="FF63BE7B"/>
      </colorScale>
    </cfRule>
    <cfRule type="colorScale" priority="876">
      <colorScale>
        <cfvo type="min"/>
        <cfvo type="max"/>
        <color rgb="FFFFEF9C"/>
        <color rgb="FF63BE7B"/>
      </colorScale>
    </cfRule>
    <cfRule type="colorScale" priority="877">
      <colorScale>
        <cfvo type="min"/>
        <cfvo type="percentile" val="50"/>
        <cfvo type="max"/>
        <color rgb="FFF8696B"/>
        <color rgb="FFFCFCFF"/>
        <color rgb="FF63BE7B"/>
      </colorScale>
    </cfRule>
    <cfRule type="colorScale" priority="878">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5A8AC6"/>
      </colorScale>
    </cfRule>
    <cfRule type="colorScale" priority="881">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max"/>
        <color rgb="FFFCFCFF"/>
        <color rgb="FF63BE7B"/>
      </colorScale>
    </cfRule>
    <cfRule type="colorScale" priority="884">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FEB84"/>
        <color rgb="FF63BE7B"/>
      </colorScale>
    </cfRule>
    <cfRule type="colorScale" priority="888">
      <colorScale>
        <cfvo type="min"/>
        <cfvo type="max"/>
        <color rgb="FFFFEF9C"/>
        <color rgb="FF63BE7B"/>
      </colorScale>
    </cfRule>
    <cfRule type="colorScale" priority="889">
      <colorScale>
        <cfvo type="min"/>
        <cfvo type="max"/>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FEB84"/>
        <color rgb="FF63BE7B"/>
      </colorScale>
    </cfRule>
    <cfRule type="colorScale" priority="892">
      <colorScale>
        <cfvo type="min"/>
        <cfvo type="max"/>
        <color rgb="FFFFEF9C"/>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fRule type="colorScale" priority="895">
      <colorScale>
        <cfvo type="min"/>
        <cfvo type="percentile" val="50"/>
        <cfvo type="max"/>
        <color rgb="FFF8696B"/>
        <color rgb="FFFFEB84"/>
        <color rgb="FF63BE7B"/>
      </colorScale>
    </cfRule>
  </conditionalFormatting>
  <conditionalFormatting sqref="D13:D14">
    <cfRule type="colorScale" priority="766">
      <colorScale>
        <cfvo type="min"/>
        <cfvo type="percentile" val="50"/>
        <cfvo type="max"/>
        <color rgb="FFF8696B"/>
        <color rgb="FFFCFCFF"/>
        <color rgb="FF63BE7B"/>
      </colorScale>
    </cfRule>
  </conditionalFormatting>
  <conditionalFormatting sqref="N13:N14">
    <cfRule type="colorScale" priority="725">
      <colorScale>
        <cfvo type="min"/>
        <cfvo type="max"/>
        <color rgb="FFFCFCFF"/>
        <color rgb="FF63BE7B"/>
      </colorScale>
    </cfRule>
  </conditionalFormatting>
  <conditionalFormatting sqref="O13:O14">
    <cfRule type="colorScale" priority="724">
      <colorScale>
        <cfvo type="min"/>
        <cfvo type="percentile" val="50"/>
        <cfvo type="max"/>
        <color rgb="FF63BE7B"/>
        <color rgb="FFFCFCFF"/>
        <color rgb="FFF8696B"/>
      </colorScale>
    </cfRule>
  </conditionalFormatting>
  <conditionalFormatting sqref="P13:P14">
    <cfRule type="colorScale" priority="723">
      <colorScale>
        <cfvo type="min"/>
        <cfvo type="percentile" val="50"/>
        <cfvo type="max"/>
        <color rgb="FF63BE7B"/>
        <color rgb="FFFCFCFF"/>
        <color rgb="FFF8696B"/>
      </colorScale>
    </cfRule>
  </conditionalFormatting>
  <conditionalFormatting sqref="Q13:Q14">
    <cfRule type="colorScale" priority="722">
      <colorScale>
        <cfvo type="min"/>
        <cfvo type="percentile" val="50"/>
        <cfvo type="max"/>
        <color rgb="FFF8696B"/>
        <color rgb="FFFCFCFF"/>
        <color rgb="FF63BE7B"/>
      </colorScale>
    </cfRule>
  </conditionalFormatting>
  <conditionalFormatting sqref="R13:R14">
    <cfRule type="colorScale" priority="721">
      <colorScale>
        <cfvo type="min"/>
        <cfvo type="max"/>
        <color rgb="FFFCFCFF"/>
        <color rgb="FF63BE7B"/>
      </colorScale>
    </cfRule>
  </conditionalFormatting>
  <conditionalFormatting sqref="S13:S14">
    <cfRule type="colorScale" priority="720">
      <colorScale>
        <cfvo type="min"/>
        <cfvo type="percentile" val="50"/>
        <cfvo type="max"/>
        <color rgb="FFF8696B"/>
        <color rgb="FFFCFCFF"/>
        <color rgb="FF63BE7B"/>
      </colorScale>
    </cfRule>
  </conditionalFormatting>
  <conditionalFormatting sqref="T13:T14">
    <cfRule type="colorScale" priority="719">
      <colorScale>
        <cfvo type="min"/>
        <cfvo type="percentile" val="50"/>
        <cfvo type="max"/>
        <color rgb="FFF8696B"/>
        <color rgb="FFFCFCFF"/>
        <color rgb="FF63BE7B"/>
      </colorScale>
    </cfRule>
  </conditionalFormatting>
  <conditionalFormatting sqref="U13:U14">
    <cfRule type="colorScale" priority="718">
      <colorScale>
        <cfvo type="min"/>
        <cfvo type="percentile" val="50"/>
        <cfvo type="max"/>
        <color rgb="FFF8696B"/>
        <color rgb="FFFCFCFF"/>
        <color rgb="FF63BE7B"/>
      </colorScale>
    </cfRule>
  </conditionalFormatting>
  <conditionalFormatting sqref="V13:V14">
    <cfRule type="colorScale" priority="717">
      <colorScale>
        <cfvo type="min"/>
        <cfvo type="percentile" val="50"/>
        <cfvo type="max"/>
        <color rgb="FF63BE7B"/>
        <color rgb="FFFCFCFF"/>
        <color rgb="FFF8696B"/>
      </colorScale>
    </cfRule>
  </conditionalFormatting>
  <conditionalFormatting sqref="W13:W14">
    <cfRule type="colorScale" priority="716">
      <colorScale>
        <cfvo type="min"/>
        <cfvo type="percentile" val="50"/>
        <cfvo type="max"/>
        <color rgb="FF63BE7B"/>
        <color rgb="FFFCFCFF"/>
        <color rgb="FFF8696B"/>
      </colorScale>
    </cfRule>
  </conditionalFormatting>
  <conditionalFormatting sqref="D13:D14">
    <cfRule type="colorScale" priority="765">
      <colorScale>
        <cfvo type="min"/>
        <cfvo type="percentile" val="50"/>
        <cfvo type="max"/>
        <color rgb="FFF8696B"/>
        <color rgb="FFFCFCFF"/>
        <color rgb="FF63BE7B"/>
      </colorScale>
    </cfRule>
  </conditionalFormatting>
  <conditionalFormatting sqref="E13:E14">
    <cfRule type="colorScale" priority="764">
      <colorScale>
        <cfvo type="min"/>
        <cfvo type="max"/>
        <color rgb="FFFCFCFF"/>
        <color rgb="FF63BE7B"/>
      </colorScale>
    </cfRule>
  </conditionalFormatting>
  <conditionalFormatting sqref="F13:M13">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onditionalFormatting>
  <conditionalFormatting sqref="F13:M13">
    <cfRule type="colorScale" priority="761">
      <colorScale>
        <cfvo type="min"/>
        <cfvo type="max"/>
        <color rgb="FFFCFCFF"/>
        <color rgb="FF63BE7B"/>
      </colorScale>
    </cfRule>
    <cfRule type="colorScale" priority="762">
      <colorScale>
        <cfvo type="min"/>
        <cfvo type="max"/>
        <color rgb="FFFCFCFF"/>
        <color rgb="FF63BE7B"/>
      </colorScale>
    </cfRule>
    <cfRule type="colorScale" priority="763">
      <colorScale>
        <cfvo type="min"/>
        <cfvo type="max"/>
        <color rgb="FFFCFCFF"/>
        <color rgb="FF63BE7B"/>
      </colorScale>
    </cfRule>
  </conditionalFormatting>
  <conditionalFormatting sqref="F13:F14">
    <cfRule type="colorScale" priority="757">
      <colorScale>
        <cfvo type="min"/>
        <cfvo type="max"/>
        <color rgb="FFFCFCFF"/>
        <color rgb="FF63BE7B"/>
      </colorScale>
    </cfRule>
  </conditionalFormatting>
  <conditionalFormatting sqref="F13:F14">
    <cfRule type="colorScale" priority="756">
      <colorScale>
        <cfvo type="min"/>
        <cfvo type="max"/>
        <color rgb="FFFCFCFF"/>
        <color rgb="FF63BE7B"/>
      </colorScale>
    </cfRule>
  </conditionalFormatting>
  <conditionalFormatting sqref="F13:F14">
    <cfRule type="colorScale" priority="755">
      <colorScale>
        <cfvo type="min"/>
        <cfvo type="max"/>
        <color rgb="FFFCFCFF"/>
        <color rgb="FF63BE7B"/>
      </colorScale>
    </cfRule>
  </conditionalFormatting>
  <conditionalFormatting sqref="F13:F14">
    <cfRule type="colorScale" priority="754">
      <colorScale>
        <cfvo type="min"/>
        <cfvo type="max"/>
        <color rgb="FFFCFCFF"/>
        <color rgb="FF63BE7B"/>
      </colorScale>
    </cfRule>
  </conditionalFormatting>
  <conditionalFormatting sqref="G13:G14">
    <cfRule type="colorScale" priority="753">
      <colorScale>
        <cfvo type="min"/>
        <cfvo type="max"/>
        <color rgb="FFFCFCFF"/>
        <color rgb="FF63BE7B"/>
      </colorScale>
    </cfRule>
  </conditionalFormatting>
  <conditionalFormatting sqref="G13:G14">
    <cfRule type="colorScale" priority="752">
      <colorScale>
        <cfvo type="min"/>
        <cfvo type="max"/>
        <color rgb="FFFCFCFF"/>
        <color rgb="FF63BE7B"/>
      </colorScale>
    </cfRule>
  </conditionalFormatting>
  <conditionalFormatting sqref="G13:G14">
    <cfRule type="colorScale" priority="751">
      <colorScale>
        <cfvo type="min"/>
        <cfvo type="max"/>
        <color rgb="FFFCFCFF"/>
        <color rgb="FF63BE7B"/>
      </colorScale>
    </cfRule>
  </conditionalFormatting>
  <conditionalFormatting sqref="G13:G14">
    <cfRule type="colorScale" priority="750">
      <colorScale>
        <cfvo type="min"/>
        <cfvo type="max"/>
        <color rgb="FFFCFCFF"/>
        <color rgb="FF63BE7B"/>
      </colorScale>
    </cfRule>
  </conditionalFormatting>
  <conditionalFormatting sqref="H13:H14">
    <cfRule type="colorScale" priority="749">
      <colorScale>
        <cfvo type="min"/>
        <cfvo type="max"/>
        <color rgb="FFFCFCFF"/>
        <color rgb="FF63BE7B"/>
      </colorScale>
    </cfRule>
  </conditionalFormatting>
  <conditionalFormatting sqref="H13:H14">
    <cfRule type="colorScale" priority="748">
      <colorScale>
        <cfvo type="min"/>
        <cfvo type="max"/>
        <color rgb="FFFCFCFF"/>
        <color rgb="FF63BE7B"/>
      </colorScale>
    </cfRule>
  </conditionalFormatting>
  <conditionalFormatting sqref="H13:H14">
    <cfRule type="colorScale" priority="747">
      <colorScale>
        <cfvo type="min"/>
        <cfvo type="max"/>
        <color rgb="FFFCFCFF"/>
        <color rgb="FF63BE7B"/>
      </colorScale>
    </cfRule>
  </conditionalFormatting>
  <conditionalFormatting sqref="H13:H14">
    <cfRule type="colorScale" priority="746">
      <colorScale>
        <cfvo type="min"/>
        <cfvo type="max"/>
        <color rgb="FFFCFCFF"/>
        <color rgb="FF63BE7B"/>
      </colorScale>
    </cfRule>
  </conditionalFormatting>
  <conditionalFormatting sqref="I13:I14">
    <cfRule type="colorScale" priority="745">
      <colorScale>
        <cfvo type="min"/>
        <cfvo type="max"/>
        <color rgb="FFFCFCFF"/>
        <color rgb="FF63BE7B"/>
      </colorScale>
    </cfRule>
  </conditionalFormatting>
  <conditionalFormatting sqref="I13:I14">
    <cfRule type="colorScale" priority="744">
      <colorScale>
        <cfvo type="min"/>
        <cfvo type="max"/>
        <color rgb="FFFCFCFF"/>
        <color rgb="FF63BE7B"/>
      </colorScale>
    </cfRule>
  </conditionalFormatting>
  <conditionalFormatting sqref="I13:I14">
    <cfRule type="colorScale" priority="743">
      <colorScale>
        <cfvo type="min"/>
        <cfvo type="max"/>
        <color rgb="FFFCFCFF"/>
        <color rgb="FF63BE7B"/>
      </colorScale>
    </cfRule>
  </conditionalFormatting>
  <conditionalFormatting sqref="I13:I14">
    <cfRule type="colorScale" priority="742">
      <colorScale>
        <cfvo type="min"/>
        <cfvo type="max"/>
        <color rgb="FFFCFCFF"/>
        <color rgb="FF63BE7B"/>
      </colorScale>
    </cfRule>
  </conditionalFormatting>
  <conditionalFormatting sqref="J13:J14">
    <cfRule type="colorScale" priority="741">
      <colorScale>
        <cfvo type="min"/>
        <cfvo type="max"/>
        <color rgb="FFFCFCFF"/>
        <color rgb="FF63BE7B"/>
      </colorScale>
    </cfRule>
  </conditionalFormatting>
  <conditionalFormatting sqref="J13:J14">
    <cfRule type="colorScale" priority="740">
      <colorScale>
        <cfvo type="min"/>
        <cfvo type="max"/>
        <color rgb="FFFCFCFF"/>
        <color rgb="FF63BE7B"/>
      </colorScale>
    </cfRule>
  </conditionalFormatting>
  <conditionalFormatting sqref="J13:J14">
    <cfRule type="colorScale" priority="739">
      <colorScale>
        <cfvo type="min"/>
        <cfvo type="max"/>
        <color rgb="FFFCFCFF"/>
        <color rgb="FF63BE7B"/>
      </colorScale>
    </cfRule>
  </conditionalFormatting>
  <conditionalFormatting sqref="J13:J14">
    <cfRule type="colorScale" priority="738">
      <colorScale>
        <cfvo type="min"/>
        <cfvo type="max"/>
        <color rgb="FFFCFCFF"/>
        <color rgb="FF63BE7B"/>
      </colorScale>
    </cfRule>
  </conditionalFormatting>
  <conditionalFormatting sqref="K13:K14">
    <cfRule type="colorScale" priority="737">
      <colorScale>
        <cfvo type="min"/>
        <cfvo type="max"/>
        <color rgb="FFFCFCFF"/>
        <color rgb="FF63BE7B"/>
      </colorScale>
    </cfRule>
  </conditionalFormatting>
  <conditionalFormatting sqref="K13:K14">
    <cfRule type="colorScale" priority="736">
      <colorScale>
        <cfvo type="min"/>
        <cfvo type="max"/>
        <color rgb="FFFCFCFF"/>
        <color rgb="FF63BE7B"/>
      </colorScale>
    </cfRule>
  </conditionalFormatting>
  <conditionalFormatting sqref="K13:K14">
    <cfRule type="colorScale" priority="735">
      <colorScale>
        <cfvo type="min"/>
        <cfvo type="max"/>
        <color rgb="FFFCFCFF"/>
        <color rgb="FF63BE7B"/>
      </colorScale>
    </cfRule>
  </conditionalFormatting>
  <conditionalFormatting sqref="K13:K14">
    <cfRule type="colorScale" priority="734">
      <colorScale>
        <cfvo type="min"/>
        <cfvo type="max"/>
        <color rgb="FFFCFCFF"/>
        <color rgb="FF63BE7B"/>
      </colorScale>
    </cfRule>
  </conditionalFormatting>
  <conditionalFormatting sqref="L13:L14">
    <cfRule type="colorScale" priority="733">
      <colorScale>
        <cfvo type="min"/>
        <cfvo type="max"/>
        <color rgb="FFFCFCFF"/>
        <color rgb="FF63BE7B"/>
      </colorScale>
    </cfRule>
  </conditionalFormatting>
  <conditionalFormatting sqref="L13:L14">
    <cfRule type="colorScale" priority="732">
      <colorScale>
        <cfvo type="min"/>
        <cfvo type="max"/>
        <color rgb="FFFCFCFF"/>
        <color rgb="FF63BE7B"/>
      </colorScale>
    </cfRule>
  </conditionalFormatting>
  <conditionalFormatting sqref="L13:L14">
    <cfRule type="colorScale" priority="731">
      <colorScale>
        <cfvo type="min"/>
        <cfvo type="max"/>
        <color rgb="FFFCFCFF"/>
        <color rgb="FF63BE7B"/>
      </colorScale>
    </cfRule>
  </conditionalFormatting>
  <conditionalFormatting sqref="L13:L14">
    <cfRule type="colorScale" priority="730">
      <colorScale>
        <cfvo type="min"/>
        <cfvo type="max"/>
        <color rgb="FFFCFCFF"/>
        <color rgb="FF63BE7B"/>
      </colorScale>
    </cfRule>
  </conditionalFormatting>
  <conditionalFormatting sqref="M13:M14">
    <cfRule type="colorScale" priority="729">
      <colorScale>
        <cfvo type="min"/>
        <cfvo type="max"/>
        <color rgb="FFFCFCFF"/>
        <color rgb="FF63BE7B"/>
      </colorScale>
    </cfRule>
  </conditionalFormatting>
  <conditionalFormatting sqref="M13:M14">
    <cfRule type="colorScale" priority="728">
      <colorScale>
        <cfvo type="min"/>
        <cfvo type="max"/>
        <color rgb="FFFCFCFF"/>
        <color rgb="FF63BE7B"/>
      </colorScale>
    </cfRule>
  </conditionalFormatting>
  <conditionalFormatting sqref="M13:M14">
    <cfRule type="colorScale" priority="727">
      <colorScale>
        <cfvo type="min"/>
        <cfvo type="max"/>
        <color rgb="FFFCFCFF"/>
        <color rgb="FF63BE7B"/>
      </colorScale>
    </cfRule>
  </conditionalFormatting>
  <conditionalFormatting sqref="M13:M14">
    <cfRule type="colorScale" priority="726">
      <colorScale>
        <cfvo type="min"/>
        <cfvo type="max"/>
        <color rgb="FFFCFCFF"/>
        <color rgb="FF63BE7B"/>
      </colorScale>
    </cfRule>
  </conditionalFormatting>
  <conditionalFormatting sqref="D13:D14">
    <cfRule type="colorScale" priority="715">
      <colorScale>
        <cfvo type="min"/>
        <cfvo type="percentile" val="50"/>
        <cfvo type="max"/>
        <color rgb="FFF8696B"/>
        <color rgb="FFFCFCFF"/>
        <color rgb="FF63BE7B"/>
      </colorScale>
    </cfRule>
  </conditionalFormatting>
  <conditionalFormatting sqref="G13:G14">
    <cfRule type="colorScale" priority="714">
      <colorScale>
        <cfvo type="min"/>
        <cfvo type="max"/>
        <color rgb="FFFCFCFF"/>
        <color rgb="FF63BE7B"/>
      </colorScale>
    </cfRule>
  </conditionalFormatting>
  <conditionalFormatting sqref="J13:J14">
    <cfRule type="colorScale" priority="713">
      <colorScale>
        <cfvo type="min"/>
        <cfvo type="max"/>
        <color rgb="FFFCFCFF"/>
        <color rgb="FF63BE7B"/>
      </colorScale>
    </cfRule>
  </conditionalFormatting>
  <conditionalFormatting sqref="M13:M14">
    <cfRule type="colorScale" priority="712">
      <colorScale>
        <cfvo type="min"/>
        <cfvo type="max"/>
        <color rgb="FFFCFCFF"/>
        <color rgb="FF63BE7B"/>
      </colorScale>
    </cfRule>
  </conditionalFormatting>
  <conditionalFormatting sqref="N13:N14">
    <cfRule type="colorScale" priority="711">
      <colorScale>
        <cfvo type="min"/>
        <cfvo type="max"/>
        <color rgb="FFFCFCFF"/>
        <color rgb="FF63BE7B"/>
      </colorScale>
    </cfRule>
  </conditionalFormatting>
  <conditionalFormatting sqref="O13:O14">
    <cfRule type="colorScale" priority="709">
      <colorScale>
        <cfvo type="min"/>
        <cfvo type="percentile" val="50"/>
        <cfvo type="max"/>
        <color rgb="FF63BE7B"/>
        <color rgb="FFFCFCFF"/>
        <color rgb="FFF8696B"/>
      </colorScale>
    </cfRule>
    <cfRule type="colorScale" priority="710">
      <colorScale>
        <cfvo type="min"/>
        <cfvo type="max"/>
        <color rgb="FFFCFCFF"/>
        <color rgb="FF63BE7B"/>
      </colorScale>
    </cfRule>
  </conditionalFormatting>
  <conditionalFormatting sqref="P13:P14">
    <cfRule type="colorScale" priority="708">
      <colorScale>
        <cfvo type="min"/>
        <cfvo type="percentile" val="50"/>
        <cfvo type="max"/>
        <color rgb="FF63BE7B"/>
        <color rgb="FFFCFCFF"/>
        <color rgb="FFF8696B"/>
      </colorScale>
    </cfRule>
  </conditionalFormatting>
  <conditionalFormatting sqref="Q13:Q14">
    <cfRule type="colorScale" priority="707">
      <colorScale>
        <cfvo type="min"/>
        <cfvo type="percentile" val="50"/>
        <cfvo type="max"/>
        <color rgb="FFF8696B"/>
        <color rgb="FFFCFCFF"/>
        <color rgb="FF63BE7B"/>
      </colorScale>
    </cfRule>
  </conditionalFormatting>
  <conditionalFormatting sqref="R13:R14">
    <cfRule type="colorScale" priority="706">
      <colorScale>
        <cfvo type="min"/>
        <cfvo type="max"/>
        <color rgb="FFFCFCFF"/>
        <color rgb="FF63BE7B"/>
      </colorScale>
    </cfRule>
  </conditionalFormatting>
  <conditionalFormatting sqref="S13:S14">
    <cfRule type="colorScale" priority="705">
      <colorScale>
        <cfvo type="min"/>
        <cfvo type="percentile" val="50"/>
        <cfvo type="max"/>
        <color rgb="FFF8696B"/>
        <color rgb="FFFCFCFF"/>
        <color rgb="FF63BE7B"/>
      </colorScale>
    </cfRule>
  </conditionalFormatting>
  <conditionalFormatting sqref="T13:T14">
    <cfRule type="colorScale" priority="704">
      <colorScale>
        <cfvo type="min"/>
        <cfvo type="percentile" val="50"/>
        <cfvo type="max"/>
        <color rgb="FFF8696B"/>
        <color rgb="FFFCFCFF"/>
        <color rgb="FF63BE7B"/>
      </colorScale>
    </cfRule>
  </conditionalFormatting>
  <conditionalFormatting sqref="U13:U14">
    <cfRule type="colorScale" priority="703">
      <colorScale>
        <cfvo type="min"/>
        <cfvo type="percentile" val="50"/>
        <cfvo type="max"/>
        <color rgb="FFF8696B"/>
        <color rgb="FFFCFCFF"/>
        <color rgb="FF63BE7B"/>
      </colorScale>
    </cfRule>
  </conditionalFormatting>
  <conditionalFormatting sqref="V13:V14">
    <cfRule type="colorScale" priority="702">
      <colorScale>
        <cfvo type="min"/>
        <cfvo type="percentile" val="50"/>
        <cfvo type="max"/>
        <color rgb="FF63BE7B"/>
        <color rgb="FFFCFCFF"/>
        <color rgb="FFF8696B"/>
      </colorScale>
    </cfRule>
  </conditionalFormatting>
  <conditionalFormatting sqref="W13:W14">
    <cfRule type="colorScale" priority="701">
      <colorScale>
        <cfvo type="min"/>
        <cfvo type="percentile" val="50"/>
        <cfvo type="max"/>
        <color rgb="FF63BE7B"/>
        <color rgb="FFFCFCFF"/>
        <color rgb="FFF8696B"/>
      </colorScale>
    </cfRule>
  </conditionalFormatting>
  <conditionalFormatting sqref="D2:D11">
    <cfRule type="colorScale" priority="63985">
      <colorScale>
        <cfvo type="min"/>
        <cfvo type="percentile" val="50"/>
        <cfvo type="max"/>
        <color rgb="FFF8696B"/>
        <color rgb="FFFCFCFF"/>
        <color rgb="FF63BE7B"/>
      </colorScale>
    </cfRule>
  </conditionalFormatting>
  <conditionalFormatting sqref="G2:G11">
    <cfRule type="colorScale" priority="63987">
      <colorScale>
        <cfvo type="min"/>
        <cfvo type="max"/>
        <color rgb="FFFCFCFF"/>
        <color rgb="FF63BE7B"/>
      </colorScale>
    </cfRule>
  </conditionalFormatting>
  <conditionalFormatting sqref="J2:J11">
    <cfRule type="colorScale" priority="63989">
      <colorScale>
        <cfvo type="min"/>
        <cfvo type="max"/>
        <color rgb="FFFCFCFF"/>
        <color rgb="FF63BE7B"/>
      </colorScale>
    </cfRule>
  </conditionalFormatting>
  <conditionalFormatting sqref="M2:M11">
    <cfRule type="colorScale" priority="63991">
      <colorScale>
        <cfvo type="min"/>
        <cfvo type="max"/>
        <color rgb="FFFCFCFF"/>
        <color rgb="FF63BE7B"/>
      </colorScale>
    </cfRule>
  </conditionalFormatting>
  <conditionalFormatting sqref="N2:N11">
    <cfRule type="colorScale" priority="63993">
      <colorScale>
        <cfvo type="min"/>
        <cfvo type="max"/>
        <color rgb="FFFCFCFF"/>
        <color rgb="FF63BE7B"/>
      </colorScale>
    </cfRule>
  </conditionalFormatting>
  <conditionalFormatting sqref="O2:O11">
    <cfRule type="colorScale" priority="63995">
      <colorScale>
        <cfvo type="min"/>
        <cfvo type="percentile" val="50"/>
        <cfvo type="max"/>
        <color rgb="FF63BE7B"/>
        <color rgb="FFFCFCFF"/>
        <color rgb="FFF8696B"/>
      </colorScale>
    </cfRule>
  </conditionalFormatting>
  <conditionalFormatting sqref="P2:P11">
    <cfRule type="colorScale" priority="63997">
      <colorScale>
        <cfvo type="min"/>
        <cfvo type="percentile" val="50"/>
        <cfvo type="max"/>
        <color rgb="FF63BE7B"/>
        <color rgb="FFFCFCFF"/>
        <color rgb="FFF8696B"/>
      </colorScale>
    </cfRule>
  </conditionalFormatting>
  <conditionalFormatting sqref="Q2:Q11">
    <cfRule type="colorScale" priority="63999">
      <colorScale>
        <cfvo type="min"/>
        <cfvo type="percentile" val="50"/>
        <cfvo type="max"/>
        <color rgb="FFF8696B"/>
        <color rgb="FFFCFCFF"/>
        <color rgb="FF63BE7B"/>
      </colorScale>
    </cfRule>
  </conditionalFormatting>
  <conditionalFormatting sqref="R2:R11">
    <cfRule type="colorScale" priority="64001">
      <colorScale>
        <cfvo type="min"/>
        <cfvo type="max"/>
        <color rgb="FFFCFCFF"/>
        <color rgb="FF63BE7B"/>
      </colorScale>
    </cfRule>
  </conditionalFormatting>
  <conditionalFormatting sqref="S2:S11">
    <cfRule type="colorScale" priority="64003">
      <colorScale>
        <cfvo type="min"/>
        <cfvo type="max"/>
        <color rgb="FFFCFCFF"/>
        <color rgb="FF63BE7B"/>
      </colorScale>
    </cfRule>
  </conditionalFormatting>
  <conditionalFormatting sqref="T2:T11">
    <cfRule type="colorScale" priority="64005">
      <colorScale>
        <cfvo type="min"/>
        <cfvo type="max"/>
        <color rgb="FFFCFCFF"/>
        <color rgb="FF63BE7B"/>
      </colorScale>
    </cfRule>
  </conditionalFormatting>
  <conditionalFormatting sqref="U2:U11">
    <cfRule type="colorScale" priority="64007">
      <colorScale>
        <cfvo type="min"/>
        <cfvo type="max"/>
        <color rgb="FFFCFCFF"/>
        <color rgb="FF63BE7B"/>
      </colorScale>
    </cfRule>
  </conditionalFormatting>
  <conditionalFormatting sqref="V2:V11">
    <cfRule type="colorScale" priority="64009">
      <colorScale>
        <cfvo type="min"/>
        <cfvo type="percentile" val="50"/>
        <cfvo type="max"/>
        <color rgb="FF63BE7B"/>
        <color rgb="FFFCFCFF"/>
        <color rgb="FFF8696B"/>
      </colorScale>
    </cfRule>
  </conditionalFormatting>
  <conditionalFormatting sqref="W2:W11">
    <cfRule type="colorScale" priority="64011">
      <colorScale>
        <cfvo type="min"/>
        <cfvo type="percentile" val="50"/>
        <cfvo type="max"/>
        <color rgb="FF63BE7B"/>
        <color rgb="FFFCFCFF"/>
        <color rgb="FFF8696B"/>
      </colorScale>
    </cfRule>
  </conditionalFormatting>
  <conditionalFormatting sqref="U2:U11">
    <cfRule type="colorScale" priority="64035">
      <colorScale>
        <cfvo type="min"/>
        <cfvo type="percentile" val="50"/>
        <cfvo type="max"/>
        <color rgb="FFF8696B"/>
        <color rgb="FFFCFCFF"/>
        <color rgb="FF63BE7B"/>
      </colorScale>
    </cfRule>
  </conditionalFormatting>
  <conditionalFormatting sqref="D12">
    <cfRule type="colorScale" priority="219">
      <colorScale>
        <cfvo type="min"/>
        <cfvo type="percentile" val="50"/>
        <cfvo type="max"/>
        <color rgb="FFF8696B"/>
        <color rgb="FFFCFCFF"/>
        <color rgb="FF63BE7B"/>
      </colorScale>
    </cfRule>
  </conditionalFormatting>
  <conditionalFormatting sqref="D12">
    <cfRule type="colorScale" priority="220">
      <colorScale>
        <cfvo type="min"/>
        <cfvo type="percentile" val="50"/>
        <cfvo type="max"/>
        <color rgb="FFF8696B"/>
        <color rgb="FFFCFCFF"/>
        <color rgb="FF63BE7B"/>
      </colorScale>
    </cfRule>
  </conditionalFormatting>
  <conditionalFormatting sqref="E12">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onditionalFormatting>
  <conditionalFormatting sqref="E12">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onditionalFormatting>
  <conditionalFormatting sqref="N12">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fRule type="colorScale" priority="230">
      <colorScale>
        <cfvo type="min"/>
        <cfvo type="max"/>
        <color rgb="FFFFEF9C"/>
        <color rgb="FF63BE7B"/>
      </colorScale>
    </cfRule>
  </conditionalFormatting>
  <conditionalFormatting sqref="E12 N12">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fRule type="colorScale" priority="207">
      <colorScale>
        <cfvo type="min"/>
        <cfvo type="max"/>
        <color rgb="FFFFEF9C"/>
        <color rgb="FF63BE7B"/>
      </colorScale>
    </cfRule>
  </conditionalFormatting>
  <conditionalFormatting sqref="N12">
    <cfRule type="colorScale" priority="241">
      <colorScale>
        <cfvo type="min"/>
        <cfvo type="percentile" val="50"/>
        <cfvo type="max"/>
        <color rgb="FFF8696B"/>
        <color rgb="FFFCFCFF"/>
        <color rgb="FF63BE7B"/>
      </colorScale>
    </cfRule>
    <cfRule type="colorScale" priority="242">
      <colorScale>
        <cfvo type="min"/>
        <cfvo type="percentile" val="50"/>
        <cfvo type="max"/>
        <color rgb="FFF8696B"/>
        <color rgb="FFFCFCFF"/>
        <color rgb="FF5A8AC6"/>
      </colorScale>
    </cfRule>
    <cfRule type="colorScale" priority="243">
      <colorScale>
        <cfvo type="min"/>
        <cfvo type="percentile" val="50"/>
        <cfvo type="max"/>
        <color rgb="FFF8696B"/>
        <color rgb="FFFCFCFF"/>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N12">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N12">
    <cfRule type="colorScale" priority="239">
      <colorScale>
        <cfvo type="min"/>
        <cfvo type="max"/>
        <color rgb="FFFCFCFF"/>
        <color rgb="FF63BE7B"/>
      </colorScale>
    </cfRule>
    <cfRule type="colorScale" priority="240">
      <colorScale>
        <cfvo type="min"/>
        <cfvo type="percentile" val="50"/>
        <cfvo type="max"/>
        <color rgb="FFF8696B"/>
        <color rgb="FFFCFCFF"/>
        <color rgb="FF63BE7B"/>
      </colorScale>
    </cfRule>
  </conditionalFormatting>
  <conditionalFormatting sqref="N12">
    <cfRule type="colorScale" priority="231">
      <colorScale>
        <cfvo type="min"/>
        <cfvo type="percentile" val="50"/>
        <cfvo type="max"/>
        <color rgb="FFF8696B"/>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5A8AC6"/>
      </colorScale>
    </cfRule>
    <cfRule type="colorScale" priority="235">
      <colorScale>
        <cfvo type="min"/>
        <cfvo type="percentile" val="50"/>
        <cfvo type="max"/>
        <color rgb="FFF8696B"/>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N12">
    <cfRule type="colorScale" priority="249">
      <colorScale>
        <cfvo type="min"/>
        <cfvo type="percentile" val="50"/>
        <cfvo type="max"/>
        <color rgb="FFF8696B"/>
        <color rgb="FFFCFCFF"/>
        <color rgb="FF63BE7B"/>
      </colorScale>
    </cfRule>
  </conditionalFormatting>
  <conditionalFormatting sqref="N12">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fRule type="colorScale" priority="253">
      <colorScale>
        <cfvo type="min"/>
        <cfvo type="max"/>
        <color rgb="FFFFEF9C"/>
        <color rgb="FF63BE7B"/>
      </colorScale>
    </cfRule>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FEB84"/>
        <color rgb="FF63BE7B"/>
      </colorScale>
    </cfRule>
    <cfRule type="colorScale" priority="258">
      <colorScale>
        <cfvo type="min"/>
        <cfvo type="max"/>
        <color rgb="FFFFEF9C"/>
        <color rgb="FF63BE7B"/>
      </colorScale>
    </cfRule>
  </conditionalFormatting>
  <conditionalFormatting sqref="O12">
    <cfRule type="colorScale" priority="259">
      <colorScale>
        <cfvo type="min"/>
        <cfvo type="percentile" val="50"/>
        <cfvo type="max"/>
        <color rgb="FF63BE7B"/>
        <color rgb="FFFCFCFF"/>
        <color rgb="FFF8696B"/>
      </colorScale>
    </cfRule>
  </conditionalFormatting>
  <conditionalFormatting sqref="O12">
    <cfRule type="colorScale" priority="260">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onditionalFormatting>
  <conditionalFormatting sqref="P12">
    <cfRule type="colorScale" priority="264">
      <colorScale>
        <cfvo type="min"/>
        <cfvo type="percentile" val="50"/>
        <cfvo type="max"/>
        <color rgb="FF63BE7B"/>
        <color rgb="FFFCFCFF"/>
        <color rgb="FFF8696B"/>
      </colorScale>
    </cfRule>
  </conditionalFormatting>
  <conditionalFormatting sqref="P12">
    <cfRule type="colorScale" priority="265">
      <colorScale>
        <cfvo type="min"/>
        <cfvo type="percentile" val="50"/>
        <cfvo type="max"/>
        <color rgb="FF63BE7B"/>
        <color rgb="FFFCFCFF"/>
        <color rgb="FFF8696B"/>
      </colorScale>
    </cfRule>
    <cfRule type="colorScale" priority="266">
      <colorScale>
        <cfvo type="min"/>
        <cfvo type="percentile" val="50"/>
        <cfvo type="max"/>
        <color rgb="FF63BE7B"/>
        <color rgb="FFFCFCFF"/>
        <color rgb="FFF8696B"/>
      </colorScale>
    </cfRule>
    <cfRule type="colorScale" priority="267">
      <colorScale>
        <cfvo type="min"/>
        <cfvo type="max"/>
        <color rgb="FFFCFCFF"/>
        <color rgb="FFF8696B"/>
      </colorScale>
    </cfRule>
  </conditionalFormatting>
  <conditionalFormatting sqref="Q12">
    <cfRule type="colorScale" priority="268">
      <colorScale>
        <cfvo type="min"/>
        <cfvo type="percentile" val="50"/>
        <cfvo type="max"/>
        <color rgb="FFF8696B"/>
        <color rgb="FFFCFCFF"/>
        <color rgb="FF63BE7B"/>
      </colorScale>
    </cfRule>
  </conditionalFormatting>
  <conditionalFormatting sqref="Q12">
    <cfRule type="colorScale" priority="269">
      <colorScale>
        <cfvo type="min"/>
        <cfvo type="percentile" val="50"/>
        <cfvo type="max"/>
        <color rgb="FFF8696B"/>
        <color rgb="FFFCFCFF"/>
        <color rgb="FF63BE7B"/>
      </colorScale>
    </cfRule>
    <cfRule type="colorScale" priority="270">
      <colorScale>
        <cfvo type="min"/>
        <cfvo type="max"/>
        <color rgb="FFFFEF9C"/>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4">
      <colorScale>
        <cfvo type="min"/>
        <cfvo type="max"/>
        <color rgb="FFFCFCFF"/>
        <color rgb="FF63BE7B"/>
      </colorScale>
    </cfRule>
    <cfRule type="colorScale" priority="275">
      <colorScale>
        <cfvo type="min"/>
        <cfvo type="percentile" val="50"/>
        <cfvo type="max"/>
        <color rgb="FFF8696B"/>
        <color rgb="FFFCFCFF"/>
        <color rgb="FF63BE7B"/>
      </colorScale>
    </cfRule>
  </conditionalFormatting>
  <conditionalFormatting sqref="Q12:U12 W12">
    <cfRule type="colorScale" priority="208">
      <colorScale>
        <cfvo type="min"/>
        <cfvo type="max"/>
        <color rgb="FFFFEF9C"/>
        <color rgb="FF63BE7B"/>
      </colorScale>
    </cfRule>
  </conditionalFormatting>
  <conditionalFormatting sqref="R12:S12">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11">
      <colorScale>
        <cfvo type="min"/>
        <cfvo type="max"/>
        <color rgb="FFFFEF9C"/>
        <color rgb="FF63BE7B"/>
      </colorScale>
    </cfRule>
    <cfRule type="colorScale" priority="212">
      <colorScale>
        <cfvo type="min"/>
        <cfvo type="max"/>
        <color rgb="FFFFEF9C"/>
        <color rgb="FF63BE7B"/>
      </colorScale>
    </cfRule>
    <cfRule type="colorScale" priority="213">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T12">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T12">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FEF9C"/>
        <color rgb="FF63BE7B"/>
      </colorScale>
    </cfRule>
    <cfRule type="colorScale" priority="281">
      <colorScale>
        <cfvo type="min"/>
        <cfvo type="max"/>
        <color rgb="FFFFEF9C"/>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onditionalFormatting>
  <conditionalFormatting sqref="U12">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onditionalFormatting>
  <conditionalFormatting sqref="U12 W12">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6">
      <colorScale>
        <cfvo type="min"/>
        <cfvo type="max"/>
        <color rgb="FFFFEF9C"/>
        <color rgb="FF63BE7B"/>
      </colorScale>
    </cfRule>
  </conditionalFormatting>
  <conditionalFormatting sqref="U12">
    <cfRule type="colorScale" priority="286">
      <colorScale>
        <cfvo type="min"/>
        <cfvo type="percentile" val="50"/>
        <cfvo type="max"/>
        <color rgb="FFF8696B"/>
        <color rgb="FFFCFCFF"/>
        <color rgb="FF63BE7B"/>
      </colorScale>
    </cfRule>
    <cfRule type="colorScale" priority="287">
      <colorScale>
        <cfvo type="min"/>
        <cfvo type="max"/>
        <color rgb="FFFCFCFF"/>
        <color rgb="FF63BE7B"/>
      </colorScale>
    </cfRule>
  </conditionalFormatting>
  <conditionalFormatting sqref="V12">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max"/>
        <color rgb="FF63BE7B"/>
        <color rgb="FFFCFCFF"/>
      </colorScale>
    </cfRule>
    <cfRule type="colorScale" priority="291">
      <colorScale>
        <cfvo type="min"/>
        <cfvo type="percentile" val="50"/>
        <cfvo type="max"/>
        <color rgb="FF63BE7B"/>
        <color rgb="FFFCFCFF"/>
        <color rgb="FFF8696B"/>
      </colorScale>
    </cfRule>
    <cfRule type="colorScale" priority="292">
      <colorScale>
        <cfvo type="min"/>
        <cfvo type="max"/>
        <color rgb="FFFFEF9C"/>
        <color rgb="FF63BE7B"/>
      </colorScale>
    </cfRule>
    <cfRule type="colorScale" priority="293">
      <colorScale>
        <cfvo type="min"/>
        <cfvo type="max"/>
        <color rgb="FFFFEF9C"/>
        <color rgb="FF63BE7B"/>
      </colorScale>
    </cfRule>
    <cfRule type="colorScale" priority="294">
      <colorScale>
        <cfvo type="min"/>
        <cfvo type="max"/>
        <color rgb="FFFFEF9C"/>
        <color rgb="FF63BE7B"/>
      </colorScale>
    </cfRule>
  </conditionalFormatting>
  <conditionalFormatting sqref="V12">
    <cfRule type="colorScale" priority="295">
      <colorScale>
        <cfvo type="min"/>
        <cfvo type="max"/>
        <color rgb="FFFFEF9C"/>
        <color rgb="FF63BE7B"/>
      </colorScale>
    </cfRule>
  </conditionalFormatting>
  <conditionalFormatting sqref="V12">
    <cfRule type="colorScale" priority="198">
      <colorScale>
        <cfvo type="min"/>
        <cfvo type="max"/>
        <color rgb="FFFFEF9C"/>
        <color rgb="FF63BE7B"/>
      </colorScale>
    </cfRule>
  </conditionalFormatting>
  <conditionalFormatting sqref="V12">
    <cfRule type="colorScale" priority="199">
      <colorScale>
        <cfvo type="min"/>
        <cfvo type="max"/>
        <color rgb="FFFFEF9C"/>
        <color rgb="FF63BE7B"/>
      </colorScale>
    </cfRule>
    <cfRule type="colorScale" priority="200">
      <colorScale>
        <cfvo type="min"/>
        <cfvo type="max"/>
        <color rgb="FFFFEF9C"/>
        <color rgb="FF63BE7B"/>
      </colorScale>
    </cfRule>
  </conditionalFormatting>
  <conditionalFormatting sqref="V12">
    <cfRule type="colorScale" priority="201">
      <colorScale>
        <cfvo type="min"/>
        <cfvo type="max"/>
        <color rgb="FFFFEF9C"/>
        <color rgb="FF63BE7B"/>
      </colorScale>
    </cfRule>
    <cfRule type="colorScale" priority="202">
      <colorScale>
        <cfvo type="min"/>
        <cfvo type="percentile" val="50"/>
        <cfvo type="max"/>
        <color rgb="FFF8696B"/>
        <color rgb="FFFFEB84"/>
        <color rgb="FF63BE7B"/>
      </colorScale>
    </cfRule>
    <cfRule type="colorScale" priority="203">
      <colorScale>
        <cfvo type="min"/>
        <cfvo type="percentile" val="50"/>
        <cfvo type="max"/>
        <color rgb="FFF8696B"/>
        <color rgb="FFFFEB84"/>
        <color rgb="FF63BE7B"/>
      </colorScale>
    </cfRule>
  </conditionalFormatting>
  <conditionalFormatting sqref="W12">
    <cfRule type="colorScale" priority="296">
      <colorScale>
        <cfvo type="min"/>
        <cfvo type="percentile" val="50"/>
        <cfvo type="max"/>
        <color rgb="FF63BE7B"/>
        <color rgb="FFFCFCFF"/>
        <color rgb="FFF8696B"/>
      </colorScale>
    </cfRule>
  </conditionalFormatting>
  <conditionalFormatting sqref="W12">
    <cfRule type="colorScale" priority="297">
      <colorScale>
        <cfvo type="min"/>
        <cfvo type="percentile" val="50"/>
        <cfvo type="max"/>
        <color rgb="FF63BE7B"/>
        <color rgb="FFFCFCFF"/>
        <color rgb="FFF8696B"/>
      </colorScale>
    </cfRule>
    <cfRule type="colorScale" priority="298">
      <colorScale>
        <cfvo type="min"/>
        <cfvo type="max"/>
        <color rgb="FF63BE7B"/>
        <color rgb="FFFCFCFF"/>
      </colorScale>
    </cfRule>
    <cfRule type="colorScale" priority="299">
      <colorScale>
        <cfvo type="min"/>
        <cfvo type="percentile" val="50"/>
        <cfvo type="max"/>
        <color rgb="FF63BE7B"/>
        <color rgb="FFFCFCFF"/>
        <color rgb="FFF8696B"/>
      </colorScale>
    </cfRule>
  </conditionalFormatting>
  <conditionalFormatting sqref="D12">
    <cfRule type="colorScale" priority="197">
      <colorScale>
        <cfvo type="min"/>
        <cfvo type="percentile" val="50"/>
        <cfvo type="max"/>
        <color rgb="FFF8696B"/>
        <color rgb="FFFCFCFF"/>
        <color rgb="FF63BE7B"/>
      </colorScale>
    </cfRule>
  </conditionalFormatting>
  <conditionalFormatting sqref="D12">
    <cfRule type="colorScale" priority="196">
      <colorScale>
        <cfvo type="min"/>
        <cfvo type="percentile" val="50"/>
        <cfvo type="max"/>
        <color rgb="FFF8696B"/>
        <color rgb="FFFCFCFF"/>
        <color rgb="FF63BE7B"/>
      </colorScale>
    </cfRule>
  </conditionalFormatting>
  <conditionalFormatting sqref="E12">
    <cfRule type="colorScale" priority="195">
      <colorScale>
        <cfvo type="min"/>
        <cfvo type="max"/>
        <color rgb="FFFCFCFF"/>
        <color rgb="FF63BE7B"/>
      </colorScale>
    </cfRule>
  </conditionalFormatting>
  <conditionalFormatting sqref="N12">
    <cfRule type="colorScale" priority="170">
      <colorScale>
        <cfvo type="min"/>
        <cfvo type="max"/>
        <color rgb="FFFCFCFF"/>
        <color rgb="FF63BE7B"/>
      </colorScale>
    </cfRule>
  </conditionalFormatting>
  <conditionalFormatting sqref="O12">
    <cfRule type="colorScale" priority="194">
      <colorScale>
        <cfvo type="min"/>
        <cfvo type="percentile" val="50"/>
        <cfvo type="max"/>
        <color rgb="FF63BE7B"/>
        <color rgb="FFFCFCFF"/>
        <color rgb="FFF8696B"/>
      </colorScale>
    </cfRule>
  </conditionalFormatting>
  <conditionalFormatting sqref="P12">
    <cfRule type="colorScale" priority="193">
      <colorScale>
        <cfvo type="min"/>
        <cfvo type="percentile" val="50"/>
        <cfvo type="max"/>
        <color rgb="FF63BE7B"/>
        <color rgb="FFFCFCFF"/>
        <color rgb="FFF8696B"/>
      </colorScale>
    </cfRule>
  </conditionalFormatting>
  <conditionalFormatting sqref="Q12">
    <cfRule type="colorScale" priority="192">
      <colorScale>
        <cfvo type="min"/>
        <cfvo type="percentile" val="50"/>
        <cfvo type="max"/>
        <color rgb="FFF8696B"/>
        <color rgb="FFFCFCFF"/>
        <color rgb="FF63BE7B"/>
      </colorScale>
    </cfRule>
  </conditionalFormatting>
  <conditionalFormatting sqref="R12">
    <cfRule type="colorScale" priority="187">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S12">
    <cfRule type="colorScale" priority="188">
      <colorScale>
        <cfvo type="min"/>
        <cfvo type="percentile" val="50"/>
        <cfvo type="max"/>
        <color rgb="FFF8696B"/>
        <color rgb="FFFCFCFF"/>
        <color rgb="FF63BE7B"/>
      </colorScale>
    </cfRule>
  </conditionalFormatting>
  <conditionalFormatting sqref="S12">
    <cfRule type="colorScale" priority="190">
      <colorScale>
        <cfvo type="min"/>
        <cfvo type="max"/>
        <color rgb="FFFCFCFF"/>
        <color rgb="FF63BE7B"/>
      </colorScale>
    </cfRule>
  </conditionalFormatting>
  <conditionalFormatting sqref="T12">
    <cfRule type="colorScale" priority="189">
      <colorScale>
        <cfvo type="min"/>
        <cfvo type="percentile" val="50"/>
        <cfvo type="max"/>
        <color rgb="FFF8696B"/>
        <color rgb="FFFCFCFF"/>
        <color rgb="FF63BE7B"/>
      </colorScale>
    </cfRule>
  </conditionalFormatting>
  <conditionalFormatting sqref="U12">
    <cfRule type="colorScale" priority="186">
      <colorScale>
        <cfvo type="min"/>
        <cfvo type="percentile" val="50"/>
        <cfvo type="max"/>
        <color rgb="FFF8696B"/>
        <color rgb="FFFCFCFF"/>
        <color rgb="FF63BE7B"/>
      </colorScale>
    </cfRule>
  </conditionalFormatting>
  <conditionalFormatting sqref="V12">
    <cfRule type="colorScale" priority="161">
      <colorScale>
        <cfvo type="min"/>
        <cfvo type="percentile" val="50"/>
        <cfvo type="max"/>
        <color rgb="FF63BE7B"/>
        <color rgb="FFFCFCFF"/>
        <color rgb="FFF8696B"/>
      </colorScale>
    </cfRule>
  </conditionalFormatting>
  <conditionalFormatting sqref="W12">
    <cfRule type="colorScale" priority="185">
      <colorScale>
        <cfvo type="min"/>
        <cfvo type="percentile" val="50"/>
        <cfvo type="max"/>
        <color rgb="FF63BE7B"/>
        <color rgb="FFFCFCFF"/>
        <color rgb="FFF8696B"/>
      </colorScale>
    </cfRule>
  </conditionalFormatting>
  <conditionalFormatting sqref="D12">
    <cfRule type="colorScale" priority="184">
      <colorScale>
        <cfvo type="min"/>
        <cfvo type="percentile" val="50"/>
        <cfvo type="max"/>
        <color rgb="FFF8696B"/>
        <color rgb="FFFCFCFF"/>
        <color rgb="FF63BE7B"/>
      </colorScale>
    </cfRule>
  </conditionalFormatting>
  <conditionalFormatting sqref="E12">
    <cfRule type="colorScale" priority="183">
      <colorScale>
        <cfvo type="min"/>
        <cfvo type="max"/>
        <color rgb="FFFCFCFF"/>
        <color rgb="FF63BE7B"/>
      </colorScale>
    </cfRule>
  </conditionalFormatting>
  <conditionalFormatting sqref="O12">
    <cfRule type="colorScale" priority="182">
      <colorScale>
        <cfvo type="min"/>
        <cfvo type="percentile" val="50"/>
        <cfvo type="max"/>
        <color rgb="FF63BE7B"/>
        <color rgb="FFFCFCFF"/>
        <color rgb="FFF8696B"/>
      </colorScale>
    </cfRule>
  </conditionalFormatting>
  <conditionalFormatting sqref="P12">
    <cfRule type="colorScale" priority="181">
      <colorScale>
        <cfvo type="min"/>
        <cfvo type="percentile" val="50"/>
        <cfvo type="max"/>
        <color rgb="FF63BE7B"/>
        <color rgb="FFFCFCFF"/>
        <color rgb="FFF8696B"/>
      </colorScale>
    </cfRule>
  </conditionalFormatting>
  <conditionalFormatting sqref="Q12">
    <cfRule type="colorScale" priority="180">
      <colorScale>
        <cfvo type="min"/>
        <cfvo type="percentile" val="50"/>
        <cfvo type="max"/>
        <color rgb="FFF8696B"/>
        <color rgb="FFFCFCFF"/>
        <color rgb="FF63BE7B"/>
      </colorScale>
    </cfRule>
  </conditionalFormatting>
  <conditionalFormatting sqref="R12">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S12">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onditionalFormatting>
  <conditionalFormatting sqref="T12">
    <cfRule type="colorScale" priority="175">
      <colorScale>
        <cfvo type="min"/>
        <cfvo type="percentile" val="50"/>
        <cfvo type="max"/>
        <color rgb="FFF8696B"/>
        <color rgb="FFFCFCFF"/>
        <color rgb="FF63BE7B"/>
      </colorScale>
    </cfRule>
  </conditionalFormatting>
  <conditionalFormatting sqref="U12">
    <cfRule type="colorScale" priority="174">
      <colorScale>
        <cfvo type="min"/>
        <cfvo type="percentile" val="50"/>
        <cfvo type="max"/>
        <color rgb="FFF8696B"/>
        <color rgb="FFFCFCFF"/>
        <color rgb="FF63BE7B"/>
      </colorScale>
    </cfRule>
  </conditionalFormatting>
  <conditionalFormatting sqref="W12">
    <cfRule type="colorScale" priority="173">
      <colorScale>
        <cfvo type="min"/>
        <cfvo type="percentile" val="50"/>
        <cfvo type="max"/>
        <color rgb="FF63BE7B"/>
        <color rgb="FFFCFCFF"/>
        <color rgb="FFF8696B"/>
      </colorScale>
    </cfRule>
  </conditionalFormatting>
  <conditionalFormatting sqref="D12">
    <cfRule type="colorScale" priority="172">
      <colorScale>
        <cfvo type="min"/>
        <cfvo type="percentile" val="50"/>
        <cfvo type="max"/>
        <color rgb="FFF8696B"/>
        <color rgb="FFFCFCFF"/>
        <color rgb="FF63BE7B"/>
      </colorScale>
    </cfRule>
  </conditionalFormatting>
  <conditionalFormatting sqref="E12">
    <cfRule type="colorScale" priority="171">
      <colorScale>
        <cfvo type="min"/>
        <cfvo type="max"/>
        <color rgb="FFFCFCFF"/>
        <color rgb="FF63BE7B"/>
      </colorScale>
    </cfRule>
  </conditionalFormatting>
  <conditionalFormatting sqref="O12">
    <cfRule type="colorScale" priority="169">
      <colorScale>
        <cfvo type="min"/>
        <cfvo type="percentile" val="50"/>
        <cfvo type="max"/>
        <color rgb="FF63BE7B"/>
        <color rgb="FFFCFCFF"/>
        <color rgb="FFF8696B"/>
      </colorScale>
    </cfRule>
  </conditionalFormatting>
  <conditionalFormatting sqref="P12">
    <cfRule type="colorScale" priority="168">
      <colorScale>
        <cfvo type="min"/>
        <cfvo type="percentile" val="50"/>
        <cfvo type="max"/>
        <color rgb="FF63BE7B"/>
        <color rgb="FFFCFCFF"/>
        <color rgb="FFF8696B"/>
      </colorScale>
    </cfRule>
  </conditionalFormatting>
  <conditionalFormatting sqref="Q12">
    <cfRule type="colorScale" priority="167">
      <colorScale>
        <cfvo type="min"/>
        <cfvo type="percentile" val="50"/>
        <cfvo type="max"/>
        <color rgb="FFF8696B"/>
        <color rgb="FFFCFCFF"/>
        <color rgb="FF63BE7B"/>
      </colorScale>
    </cfRule>
  </conditionalFormatting>
  <conditionalFormatting sqref="R12">
    <cfRule type="colorScale" priority="166">
      <colorScale>
        <cfvo type="min"/>
        <cfvo type="max"/>
        <color rgb="FFFCFCFF"/>
        <color rgb="FF63BE7B"/>
      </colorScale>
    </cfRule>
  </conditionalFormatting>
  <conditionalFormatting sqref="S12">
    <cfRule type="colorScale" priority="163">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T12">
    <cfRule type="colorScale" priority="164">
      <colorScale>
        <cfvo type="min"/>
        <cfvo type="percentile" val="50"/>
        <cfvo type="max"/>
        <color rgb="FFF8696B"/>
        <color rgb="FFFCFCFF"/>
        <color rgb="FF63BE7B"/>
      </colorScale>
    </cfRule>
  </conditionalFormatting>
  <conditionalFormatting sqref="U12">
    <cfRule type="colorScale" priority="162">
      <colorScale>
        <cfvo type="min"/>
        <cfvo type="percentile" val="50"/>
        <cfvo type="max"/>
        <color rgb="FFF8696B"/>
        <color rgb="FFFCFCFF"/>
        <color rgb="FF63BE7B"/>
      </colorScale>
    </cfRule>
  </conditionalFormatting>
  <conditionalFormatting sqref="W12">
    <cfRule type="colorScale" priority="160">
      <colorScale>
        <cfvo type="min"/>
        <cfvo type="percentile" val="50"/>
        <cfvo type="max"/>
        <color rgb="FF63BE7B"/>
        <color rgb="FFFCFCFF"/>
        <color rgb="FFF8696B"/>
      </colorScale>
    </cfRule>
  </conditionalFormatting>
  <conditionalFormatting sqref="N12">
    <cfRule type="colorScale" priority="-1">
      <colorScale>
        <cfvo type="min"/>
        <cfvo type="percentile" val="50"/>
        <cfvo type="max"/>
        <color rgb="FFF8696B"/>
        <color rgb="FFFFEB84"/>
        <color rgb="FF63BE7B"/>
      </colorScale>
    </cfRule>
    <cfRule type="colorScale" priority="-1">
      <colorScale>
        <cfvo type="min"/>
        <cfvo type="max"/>
        <color rgb="FFFCFCFF"/>
        <color rgb="FF63BE7B"/>
      </colorScale>
    </cfRule>
    <cfRule type="colorScale" priority="-1">
      <colorScale>
        <cfvo type="min"/>
        <cfvo type="max"/>
        <color rgb="FFFCFCFF"/>
        <color rgb="FF63BE7B"/>
      </colorScale>
    </cfRule>
    <cfRule type="colorScale" priority="-1">
      <colorScale>
        <cfvo type="min"/>
        <cfvo type="max"/>
        <color rgb="FFFCFCFF"/>
        <color rgb="FF63BE7B"/>
      </colorScale>
    </cfRule>
    <cfRule type="colorScale" priority="-1">
      <colorScale>
        <cfvo type="min"/>
        <cfvo type="percentile" val="50"/>
        <cfvo type="max"/>
        <color rgb="FFF8696B"/>
        <color rgb="FFFCFCFF"/>
        <color rgb="FF63BE7B"/>
      </colorScale>
    </cfRule>
    <cfRule type="colorScale" priority="-1">
      <colorScale>
        <cfvo type="min"/>
        <cfvo type="max"/>
        <color rgb="FFFCFCFF"/>
        <color rgb="FF63BE7B"/>
      </colorScale>
    </cfRule>
    <cfRule type="colorScale" priority="-1">
      <colorScale>
        <cfvo type="min"/>
        <cfvo type="percentile" val="50"/>
        <cfvo type="max"/>
        <color rgb="FFF8696B"/>
        <color rgb="FFFCFCFF"/>
        <color rgb="FF63BE7B"/>
      </colorScale>
    </cfRule>
    <cfRule type="colorScale" priority="-1">
      <colorScale>
        <cfvo type="min"/>
        <cfvo type="percentile" val="50"/>
        <cfvo type="max"/>
        <color rgb="FFF8696B"/>
        <color rgb="FFFCFCFF"/>
        <color rgb="FF63BE7B"/>
      </colorScale>
    </cfRule>
    <cfRule type="colorScale" priority="-1">
      <colorScale>
        <cfvo type="min"/>
        <cfvo type="max"/>
        <color rgb="FFFCFCFF"/>
        <color rgb="FF63BE7B"/>
      </colorScale>
    </cfRule>
    <cfRule type="colorScale" priority="-1">
      <colorScale>
        <cfvo type="min"/>
        <cfvo type="percentile" val="50"/>
        <cfvo type="max"/>
        <color rgb="FFF8696B"/>
        <color rgb="FFFCFCFF"/>
        <color rgb="FF63BE7B"/>
      </colorScale>
    </cfRule>
    <cfRule type="colorScale" priority="-1">
      <colorScale>
        <cfvo type="min"/>
        <cfvo type="percentile" val="50"/>
        <cfvo type="max"/>
        <color rgb="FFF8696B"/>
        <color rgb="FFFCFCFF"/>
        <color rgb="FF63BE7B"/>
      </colorScale>
    </cfRule>
    <cfRule type="colorScale" priority="-1">
      <colorScale>
        <cfvo type="min"/>
        <cfvo type="percentile" val="50"/>
        <cfvo type="max"/>
        <color rgb="FFF8696B"/>
        <color rgb="FFFCFCFF"/>
        <color rgb="FF5A8AC6"/>
      </colorScale>
    </cfRule>
    <cfRule type="colorScale" priority="-1">
      <colorScale>
        <cfvo type="min"/>
        <cfvo type="percentile" val="50"/>
        <cfvo type="max"/>
        <color rgb="FFF8696B"/>
        <color rgb="FFFCFCFF"/>
        <color rgb="FF63BE7B"/>
      </colorScale>
    </cfRule>
    <cfRule type="colorScale" priority="-1">
      <colorScale>
        <cfvo type="min"/>
        <cfvo type="percentile" val="50"/>
        <cfvo type="max"/>
        <color rgb="FFF8696B"/>
        <color rgb="FFFCFCFF"/>
        <color rgb="FF63BE7B"/>
      </colorScale>
    </cfRule>
    <cfRule type="colorScale" priority="-1">
      <colorScale>
        <cfvo type="min"/>
        <cfvo type="max"/>
        <color rgb="FFFCFCFF"/>
        <color rgb="FF63BE7B"/>
      </colorScale>
    </cfRule>
    <cfRule type="colorScale" priority="-1">
      <colorScale>
        <cfvo type="min"/>
        <cfvo type="max"/>
        <color rgb="FFFFEF9C"/>
        <color rgb="FF63BE7B"/>
      </colorScale>
    </cfRule>
    <cfRule type="colorScale" priority="300">
      <colorScale>
        <cfvo type="min"/>
        <cfvo type="max"/>
        <color rgb="FFFFEF9C"/>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FEB84"/>
        <color rgb="FF63BE7B"/>
      </colorScale>
    </cfRule>
    <cfRule type="colorScale" priority="304">
      <colorScale>
        <cfvo type="min"/>
        <cfvo type="max"/>
        <color rgb="FFFFEF9C"/>
        <color rgb="FF63BE7B"/>
      </colorScale>
    </cfRule>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5A8AC6"/>
      </colorScale>
    </cfRule>
    <cfRule type="colorScale" priority="309">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FEB84"/>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fRule type="colorScale" priority="319">
      <colorScale>
        <cfvo type="min"/>
        <cfvo type="percentile" val="50"/>
        <cfvo type="max"/>
        <color rgb="FFF8696B"/>
        <color rgb="FFFFEB84"/>
        <color rgb="FF63BE7B"/>
      </colorScale>
    </cfRule>
    <cfRule type="colorScale" priority="320">
      <colorScale>
        <cfvo type="min"/>
        <cfvo type="max"/>
        <color rgb="FFFFEF9C"/>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onditionalFormatting>
  <conditionalFormatting sqref="D12">
    <cfRule type="colorScale" priority="159">
      <colorScale>
        <cfvo type="min"/>
        <cfvo type="percentile" val="50"/>
        <cfvo type="max"/>
        <color rgb="FFF8696B"/>
        <color rgb="FFFCFCFF"/>
        <color rgb="FF63BE7B"/>
      </colorScale>
    </cfRule>
  </conditionalFormatting>
  <conditionalFormatting sqref="N12">
    <cfRule type="colorScale" priority="62">
      <colorScale>
        <cfvo type="min"/>
        <cfvo type="max"/>
        <color rgb="FFFCFCFF"/>
        <color rgb="FF63BE7B"/>
      </colorScale>
    </cfRule>
  </conditionalFormatting>
  <conditionalFormatting sqref="O12">
    <cfRule type="colorScale" priority="61">
      <colorScale>
        <cfvo type="min"/>
        <cfvo type="percentile" val="50"/>
        <cfvo type="max"/>
        <color rgb="FF63BE7B"/>
        <color rgb="FFFCFCFF"/>
        <color rgb="FFF8696B"/>
      </colorScale>
    </cfRule>
  </conditionalFormatting>
  <conditionalFormatting sqref="P12">
    <cfRule type="colorScale" priority="60">
      <colorScale>
        <cfvo type="min"/>
        <cfvo type="percentile" val="50"/>
        <cfvo type="max"/>
        <color rgb="FF63BE7B"/>
        <color rgb="FFFCFCFF"/>
        <color rgb="FFF8696B"/>
      </colorScale>
    </cfRule>
  </conditionalFormatting>
  <conditionalFormatting sqref="Q12">
    <cfRule type="colorScale" priority="59">
      <colorScale>
        <cfvo type="min"/>
        <cfvo type="percentile" val="50"/>
        <cfvo type="max"/>
        <color rgb="FFF8696B"/>
        <color rgb="FFFCFCFF"/>
        <color rgb="FF63BE7B"/>
      </colorScale>
    </cfRule>
  </conditionalFormatting>
  <conditionalFormatting sqref="R12">
    <cfRule type="colorScale" priority="58">
      <colorScale>
        <cfvo type="min"/>
        <cfvo type="max"/>
        <color rgb="FFFCFCFF"/>
        <color rgb="FF63BE7B"/>
      </colorScale>
    </cfRule>
  </conditionalFormatting>
  <conditionalFormatting sqref="S12">
    <cfRule type="colorScale" priority="57">
      <colorScale>
        <cfvo type="min"/>
        <cfvo type="percentile" val="50"/>
        <cfvo type="max"/>
        <color rgb="FFF8696B"/>
        <color rgb="FFFCFCFF"/>
        <color rgb="FF63BE7B"/>
      </colorScale>
    </cfRule>
  </conditionalFormatting>
  <conditionalFormatting sqref="T12">
    <cfRule type="colorScale" priority="56">
      <colorScale>
        <cfvo type="min"/>
        <cfvo type="percentile" val="50"/>
        <cfvo type="max"/>
        <color rgb="FFF8696B"/>
        <color rgb="FFFCFCFF"/>
        <color rgb="FF63BE7B"/>
      </colorScale>
    </cfRule>
  </conditionalFormatting>
  <conditionalFormatting sqref="U12">
    <cfRule type="colorScale" priority="55">
      <colorScale>
        <cfvo type="min"/>
        <cfvo type="percentile" val="50"/>
        <cfvo type="max"/>
        <color rgb="FFF8696B"/>
        <color rgb="FFFCFCFF"/>
        <color rgb="FF63BE7B"/>
      </colorScale>
    </cfRule>
  </conditionalFormatting>
  <conditionalFormatting sqref="V12">
    <cfRule type="colorScale" priority="54">
      <colorScale>
        <cfvo type="min"/>
        <cfvo type="percentile" val="50"/>
        <cfvo type="max"/>
        <color rgb="FF63BE7B"/>
        <color rgb="FFFCFCFF"/>
        <color rgb="FFF8696B"/>
      </colorScale>
    </cfRule>
  </conditionalFormatting>
  <conditionalFormatting sqref="W12">
    <cfRule type="colorScale" priority="53">
      <colorScale>
        <cfvo type="min"/>
        <cfvo type="percentile" val="50"/>
        <cfvo type="max"/>
        <color rgb="FF63BE7B"/>
        <color rgb="FFFCFCFF"/>
        <color rgb="FFF8696B"/>
      </colorScale>
    </cfRule>
  </conditionalFormatting>
  <conditionalFormatting sqref="D12">
    <cfRule type="colorScale" priority="158">
      <colorScale>
        <cfvo type="min"/>
        <cfvo type="percentile" val="50"/>
        <cfvo type="max"/>
        <color rgb="FFF8696B"/>
        <color rgb="FFFCFCFF"/>
        <color rgb="FF63BE7B"/>
      </colorScale>
    </cfRule>
  </conditionalFormatting>
  <conditionalFormatting sqref="E12">
    <cfRule type="colorScale" priority="157">
      <colorScale>
        <cfvo type="min"/>
        <cfvo type="max"/>
        <color rgb="FFFCFCFF"/>
        <color rgb="FF63BE7B"/>
      </colorScale>
    </cfRule>
  </conditionalFormatting>
  <conditionalFormatting sqref="F12:M12">
    <cfRule type="colorScale" priority="144">
      <colorScale>
        <cfvo type="min"/>
        <cfvo type="max"/>
        <color rgb="FFFCFCFF"/>
        <color rgb="FF63BE7B"/>
      </colorScale>
    </cfRule>
    <cfRule type="colorScale" priority="145">
      <colorScale>
        <cfvo type="min"/>
        <cfvo type="max"/>
        <color rgb="FFFCFCFF"/>
        <color rgb="FF63BE7B"/>
      </colorScale>
    </cfRule>
  </conditionalFormatting>
  <conditionalFormatting sqref="F12:M12">
    <cfRule type="colorScale" priority="146">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fRule type="colorScale" priority="149">
      <colorScale>
        <cfvo type="min"/>
        <cfvo type="max"/>
        <color rgb="FFFFEF9C"/>
        <color rgb="FF63BE7B"/>
      </colorScale>
    </cfRule>
  </conditionalFormatting>
  <conditionalFormatting sqref="F12">
    <cfRule type="colorScale" priority="150">
      <colorScale>
        <cfvo type="min"/>
        <cfvo type="max"/>
        <color rgb="FFFCFCFF"/>
        <color rgb="FF63BE7B"/>
      </colorScale>
    </cfRule>
  </conditionalFormatting>
  <conditionalFormatting sqref="F12">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F12">
    <cfRule type="colorScale" priority="153">
      <colorScale>
        <cfvo type="min"/>
        <cfvo type="percentile" val="50"/>
        <cfvo type="max"/>
        <color rgb="FFF8696B"/>
        <color rgb="FFFCFCFF"/>
        <color rgb="FF63BE7B"/>
      </colorScale>
    </cfRule>
  </conditionalFormatting>
  <conditionalFormatting sqref="F12">
    <cfRule type="colorScale" priority="154">
      <colorScale>
        <cfvo type="min"/>
        <cfvo type="max"/>
        <color rgb="FFFCFCFF"/>
        <color rgb="FF63BE7B"/>
      </colorScale>
    </cfRule>
  </conditionalFormatting>
  <conditionalFormatting sqref="F12">
    <cfRule type="colorScale" priority="155">
      <colorScale>
        <cfvo type="min"/>
        <cfvo type="max"/>
        <color rgb="FFFCFCFF"/>
        <color rgb="FF63BE7B"/>
      </colorScale>
    </cfRule>
  </conditionalFormatting>
  <conditionalFormatting sqref="F12">
    <cfRule type="colorScale" priority="156">
      <colorScale>
        <cfvo type="min"/>
        <cfvo type="max"/>
        <color rgb="FFFCFCFF"/>
        <color rgb="FF63BE7B"/>
      </colorScale>
    </cfRule>
  </conditionalFormatting>
  <conditionalFormatting sqref="F12">
    <cfRule type="colorScale" priority="143">
      <colorScale>
        <cfvo type="min"/>
        <cfvo type="max"/>
        <color rgb="FFFCFCFF"/>
        <color rgb="FF63BE7B"/>
      </colorScale>
    </cfRule>
  </conditionalFormatting>
  <conditionalFormatting sqref="F12">
    <cfRule type="colorScale" priority="142">
      <colorScale>
        <cfvo type="min"/>
        <cfvo type="max"/>
        <color rgb="FFFCFCFF"/>
        <color rgb="FF63BE7B"/>
      </colorScale>
    </cfRule>
  </conditionalFormatting>
  <conditionalFormatting sqref="F12">
    <cfRule type="colorScale" priority="141">
      <colorScale>
        <cfvo type="min"/>
        <cfvo type="max"/>
        <color rgb="FFFCFCFF"/>
        <color rgb="FF63BE7B"/>
      </colorScale>
    </cfRule>
  </conditionalFormatting>
  <conditionalFormatting sqref="F12">
    <cfRule type="colorScale" priority="140">
      <colorScale>
        <cfvo type="min"/>
        <cfvo type="max"/>
        <color rgb="FFFCFCFF"/>
        <color rgb="FF63BE7B"/>
      </colorScale>
    </cfRule>
  </conditionalFormatting>
  <conditionalFormatting sqref="G12">
    <cfRule type="colorScale" priority="133">
      <colorScale>
        <cfvo type="min"/>
        <cfvo type="max"/>
        <color rgb="FFFCFCFF"/>
        <color rgb="FF63BE7B"/>
      </colorScale>
    </cfRule>
  </conditionalFormatting>
  <conditionalFormatting sqref="G12">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G12">
    <cfRule type="colorScale" priority="136">
      <colorScale>
        <cfvo type="min"/>
        <cfvo type="percentile" val="50"/>
        <cfvo type="max"/>
        <color rgb="FFF8696B"/>
        <color rgb="FFFCFCFF"/>
        <color rgb="FF63BE7B"/>
      </colorScale>
    </cfRule>
  </conditionalFormatting>
  <conditionalFormatting sqref="G12">
    <cfRule type="colorScale" priority="137">
      <colorScale>
        <cfvo type="min"/>
        <cfvo type="max"/>
        <color rgb="FFFCFCFF"/>
        <color rgb="FF63BE7B"/>
      </colorScale>
    </cfRule>
  </conditionalFormatting>
  <conditionalFormatting sqref="G12">
    <cfRule type="colorScale" priority="138">
      <colorScale>
        <cfvo type="min"/>
        <cfvo type="max"/>
        <color rgb="FFFCFCFF"/>
        <color rgb="FF63BE7B"/>
      </colorScale>
    </cfRule>
  </conditionalFormatting>
  <conditionalFormatting sqref="G12">
    <cfRule type="colorScale" priority="139">
      <colorScale>
        <cfvo type="min"/>
        <cfvo type="max"/>
        <color rgb="FFFCFCFF"/>
        <color rgb="FF63BE7B"/>
      </colorScale>
    </cfRule>
  </conditionalFormatting>
  <conditionalFormatting sqref="G12">
    <cfRule type="colorScale" priority="132">
      <colorScale>
        <cfvo type="min"/>
        <cfvo type="max"/>
        <color rgb="FFFCFCFF"/>
        <color rgb="FF63BE7B"/>
      </colorScale>
    </cfRule>
  </conditionalFormatting>
  <conditionalFormatting sqref="G12">
    <cfRule type="colorScale" priority="131">
      <colorScale>
        <cfvo type="min"/>
        <cfvo type="max"/>
        <color rgb="FFFCFCFF"/>
        <color rgb="FF63BE7B"/>
      </colorScale>
    </cfRule>
  </conditionalFormatting>
  <conditionalFormatting sqref="G12">
    <cfRule type="colorScale" priority="130">
      <colorScale>
        <cfvo type="min"/>
        <cfvo type="max"/>
        <color rgb="FFFCFCFF"/>
        <color rgb="FF63BE7B"/>
      </colorScale>
    </cfRule>
  </conditionalFormatting>
  <conditionalFormatting sqref="G12">
    <cfRule type="colorScale" priority="129">
      <colorScale>
        <cfvo type="min"/>
        <cfvo type="max"/>
        <color rgb="FFFCFCFF"/>
        <color rgb="FF63BE7B"/>
      </colorScale>
    </cfRule>
  </conditionalFormatting>
  <conditionalFormatting sqref="H12">
    <cfRule type="colorScale" priority="122">
      <colorScale>
        <cfvo type="min"/>
        <cfvo type="max"/>
        <color rgb="FFFCFCFF"/>
        <color rgb="FF63BE7B"/>
      </colorScale>
    </cfRule>
  </conditionalFormatting>
  <conditionalFormatting sqref="H12">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onditionalFormatting>
  <conditionalFormatting sqref="H12">
    <cfRule type="colorScale" priority="125">
      <colorScale>
        <cfvo type="min"/>
        <cfvo type="percentile" val="50"/>
        <cfvo type="max"/>
        <color rgb="FFF8696B"/>
        <color rgb="FFFCFCFF"/>
        <color rgb="FF63BE7B"/>
      </colorScale>
    </cfRule>
  </conditionalFormatting>
  <conditionalFormatting sqref="H12">
    <cfRule type="colorScale" priority="126">
      <colorScale>
        <cfvo type="min"/>
        <cfvo type="max"/>
        <color rgb="FFFCFCFF"/>
        <color rgb="FF63BE7B"/>
      </colorScale>
    </cfRule>
  </conditionalFormatting>
  <conditionalFormatting sqref="H12">
    <cfRule type="colorScale" priority="127">
      <colorScale>
        <cfvo type="min"/>
        <cfvo type="max"/>
        <color rgb="FFFCFCFF"/>
        <color rgb="FF63BE7B"/>
      </colorScale>
    </cfRule>
  </conditionalFormatting>
  <conditionalFormatting sqref="H12">
    <cfRule type="colorScale" priority="128">
      <colorScale>
        <cfvo type="min"/>
        <cfvo type="max"/>
        <color rgb="FFFCFCFF"/>
        <color rgb="FF63BE7B"/>
      </colorScale>
    </cfRule>
  </conditionalFormatting>
  <conditionalFormatting sqref="H12">
    <cfRule type="colorScale" priority="121">
      <colorScale>
        <cfvo type="min"/>
        <cfvo type="max"/>
        <color rgb="FFFCFCFF"/>
        <color rgb="FF63BE7B"/>
      </colorScale>
    </cfRule>
  </conditionalFormatting>
  <conditionalFormatting sqref="H12">
    <cfRule type="colorScale" priority="120">
      <colorScale>
        <cfvo type="min"/>
        <cfvo type="max"/>
        <color rgb="FFFCFCFF"/>
        <color rgb="FF63BE7B"/>
      </colorScale>
    </cfRule>
  </conditionalFormatting>
  <conditionalFormatting sqref="H12">
    <cfRule type="colorScale" priority="119">
      <colorScale>
        <cfvo type="min"/>
        <cfvo type="max"/>
        <color rgb="FFFCFCFF"/>
        <color rgb="FF63BE7B"/>
      </colorScale>
    </cfRule>
  </conditionalFormatting>
  <conditionalFormatting sqref="H12">
    <cfRule type="colorScale" priority="118">
      <colorScale>
        <cfvo type="min"/>
        <cfvo type="max"/>
        <color rgb="FFFCFCFF"/>
        <color rgb="FF63BE7B"/>
      </colorScale>
    </cfRule>
  </conditionalFormatting>
  <conditionalFormatting sqref="I12">
    <cfRule type="colorScale" priority="111">
      <colorScale>
        <cfvo type="min"/>
        <cfvo type="max"/>
        <color rgb="FFFCFCFF"/>
        <color rgb="FF63BE7B"/>
      </colorScale>
    </cfRule>
  </conditionalFormatting>
  <conditionalFormatting sqref="I12">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onditionalFormatting>
  <conditionalFormatting sqref="I12">
    <cfRule type="colorScale" priority="114">
      <colorScale>
        <cfvo type="min"/>
        <cfvo type="percentile" val="50"/>
        <cfvo type="max"/>
        <color rgb="FFF8696B"/>
        <color rgb="FFFCFCFF"/>
        <color rgb="FF63BE7B"/>
      </colorScale>
    </cfRule>
  </conditionalFormatting>
  <conditionalFormatting sqref="I12">
    <cfRule type="colorScale" priority="115">
      <colorScale>
        <cfvo type="min"/>
        <cfvo type="max"/>
        <color rgb="FFFCFCFF"/>
        <color rgb="FF63BE7B"/>
      </colorScale>
    </cfRule>
  </conditionalFormatting>
  <conditionalFormatting sqref="I12">
    <cfRule type="colorScale" priority="116">
      <colorScale>
        <cfvo type="min"/>
        <cfvo type="max"/>
        <color rgb="FFFCFCFF"/>
        <color rgb="FF63BE7B"/>
      </colorScale>
    </cfRule>
  </conditionalFormatting>
  <conditionalFormatting sqref="I12">
    <cfRule type="colorScale" priority="117">
      <colorScale>
        <cfvo type="min"/>
        <cfvo type="max"/>
        <color rgb="FFFCFCFF"/>
        <color rgb="FF63BE7B"/>
      </colorScale>
    </cfRule>
  </conditionalFormatting>
  <conditionalFormatting sqref="I12">
    <cfRule type="colorScale" priority="110">
      <colorScale>
        <cfvo type="min"/>
        <cfvo type="max"/>
        <color rgb="FFFCFCFF"/>
        <color rgb="FF63BE7B"/>
      </colorScale>
    </cfRule>
  </conditionalFormatting>
  <conditionalFormatting sqref="I12">
    <cfRule type="colorScale" priority="109">
      <colorScale>
        <cfvo type="min"/>
        <cfvo type="max"/>
        <color rgb="FFFCFCFF"/>
        <color rgb="FF63BE7B"/>
      </colorScale>
    </cfRule>
  </conditionalFormatting>
  <conditionalFormatting sqref="I12">
    <cfRule type="colorScale" priority="108">
      <colorScale>
        <cfvo type="min"/>
        <cfvo type="max"/>
        <color rgb="FFFCFCFF"/>
        <color rgb="FF63BE7B"/>
      </colorScale>
    </cfRule>
  </conditionalFormatting>
  <conditionalFormatting sqref="I12">
    <cfRule type="colorScale" priority="107">
      <colorScale>
        <cfvo type="min"/>
        <cfvo type="max"/>
        <color rgb="FFFCFCFF"/>
        <color rgb="FF63BE7B"/>
      </colorScale>
    </cfRule>
  </conditionalFormatting>
  <conditionalFormatting sqref="J12">
    <cfRule type="colorScale" priority="100">
      <colorScale>
        <cfvo type="min"/>
        <cfvo type="max"/>
        <color rgb="FFFCFCFF"/>
        <color rgb="FF63BE7B"/>
      </colorScale>
    </cfRule>
  </conditionalFormatting>
  <conditionalFormatting sqref="J1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onditionalFormatting>
  <conditionalFormatting sqref="J12">
    <cfRule type="colorScale" priority="103">
      <colorScale>
        <cfvo type="min"/>
        <cfvo type="percentile" val="50"/>
        <cfvo type="max"/>
        <color rgb="FFF8696B"/>
        <color rgb="FFFCFCFF"/>
        <color rgb="FF63BE7B"/>
      </colorScale>
    </cfRule>
  </conditionalFormatting>
  <conditionalFormatting sqref="J12">
    <cfRule type="colorScale" priority="104">
      <colorScale>
        <cfvo type="min"/>
        <cfvo type="max"/>
        <color rgb="FFFCFCFF"/>
        <color rgb="FF63BE7B"/>
      </colorScale>
    </cfRule>
  </conditionalFormatting>
  <conditionalFormatting sqref="J12">
    <cfRule type="colorScale" priority="105">
      <colorScale>
        <cfvo type="min"/>
        <cfvo type="max"/>
        <color rgb="FFFCFCFF"/>
        <color rgb="FF63BE7B"/>
      </colorScale>
    </cfRule>
  </conditionalFormatting>
  <conditionalFormatting sqref="J12">
    <cfRule type="colorScale" priority="106">
      <colorScale>
        <cfvo type="min"/>
        <cfvo type="max"/>
        <color rgb="FFFCFCFF"/>
        <color rgb="FF63BE7B"/>
      </colorScale>
    </cfRule>
  </conditionalFormatting>
  <conditionalFormatting sqref="J12">
    <cfRule type="colorScale" priority="99">
      <colorScale>
        <cfvo type="min"/>
        <cfvo type="max"/>
        <color rgb="FFFCFCFF"/>
        <color rgb="FF63BE7B"/>
      </colorScale>
    </cfRule>
  </conditionalFormatting>
  <conditionalFormatting sqref="J12">
    <cfRule type="colorScale" priority="98">
      <colorScale>
        <cfvo type="min"/>
        <cfvo type="max"/>
        <color rgb="FFFCFCFF"/>
        <color rgb="FF63BE7B"/>
      </colorScale>
    </cfRule>
  </conditionalFormatting>
  <conditionalFormatting sqref="J12">
    <cfRule type="colorScale" priority="97">
      <colorScale>
        <cfvo type="min"/>
        <cfvo type="max"/>
        <color rgb="FFFCFCFF"/>
        <color rgb="FF63BE7B"/>
      </colorScale>
    </cfRule>
  </conditionalFormatting>
  <conditionalFormatting sqref="J12">
    <cfRule type="colorScale" priority="96">
      <colorScale>
        <cfvo type="min"/>
        <cfvo type="max"/>
        <color rgb="FFFCFCFF"/>
        <color rgb="FF63BE7B"/>
      </colorScale>
    </cfRule>
  </conditionalFormatting>
  <conditionalFormatting sqref="K12">
    <cfRule type="colorScale" priority="89">
      <colorScale>
        <cfvo type="min"/>
        <cfvo type="max"/>
        <color rgb="FFFCFCFF"/>
        <color rgb="FF63BE7B"/>
      </colorScale>
    </cfRule>
  </conditionalFormatting>
  <conditionalFormatting sqref="K12">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onditionalFormatting>
  <conditionalFormatting sqref="K12">
    <cfRule type="colorScale" priority="92">
      <colorScale>
        <cfvo type="min"/>
        <cfvo type="percentile" val="50"/>
        <cfvo type="max"/>
        <color rgb="FFF8696B"/>
        <color rgb="FFFCFCFF"/>
        <color rgb="FF63BE7B"/>
      </colorScale>
    </cfRule>
  </conditionalFormatting>
  <conditionalFormatting sqref="K12">
    <cfRule type="colorScale" priority="93">
      <colorScale>
        <cfvo type="min"/>
        <cfvo type="max"/>
        <color rgb="FFFCFCFF"/>
        <color rgb="FF63BE7B"/>
      </colorScale>
    </cfRule>
  </conditionalFormatting>
  <conditionalFormatting sqref="K12">
    <cfRule type="colorScale" priority="94">
      <colorScale>
        <cfvo type="min"/>
        <cfvo type="max"/>
        <color rgb="FFFCFCFF"/>
        <color rgb="FF63BE7B"/>
      </colorScale>
    </cfRule>
  </conditionalFormatting>
  <conditionalFormatting sqref="K12">
    <cfRule type="colorScale" priority="95">
      <colorScale>
        <cfvo type="min"/>
        <cfvo type="max"/>
        <color rgb="FFFCFCFF"/>
        <color rgb="FF63BE7B"/>
      </colorScale>
    </cfRule>
  </conditionalFormatting>
  <conditionalFormatting sqref="K12">
    <cfRule type="colorScale" priority="88">
      <colorScale>
        <cfvo type="min"/>
        <cfvo type="max"/>
        <color rgb="FFFCFCFF"/>
        <color rgb="FF63BE7B"/>
      </colorScale>
    </cfRule>
  </conditionalFormatting>
  <conditionalFormatting sqref="K12">
    <cfRule type="colorScale" priority="87">
      <colorScale>
        <cfvo type="min"/>
        <cfvo type="max"/>
        <color rgb="FFFCFCFF"/>
        <color rgb="FF63BE7B"/>
      </colorScale>
    </cfRule>
  </conditionalFormatting>
  <conditionalFormatting sqref="K12">
    <cfRule type="colorScale" priority="86">
      <colorScale>
        <cfvo type="min"/>
        <cfvo type="max"/>
        <color rgb="FFFCFCFF"/>
        <color rgb="FF63BE7B"/>
      </colorScale>
    </cfRule>
  </conditionalFormatting>
  <conditionalFormatting sqref="K12">
    <cfRule type="colorScale" priority="85">
      <colorScale>
        <cfvo type="min"/>
        <cfvo type="max"/>
        <color rgb="FFFCFCFF"/>
        <color rgb="FF63BE7B"/>
      </colorScale>
    </cfRule>
  </conditionalFormatting>
  <conditionalFormatting sqref="L12">
    <cfRule type="colorScale" priority="78">
      <colorScale>
        <cfvo type="min"/>
        <cfvo type="max"/>
        <color rgb="FFFCFCFF"/>
        <color rgb="FF63BE7B"/>
      </colorScale>
    </cfRule>
  </conditionalFormatting>
  <conditionalFormatting sqref="L12">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L12">
    <cfRule type="colorScale" priority="81">
      <colorScale>
        <cfvo type="min"/>
        <cfvo type="percentile" val="50"/>
        <cfvo type="max"/>
        <color rgb="FFF8696B"/>
        <color rgb="FFFCFCFF"/>
        <color rgb="FF63BE7B"/>
      </colorScale>
    </cfRule>
  </conditionalFormatting>
  <conditionalFormatting sqref="L12">
    <cfRule type="colorScale" priority="82">
      <colorScale>
        <cfvo type="min"/>
        <cfvo type="max"/>
        <color rgb="FFFCFCFF"/>
        <color rgb="FF63BE7B"/>
      </colorScale>
    </cfRule>
  </conditionalFormatting>
  <conditionalFormatting sqref="L12">
    <cfRule type="colorScale" priority="83">
      <colorScale>
        <cfvo type="min"/>
        <cfvo type="max"/>
        <color rgb="FFFCFCFF"/>
        <color rgb="FF63BE7B"/>
      </colorScale>
    </cfRule>
  </conditionalFormatting>
  <conditionalFormatting sqref="L12">
    <cfRule type="colorScale" priority="84">
      <colorScale>
        <cfvo type="min"/>
        <cfvo type="max"/>
        <color rgb="FFFCFCFF"/>
        <color rgb="FF63BE7B"/>
      </colorScale>
    </cfRule>
  </conditionalFormatting>
  <conditionalFormatting sqref="L12">
    <cfRule type="colorScale" priority="77">
      <colorScale>
        <cfvo type="min"/>
        <cfvo type="max"/>
        <color rgb="FFFCFCFF"/>
        <color rgb="FF63BE7B"/>
      </colorScale>
    </cfRule>
  </conditionalFormatting>
  <conditionalFormatting sqref="L12">
    <cfRule type="colorScale" priority="76">
      <colorScale>
        <cfvo type="min"/>
        <cfvo type="max"/>
        <color rgb="FFFCFCFF"/>
        <color rgb="FF63BE7B"/>
      </colorScale>
    </cfRule>
  </conditionalFormatting>
  <conditionalFormatting sqref="L12">
    <cfRule type="colorScale" priority="75">
      <colorScale>
        <cfvo type="min"/>
        <cfvo type="max"/>
        <color rgb="FFFCFCFF"/>
        <color rgb="FF63BE7B"/>
      </colorScale>
    </cfRule>
  </conditionalFormatting>
  <conditionalFormatting sqref="L12">
    <cfRule type="colorScale" priority="74">
      <colorScale>
        <cfvo type="min"/>
        <cfvo type="max"/>
        <color rgb="FFFCFCFF"/>
        <color rgb="FF63BE7B"/>
      </colorScale>
    </cfRule>
  </conditionalFormatting>
  <conditionalFormatting sqref="M12">
    <cfRule type="colorScale" priority="67">
      <colorScale>
        <cfvo type="min"/>
        <cfvo type="max"/>
        <color rgb="FFFCFCFF"/>
        <color rgb="FF63BE7B"/>
      </colorScale>
    </cfRule>
  </conditionalFormatting>
  <conditionalFormatting sqref="M12">
    <cfRule type="colorScale" priority="68">
      <colorScale>
        <cfvo type="min"/>
        <cfvo type="percentile" val="50"/>
        <cfvo type="max"/>
        <color rgb="FFF8696B"/>
        <color rgb="FFFCFCFF"/>
        <color rgb="FF63BE7B"/>
      </colorScale>
    </cfRule>
    <cfRule type="colorScale" priority="69">
      <colorScale>
        <cfvo type="min"/>
        <cfvo type="max"/>
        <color rgb="FFFCFCFF"/>
        <color rgb="FF63BE7B"/>
      </colorScale>
    </cfRule>
  </conditionalFormatting>
  <conditionalFormatting sqref="M12">
    <cfRule type="colorScale" priority="70">
      <colorScale>
        <cfvo type="min"/>
        <cfvo type="percentile" val="50"/>
        <cfvo type="max"/>
        <color rgb="FFF8696B"/>
        <color rgb="FFFCFCFF"/>
        <color rgb="FF63BE7B"/>
      </colorScale>
    </cfRule>
  </conditionalFormatting>
  <conditionalFormatting sqref="M12">
    <cfRule type="colorScale" priority="71">
      <colorScale>
        <cfvo type="min"/>
        <cfvo type="max"/>
        <color rgb="FFFCFCFF"/>
        <color rgb="FF63BE7B"/>
      </colorScale>
    </cfRule>
  </conditionalFormatting>
  <conditionalFormatting sqref="M12">
    <cfRule type="colorScale" priority="72">
      <colorScale>
        <cfvo type="min"/>
        <cfvo type="max"/>
        <color rgb="FFFCFCFF"/>
        <color rgb="FF63BE7B"/>
      </colorScale>
    </cfRule>
  </conditionalFormatting>
  <conditionalFormatting sqref="M12">
    <cfRule type="colorScale" priority="73">
      <colorScale>
        <cfvo type="min"/>
        <cfvo type="max"/>
        <color rgb="FFFCFCFF"/>
        <color rgb="FF63BE7B"/>
      </colorScale>
    </cfRule>
  </conditionalFormatting>
  <conditionalFormatting sqref="M12">
    <cfRule type="colorScale" priority="66">
      <colorScale>
        <cfvo type="min"/>
        <cfvo type="max"/>
        <color rgb="FFFCFCFF"/>
        <color rgb="FF63BE7B"/>
      </colorScale>
    </cfRule>
  </conditionalFormatting>
  <conditionalFormatting sqref="M12">
    <cfRule type="colorScale" priority="65">
      <colorScale>
        <cfvo type="min"/>
        <cfvo type="max"/>
        <color rgb="FFFCFCFF"/>
        <color rgb="FF63BE7B"/>
      </colorScale>
    </cfRule>
  </conditionalFormatting>
  <conditionalFormatting sqref="M12">
    <cfRule type="colorScale" priority="64">
      <colorScale>
        <cfvo type="min"/>
        <cfvo type="max"/>
        <color rgb="FFFCFCFF"/>
        <color rgb="FF63BE7B"/>
      </colorScale>
    </cfRule>
  </conditionalFormatting>
  <conditionalFormatting sqref="M12">
    <cfRule type="colorScale" priority="63">
      <colorScale>
        <cfvo type="min"/>
        <cfvo type="max"/>
        <color rgb="FFFCFCFF"/>
        <color rgb="FF63BE7B"/>
      </colorScale>
    </cfRule>
  </conditionalFormatting>
  <conditionalFormatting sqref="D12">
    <cfRule type="colorScale" priority="51">
      <colorScale>
        <cfvo type="min"/>
        <cfvo type="percentile" val="50"/>
        <cfvo type="max"/>
        <color rgb="FFF8696B"/>
        <color rgb="FFFCFCFF"/>
        <color rgb="FF63BE7B"/>
      </colorScale>
    </cfRule>
  </conditionalFormatting>
  <conditionalFormatting sqref="G12">
    <cfRule type="colorScale" priority="48">
      <colorScale>
        <cfvo type="min"/>
        <cfvo type="max"/>
        <color rgb="FFFCFCFF"/>
        <color rgb="FF63BE7B"/>
      </colorScale>
    </cfRule>
  </conditionalFormatting>
  <conditionalFormatting sqref="J12">
    <cfRule type="colorScale" priority="45">
      <colorScale>
        <cfvo type="min"/>
        <cfvo type="max"/>
        <color rgb="FFFCFCFF"/>
        <color rgb="FF63BE7B"/>
      </colorScale>
    </cfRule>
  </conditionalFormatting>
  <conditionalFormatting sqref="M12">
    <cfRule type="colorScale" priority="42">
      <colorScale>
        <cfvo type="min"/>
        <cfvo type="max"/>
        <color rgb="FFFCFCFF"/>
        <color rgb="FF63BE7B"/>
      </colorScale>
    </cfRule>
  </conditionalFormatting>
  <conditionalFormatting sqref="N12">
    <cfRule type="colorScale" priority="41">
      <colorScale>
        <cfvo type="min"/>
        <cfvo type="max"/>
        <color rgb="FFFCFCFF"/>
        <color rgb="FF63BE7B"/>
      </colorScale>
    </cfRule>
  </conditionalFormatting>
  <conditionalFormatting sqref="O12">
    <cfRule type="colorScale" priority="40">
      <colorScale>
        <cfvo type="min"/>
        <cfvo type="percentile" val="50"/>
        <cfvo type="max"/>
        <color rgb="FF63BE7B"/>
        <color rgb="FFFCFCFF"/>
        <color rgb="FFF8696B"/>
      </colorScale>
    </cfRule>
    <cfRule type="colorScale" priority="52">
      <colorScale>
        <cfvo type="min"/>
        <cfvo type="max"/>
        <color rgb="FFFCFCFF"/>
        <color rgb="FF63BE7B"/>
      </colorScale>
    </cfRule>
  </conditionalFormatting>
  <conditionalFormatting sqref="P12">
    <cfRule type="colorScale" priority="39">
      <colorScale>
        <cfvo type="min"/>
        <cfvo type="percentile" val="50"/>
        <cfvo type="max"/>
        <color rgb="FF63BE7B"/>
        <color rgb="FFFCFCFF"/>
        <color rgb="FFF8696B"/>
      </colorScale>
    </cfRule>
  </conditionalFormatting>
  <conditionalFormatting sqref="Q12">
    <cfRule type="colorScale" priority="38">
      <colorScale>
        <cfvo type="min"/>
        <cfvo type="percentile" val="50"/>
        <cfvo type="max"/>
        <color rgb="FFF8696B"/>
        <color rgb="FFFCFCFF"/>
        <color rgb="FF63BE7B"/>
      </colorScale>
    </cfRule>
  </conditionalFormatting>
  <conditionalFormatting sqref="R12">
    <cfRule type="colorScale" priority="37">
      <colorScale>
        <cfvo type="min"/>
        <cfvo type="max"/>
        <color rgb="FFFCFCFF"/>
        <color rgb="FF63BE7B"/>
      </colorScale>
    </cfRule>
  </conditionalFormatting>
  <conditionalFormatting sqref="S12">
    <cfRule type="colorScale" priority="36">
      <colorScale>
        <cfvo type="min"/>
        <cfvo type="percentile" val="50"/>
        <cfvo type="max"/>
        <color rgb="FFF8696B"/>
        <color rgb="FFFCFCFF"/>
        <color rgb="FF63BE7B"/>
      </colorScale>
    </cfRule>
  </conditionalFormatting>
  <conditionalFormatting sqref="T12">
    <cfRule type="colorScale" priority="35">
      <colorScale>
        <cfvo type="min"/>
        <cfvo type="percentile" val="50"/>
        <cfvo type="max"/>
        <color rgb="FFF8696B"/>
        <color rgb="FFFCFCFF"/>
        <color rgb="FF63BE7B"/>
      </colorScale>
    </cfRule>
  </conditionalFormatting>
  <conditionalFormatting sqref="U12">
    <cfRule type="colorScale" priority="34">
      <colorScale>
        <cfvo type="min"/>
        <cfvo type="percentile" val="50"/>
        <cfvo type="max"/>
        <color rgb="FFF8696B"/>
        <color rgb="FFFCFCFF"/>
        <color rgb="FF63BE7B"/>
      </colorScale>
    </cfRule>
  </conditionalFormatting>
  <conditionalFormatting sqref="V12">
    <cfRule type="colorScale" priority="33">
      <colorScale>
        <cfvo type="min"/>
        <cfvo type="percentile" val="50"/>
        <cfvo type="max"/>
        <color rgb="FF63BE7B"/>
        <color rgb="FFFCFCFF"/>
        <color rgb="FFF8696B"/>
      </colorScale>
    </cfRule>
  </conditionalFormatting>
  <conditionalFormatting sqref="W12">
    <cfRule type="colorScale" priority="32">
      <colorScale>
        <cfvo type="min"/>
        <cfvo type="percentile" val="50"/>
        <cfvo type="max"/>
        <color rgb="FF63BE7B"/>
        <color rgb="FFFCFCFF"/>
        <color rgb="FFF8696B"/>
      </colorScale>
    </cfRule>
  </conditionalFormatting>
  <conditionalFormatting sqref="E12">
    <cfRule type="colorScale" priority="50">
      <colorScale>
        <cfvo type="min"/>
        <cfvo type="max"/>
        <color rgb="FFFCFCFF"/>
        <color rgb="FF63BE7B"/>
      </colorScale>
    </cfRule>
  </conditionalFormatting>
  <conditionalFormatting sqref="F12">
    <cfRule type="colorScale" priority="49">
      <colorScale>
        <cfvo type="min"/>
        <cfvo type="max"/>
        <color rgb="FFFCFCFF"/>
        <color rgb="FF63BE7B"/>
      </colorScale>
    </cfRule>
  </conditionalFormatting>
  <conditionalFormatting sqref="H12">
    <cfRule type="colorScale" priority="47">
      <colorScale>
        <cfvo type="min"/>
        <cfvo type="max"/>
        <color rgb="FFFCFCFF"/>
        <color rgb="FF63BE7B"/>
      </colorScale>
    </cfRule>
  </conditionalFormatting>
  <conditionalFormatting sqref="I12">
    <cfRule type="colorScale" priority="46">
      <colorScale>
        <cfvo type="min"/>
        <cfvo type="max"/>
        <color rgb="FFFCFCFF"/>
        <color rgb="FF63BE7B"/>
      </colorScale>
    </cfRule>
  </conditionalFormatting>
  <conditionalFormatting sqref="K12">
    <cfRule type="colorScale" priority="44">
      <colorScale>
        <cfvo type="min"/>
        <cfvo type="max"/>
        <color rgb="FFFCFCFF"/>
        <color rgb="FF63BE7B"/>
      </colorScale>
    </cfRule>
  </conditionalFormatting>
  <conditionalFormatting sqref="L12">
    <cfRule type="colorScale" priority="43">
      <colorScale>
        <cfvo type="min"/>
        <cfvo type="max"/>
        <color rgb="FFFCFCFF"/>
        <color rgb="FF63BE7B"/>
      </colorScale>
    </cfRule>
  </conditionalFormatting>
  <conditionalFormatting sqref="D2:D11 D13:D14">
    <cfRule type="colorScale" priority="64698">
      <colorScale>
        <cfvo type="min"/>
        <cfvo type="percentile" val="50"/>
        <cfvo type="max"/>
        <color rgb="FFF8696B"/>
        <color rgb="FFFCFCFF"/>
        <color rgb="FF63BE7B"/>
      </colorScale>
    </cfRule>
  </conditionalFormatting>
  <conditionalFormatting sqref="G2:G11 G13:G14">
    <cfRule type="colorScale" priority="64700">
      <colorScale>
        <cfvo type="min"/>
        <cfvo type="max"/>
        <color rgb="FFFCFCFF"/>
        <color rgb="FF63BE7B"/>
      </colorScale>
    </cfRule>
  </conditionalFormatting>
  <conditionalFormatting sqref="J2:J11 J13:J14">
    <cfRule type="colorScale" priority="64702">
      <colorScale>
        <cfvo type="min"/>
        <cfvo type="max"/>
        <color rgb="FFFCFCFF"/>
        <color rgb="FF63BE7B"/>
      </colorScale>
    </cfRule>
  </conditionalFormatting>
  <conditionalFormatting sqref="M2:M11 M13:M14">
    <cfRule type="colorScale" priority="64704">
      <colorScale>
        <cfvo type="min"/>
        <cfvo type="max"/>
        <color rgb="FFFCFCFF"/>
        <color rgb="FF63BE7B"/>
      </colorScale>
    </cfRule>
  </conditionalFormatting>
  <conditionalFormatting sqref="N2:N11 N13:N14">
    <cfRule type="colorScale" priority="64706">
      <colorScale>
        <cfvo type="min"/>
        <cfvo type="max"/>
        <color rgb="FFFCFCFF"/>
        <color rgb="FF63BE7B"/>
      </colorScale>
    </cfRule>
  </conditionalFormatting>
  <conditionalFormatting sqref="O2:O11 O13:O14">
    <cfRule type="colorScale" priority="64708">
      <colorScale>
        <cfvo type="min"/>
        <cfvo type="percentile" val="50"/>
        <cfvo type="max"/>
        <color rgb="FF63BE7B"/>
        <color rgb="FFFCFCFF"/>
        <color rgb="FFF8696B"/>
      </colorScale>
    </cfRule>
  </conditionalFormatting>
  <conditionalFormatting sqref="P2:P11 P13:P14">
    <cfRule type="colorScale" priority="64710">
      <colorScale>
        <cfvo type="min"/>
        <cfvo type="percentile" val="50"/>
        <cfvo type="max"/>
        <color rgb="FF63BE7B"/>
        <color rgb="FFFCFCFF"/>
        <color rgb="FFF8696B"/>
      </colorScale>
    </cfRule>
  </conditionalFormatting>
  <conditionalFormatting sqref="Q2:Q11 Q13:Q14">
    <cfRule type="colorScale" priority="64712">
      <colorScale>
        <cfvo type="min"/>
        <cfvo type="percentile" val="50"/>
        <cfvo type="max"/>
        <color rgb="FFF8696B"/>
        <color rgb="FFFCFCFF"/>
        <color rgb="FF63BE7B"/>
      </colorScale>
    </cfRule>
  </conditionalFormatting>
  <conditionalFormatting sqref="R2:R11 R13:R14">
    <cfRule type="colorScale" priority="64714">
      <colorScale>
        <cfvo type="min"/>
        <cfvo type="max"/>
        <color rgb="FFFCFCFF"/>
        <color rgb="FF63BE7B"/>
      </colorScale>
    </cfRule>
  </conditionalFormatting>
  <conditionalFormatting sqref="S2:S11 S13:S14">
    <cfRule type="colorScale" priority="64716">
      <colorScale>
        <cfvo type="min"/>
        <cfvo type="max"/>
        <color rgb="FFFCFCFF"/>
        <color rgb="FF63BE7B"/>
      </colorScale>
    </cfRule>
  </conditionalFormatting>
  <conditionalFormatting sqref="T2:T11 T13:T14">
    <cfRule type="colorScale" priority="64718">
      <colorScale>
        <cfvo type="min"/>
        <cfvo type="max"/>
        <color rgb="FFFCFCFF"/>
        <color rgb="FF63BE7B"/>
      </colorScale>
    </cfRule>
  </conditionalFormatting>
  <conditionalFormatting sqref="U2:U11 U13:U14">
    <cfRule type="colorScale" priority="64720">
      <colorScale>
        <cfvo type="min"/>
        <cfvo type="max"/>
        <color rgb="FFFCFCFF"/>
        <color rgb="FF63BE7B"/>
      </colorScale>
    </cfRule>
    <cfRule type="colorScale" priority="64721">
      <colorScale>
        <cfvo type="min"/>
        <cfvo type="percentile" val="50"/>
        <cfvo type="max"/>
        <color rgb="FFF8696B"/>
        <color rgb="FFFCFCFF"/>
        <color rgb="FF63BE7B"/>
      </colorScale>
    </cfRule>
  </conditionalFormatting>
  <conditionalFormatting sqref="V2:V11 V13:V14">
    <cfRule type="colorScale" priority="64724">
      <colorScale>
        <cfvo type="min"/>
        <cfvo type="percentile" val="50"/>
        <cfvo type="max"/>
        <color rgb="FF63BE7B"/>
        <color rgb="FFFCFCFF"/>
        <color rgb="FFF8696B"/>
      </colorScale>
    </cfRule>
  </conditionalFormatting>
  <conditionalFormatting sqref="W2:W11 W13:W14">
    <cfRule type="colorScale" priority="64726">
      <colorScale>
        <cfvo type="min"/>
        <cfvo type="percentile" val="50"/>
        <cfvo type="max"/>
        <color rgb="FF63BE7B"/>
        <color rgb="FFFCFCFF"/>
        <color rgb="FFF8696B"/>
      </colorScale>
    </cfRule>
  </conditionalFormatting>
  <conditionalFormatting sqref="D2:D14">
    <cfRule type="colorScale" priority="14">
      <colorScale>
        <cfvo type="min"/>
        <cfvo type="percentile" val="50"/>
        <cfvo type="max"/>
        <color rgb="FFF8696B"/>
        <color rgb="FFFCFCFF"/>
        <color rgb="FF63BE7B"/>
      </colorScale>
    </cfRule>
  </conditionalFormatting>
  <conditionalFormatting sqref="F14:M14">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R14:S14">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R14:S14">
    <cfRule type="colorScale" priority="25">
      <colorScale>
        <cfvo type="min"/>
        <cfvo type="max"/>
        <color rgb="FFFFEF9C"/>
        <color rgb="FF63BE7B"/>
      </colorScale>
    </cfRule>
  </conditionalFormatting>
  <conditionalFormatting sqref="F14:M14">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F14:M14">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onditionalFormatting>
  <conditionalFormatting sqref="G2:G14">
    <cfRule type="colorScale" priority="13">
      <colorScale>
        <cfvo type="min"/>
        <cfvo type="max"/>
        <color rgb="FFFCFCFF"/>
        <color rgb="FF63BE7B"/>
      </colorScale>
    </cfRule>
  </conditionalFormatting>
  <conditionalFormatting sqref="J2:J14">
    <cfRule type="colorScale" priority="12">
      <colorScale>
        <cfvo type="min"/>
        <cfvo type="max"/>
        <color rgb="FFFCFCFF"/>
        <color rgb="FF63BE7B"/>
      </colorScale>
    </cfRule>
  </conditionalFormatting>
  <conditionalFormatting sqref="M2:M14">
    <cfRule type="colorScale" priority="11">
      <colorScale>
        <cfvo type="min"/>
        <cfvo type="max"/>
        <color rgb="FFFCFCFF"/>
        <color rgb="FF63BE7B"/>
      </colorScale>
    </cfRule>
  </conditionalFormatting>
  <conditionalFormatting sqref="N2:N14">
    <cfRule type="colorScale" priority="10">
      <colorScale>
        <cfvo type="min"/>
        <cfvo type="max"/>
        <color rgb="FFFCFCFF"/>
        <color rgb="FF63BE7B"/>
      </colorScale>
    </cfRule>
  </conditionalFormatting>
  <conditionalFormatting sqref="O2:O14">
    <cfRule type="colorScale" priority="9">
      <colorScale>
        <cfvo type="min"/>
        <cfvo type="percentile" val="50"/>
        <cfvo type="max"/>
        <color rgb="FF63BE7B"/>
        <color rgb="FFFCFCFF"/>
        <color rgb="FFF8696B"/>
      </colorScale>
    </cfRule>
  </conditionalFormatting>
  <conditionalFormatting sqref="P2:P14">
    <cfRule type="colorScale" priority="8">
      <colorScale>
        <cfvo type="min"/>
        <cfvo type="percentile" val="50"/>
        <cfvo type="max"/>
        <color rgb="FF63BE7B"/>
        <color rgb="FFFCFCFF"/>
        <color rgb="FFF8696B"/>
      </colorScale>
    </cfRule>
  </conditionalFormatting>
  <conditionalFormatting sqref="Q2:Q14">
    <cfRule type="colorScale" priority="7">
      <colorScale>
        <cfvo type="min"/>
        <cfvo type="percentile" val="50"/>
        <cfvo type="max"/>
        <color rgb="FFF8696B"/>
        <color rgb="FFFCFCFF"/>
        <color rgb="FF63BE7B"/>
      </colorScale>
    </cfRule>
  </conditionalFormatting>
  <conditionalFormatting sqref="R2:R14">
    <cfRule type="colorScale" priority="6">
      <colorScale>
        <cfvo type="min"/>
        <cfvo type="max"/>
        <color rgb="FFFCFCFF"/>
        <color rgb="FF63BE7B"/>
      </colorScale>
    </cfRule>
  </conditionalFormatting>
  <conditionalFormatting sqref="S2:S14">
    <cfRule type="colorScale" priority="5">
      <colorScale>
        <cfvo type="min"/>
        <cfvo type="max"/>
        <color rgb="FFFCFCFF"/>
        <color rgb="FF63BE7B"/>
      </colorScale>
    </cfRule>
  </conditionalFormatting>
  <conditionalFormatting sqref="T2:T14">
    <cfRule type="colorScale" priority="4">
      <colorScale>
        <cfvo type="min"/>
        <cfvo type="max"/>
        <color rgb="FFFCFCFF"/>
        <color rgb="FF63BE7B"/>
      </colorScale>
    </cfRule>
  </conditionalFormatting>
  <conditionalFormatting sqref="U2:U14">
    <cfRule type="colorScale" priority="3">
      <colorScale>
        <cfvo type="min"/>
        <cfvo type="max"/>
        <color rgb="FFFCFCFF"/>
        <color rgb="FF63BE7B"/>
      </colorScale>
    </cfRule>
  </conditionalFormatting>
  <conditionalFormatting sqref="V2:V14">
    <cfRule type="colorScale" priority="2">
      <colorScale>
        <cfvo type="min"/>
        <cfvo type="percentile" val="50"/>
        <cfvo type="max"/>
        <color rgb="FF63BE7B"/>
        <color rgb="FFFCFCFF"/>
        <color rgb="FFF8696B"/>
      </colorScale>
    </cfRule>
  </conditionalFormatting>
  <conditionalFormatting sqref="W2:W14">
    <cfRule type="colorScale" priority="1">
      <colorScale>
        <cfvo type="min"/>
        <cfvo type="percentile" val="50"/>
        <cfvo type="max"/>
        <color rgb="FF63BE7B"/>
        <color rgb="FFFCFCFF"/>
        <color rgb="FFF8696B"/>
      </colorScale>
    </cfRule>
  </conditionalFormatting>
  <hyperlinks>
    <hyperlink ref="A11" r:id="rId1" display="Technology/Hardware/ASML.xlsx" xr:uid="{F7A0F42B-5E26-404C-A997-F4DB9C55DF06}"/>
    <hyperlink ref="A12" r:id="rId2" display="Technology/Hardware/Taiwan Semiconductor.xlsx" xr:uid="{F26158E2-6159-714D-AA87-D8CC42C83EC4}"/>
    <hyperlink ref="A7" r:id="rId3" display="Consumer/Hermes International.xlsx" xr:uid="{497729DF-CDE5-AB4E-B0BF-383AD3D7B9C5}"/>
    <hyperlink ref="A5" r:id="rId4" display="Technology/Software/Constellation Software.xlsx" xr:uid="{0E93E546-2B96-3B42-98BE-5BDB67729B4D}"/>
    <hyperlink ref="A10" r:id="rId5" display="Financials/Markel Group.xlsx" xr:uid="{8DE57FC0-2985-D941-858D-F21D770A638F}"/>
    <hyperlink ref="A3" r:id="rId6" display="Healthcare/Novo Nordisk.xlsx" xr:uid="{27B88172-D436-4A43-95F6-9F7D0A865646}"/>
    <hyperlink ref="A9" r:id="rId7" display="Consumer/Louis Vuitton Moet Hennessy.xlsx" xr:uid="{EE7ECA98-3246-AA47-81E5-A110A461B035}"/>
    <hyperlink ref="A2" r:id="rId8" display="Consumer/Evolution AB.xlsx" xr:uid="{CC4EDE33-FA1F-A84A-AB37-4B0AB9C500DC}"/>
    <hyperlink ref="A4" r:id="rId9" display="Technology/Software/Qualys.xlsx" xr:uid="{9859C2A7-FA6B-344C-9C5C-AC07B5B7C21C}"/>
    <hyperlink ref="A6" r:id="rId10" display="Technology/Software/Roper Technologies.xlsx" xr:uid="{B0DBA832-B3F6-6C4D-AA83-AFBD270B887D}"/>
    <hyperlink ref="A14" r:id="rId11" display="Technology/Software/Copart.xlsx" xr:uid="{1363DD09-A057-414A-8264-A243C7D5AB38}"/>
    <hyperlink ref="A8" r:id="rId12" display="Technology/Software/Fair Isaac Corporation.xlsx" xr:uid="{01EC8189-A471-E641-A42D-3E2AD5922729}"/>
    <hyperlink ref="A13" r:id="rId13" display="Technology/Software/MercadoLibre.xlsx" xr:uid="{D2A77E35-C1B0-1740-9886-0DFC1D0F1C5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I15"/>
  <sheetViews>
    <sheetView zoomScale="80" zoomScaleNormal="80" workbookViewId="0">
      <pane ySplit="1" topLeftCell="A2" activePane="bottomLeft" state="frozen"/>
      <selection pane="bottomLeft" activeCell="A8" sqref="A8:XFD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596</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50" customHeight="1">
      <c r="A2" s="2" t="e" vm="41">
        <v>#VALUE!</v>
      </c>
      <c r="B2" s="13" cm="1">
        <f t="array" ref="B2">_FV(A2,"Price")</f>
        <v>264.88</v>
      </c>
      <c r="C2" s="13">
        <f>[40]Model!$K$6</f>
        <v>526.21673878770548</v>
      </c>
      <c r="D2" s="4">
        <f>[40]Model!$K$7</f>
        <v>0.98662314552893937</v>
      </c>
      <c r="E2" s="4">
        <f>[40]Model!$E$11</f>
        <v>0.37092884488921407</v>
      </c>
      <c r="F2" s="4">
        <f>[40]Model!$F$11</f>
        <v>0.47540205758925191</v>
      </c>
      <c r="G2" s="4">
        <f>[40]Model!$K$11</f>
        <v>0.25750687921343629</v>
      </c>
      <c r="H2" s="4">
        <f>[40]Model!$E$13</f>
        <v>1.2443234220428319</v>
      </c>
      <c r="I2" s="4">
        <f>[40]Model!$F$13</f>
        <v>0.58437995118734753</v>
      </c>
      <c r="J2" s="4">
        <f>[40]Model!$K$13</f>
        <v>0.28188069657938031</v>
      </c>
      <c r="K2" s="4">
        <f>[40]Model!$E$15</f>
        <v>-2.3994265747941608</v>
      </c>
      <c r="L2" s="4">
        <f>[40]Model!$F$15</f>
        <v>-0.5866366602947154</v>
      </c>
      <c r="M2" s="4">
        <f>[40]Model!$K$15</f>
        <v>0.55795440402595209</v>
      </c>
      <c r="N2" s="4">
        <f t="shared" ref="N2:N15" si="0">SUM(D2,G2,M2,J2,Q2,R2,S2,T2,U2)/9</f>
        <v>0.30184537210834056</v>
      </c>
      <c r="O2" s="26">
        <f>[40]Model!$A$6</f>
        <v>1.3202588011417697</v>
      </c>
      <c r="P2" s="26">
        <f>[40]Model!$A$7</f>
        <v>13.684339250493096</v>
      </c>
      <c r="Q2" s="23">
        <f>[40]Model!$C$7</f>
        <v>2.0034707608576584E-2</v>
      </c>
      <c r="R2" s="4">
        <f>[40]Model!$C$3</f>
        <v>0.18010000000000001</v>
      </c>
      <c r="S2" s="4">
        <f>[40]Model!$C$5</f>
        <v>8.9800000000000005E-2</v>
      </c>
      <c r="T2" s="4">
        <f>[40]Model!$C$6</f>
        <v>9.0393128248235907E-2</v>
      </c>
      <c r="U2" s="4">
        <f>[40]Model!$E$7</f>
        <v>0.2523153877705448</v>
      </c>
      <c r="V2" s="27">
        <f>[40]Model!$G$7</f>
        <v>0.14719927795271198</v>
      </c>
      <c r="W2" s="4">
        <f>[40]Model!$G$3</f>
        <v>1.0362265793095937E-2</v>
      </c>
      <c r="X2" s="18">
        <f>[40]Model!$A$3</f>
        <v>13875920000</v>
      </c>
      <c r="Y2" s="10" t="str" cm="1">
        <f t="array" ref="Y2">_FV(A2,"Industry")</f>
        <v>Computers, Phones &amp; Household Electronics</v>
      </c>
      <c r="Z2" s="16"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4"/>
      <c r="AC2" s="24"/>
      <c r="AD2" s="6"/>
    </row>
    <row r="3" spans="1:35" ht="50" customHeight="1">
      <c r="A3" s="2" t="e" vm="59">
        <v>#VALUE!</v>
      </c>
      <c r="B3" s="13" cm="1">
        <f t="array" ref="B3">_FV(A3,"Price")</f>
        <v>3010.26</v>
      </c>
      <c r="C3" s="13">
        <f>[58]Model!$K$6</f>
        <v>4414.2521858246528</v>
      </c>
      <c r="D3" s="4">
        <f>[58]Model!$K$7</f>
        <v>0.46640229941089895</v>
      </c>
      <c r="E3" s="4">
        <f>[58]Model!$E$11</f>
        <v>0.55959116627121741</v>
      </c>
      <c r="F3" s="4">
        <f>[58]Model!$F$11</f>
        <v>0.23932124049151549</v>
      </c>
      <c r="G3" s="4">
        <f>[58]Model!$K$11</f>
        <v>0.12182656381556858</v>
      </c>
      <c r="H3" s="4">
        <f>[58]Model!$E$13</f>
        <v>1.624892703862661</v>
      </c>
      <c r="I3" s="4">
        <f>[58]Model!$F$13</f>
        <v>0.76847612818835831</v>
      </c>
      <c r="J3" s="4">
        <f>[58]Model!$K$13</f>
        <v>0.22398290901133455</v>
      </c>
      <c r="K3" s="4">
        <f>[58]Model!$E$15</f>
        <v>1.3334688974372289</v>
      </c>
      <c r="L3" s="4">
        <f>[58]Model!$F$15</f>
        <v>3.0075454291896619E-2</v>
      </c>
      <c r="M3" s="4">
        <f>[58]Model!$K$15</f>
        <v>6.4715081920032697E-2</v>
      </c>
      <c r="N3" s="4">
        <f t="shared" si="0"/>
        <v>0.31620200368405649</v>
      </c>
      <c r="O3" s="26">
        <f>[58]Model!$A$6</f>
        <v>4.9588092571293672</v>
      </c>
      <c r="P3" s="26">
        <f>[58]Model!$A$7</f>
        <v>19.42078033764793</v>
      </c>
      <c r="Q3" s="23">
        <f>[58]Model!$C$7</f>
        <v>6.365946921559533E-2</v>
      </c>
      <c r="R3" s="4">
        <f>[58]Model!$C$3</f>
        <v>1</v>
      </c>
      <c r="S3" s="4">
        <f>[58]Model!$C$5</f>
        <v>0.23039999999999999</v>
      </c>
      <c r="T3" s="4">
        <f>[58]Model!$C$6</f>
        <v>0.36170765260327803</v>
      </c>
      <c r="U3" s="4">
        <f>[58]Model!$E$7</f>
        <v>0.3131240571798003</v>
      </c>
      <c r="V3" s="27">
        <v>0</v>
      </c>
      <c r="W3" s="4">
        <f>[58]Model!$G$3</f>
        <v>-4.4701509234835485E-2</v>
      </c>
      <c r="X3" s="18">
        <f>[58]Model!$A$3</f>
        <v>105027580066</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AB3" s="4"/>
      <c r="AC3" s="24"/>
      <c r="AD3" s="25"/>
    </row>
    <row r="4" spans="1:35" ht="50" customHeight="1">
      <c r="A4" s="2" t="e" vm="92">
        <v>#VALUE!</v>
      </c>
      <c r="B4" s="13" cm="1">
        <f t="array" ref="B4">_FV(A4,"Price")</f>
        <v>9.75</v>
      </c>
      <c r="C4" s="13">
        <f>[92]Model!$K$6</f>
        <v>11.966514017107697</v>
      </c>
      <c r="D4" s="4">
        <f>[92]Model!$K$7</f>
        <v>0.22733477098540478</v>
      </c>
      <c r="E4" s="4">
        <f>[92]Model!$E$11</f>
        <v>7.1353000046300075E-2</v>
      </c>
      <c r="F4" s="4">
        <f>[92]Model!$F$11</f>
        <v>8.633144499453338E-2</v>
      </c>
      <c r="G4" s="4">
        <f>[92]Model!$K$11</f>
        <v>4.7078334812746814E-2</v>
      </c>
      <c r="H4" s="4">
        <f>[92]Model!$E$13</f>
        <v>1.2180042149119163E-2</v>
      </c>
      <c r="I4" s="4">
        <f>[92]Model!$F$13</f>
        <v>0.10407770778856618</v>
      </c>
      <c r="J4" s="4">
        <f>[92]Model!$K$13</f>
        <v>6.7552104884880532E-2</v>
      </c>
      <c r="K4" s="4">
        <f>[92]Model!$E$15</f>
        <v>-8.5808236562653128E-2</v>
      </c>
      <c r="L4" s="4">
        <f>[92]Model!$F$15</f>
        <v>0.35461529199591291</v>
      </c>
      <c r="M4" s="4">
        <f>[92]Model!$K$15</f>
        <v>0.1086459726236769</v>
      </c>
      <c r="N4" s="4">
        <f t="shared" si="0"/>
        <v>0.14685553083059161</v>
      </c>
      <c r="O4" s="26">
        <f>[92]Model!$A$6</f>
        <v>3.7193206675567425</v>
      </c>
      <c r="P4" s="26">
        <f>[92]Model!$A$7</f>
        <v>28.329876406779661</v>
      </c>
      <c r="Q4" s="23">
        <f>[92]Model!$C$7</f>
        <v>4.3793977364644861E-2</v>
      </c>
      <c r="R4" s="4">
        <f>[92]Model!$C$3</f>
        <v>0.43200000000000005</v>
      </c>
      <c r="S4" s="4">
        <f>[92]Model!$C$5</f>
        <v>0.1313</v>
      </c>
      <c r="T4" s="4">
        <f>[92]Model!$C$6</f>
        <v>0.13103652671421964</v>
      </c>
      <c r="U4" s="4">
        <f>[92]Model!$E$7</f>
        <v>0.13295809008975087</v>
      </c>
      <c r="V4" s="27">
        <f>[92]Model!$G$7</f>
        <v>0.69900801773852017</v>
      </c>
      <c r="W4" s="4">
        <f>[92]Model!$G$3</f>
        <v>0</v>
      </c>
      <c r="X4" s="5">
        <f>[92]Model!$A$3</f>
        <v>8357313540</v>
      </c>
      <c r="Y4" s="10" t="str" cm="1">
        <f t="array" ref="Y4">_FV(A4,"Industry")</f>
        <v>Holding Companies</v>
      </c>
      <c r="Z4" s="16" cm="1">
        <f t="array" ref="Z4">_FV(A4,"Year incorporated",TRUE)</f>
        <v>1993</v>
      </c>
      <c r="AA4" s="8" t="str" cm="1">
        <f t="array" ref="AA4">_FV(A4,"Description")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4" s="24"/>
      <c r="AC4" s="25"/>
    </row>
    <row r="5" spans="1:35" ht="50" customHeight="1">
      <c r="A5" s="32" t="e" vm="58">
        <v>#VALUE!</v>
      </c>
      <c r="B5" s="13" cm="1">
        <f t="array" ref="B5">_FV(A5,"Price")</f>
        <v>92.522999999999996</v>
      </c>
      <c r="C5" s="13">
        <f>[57]Model!$K$6</f>
        <v>105.98783526380149</v>
      </c>
      <c r="D5" s="4">
        <f>[57]Model!$K$7</f>
        <v>0.14552960089709033</v>
      </c>
      <c r="E5" s="4">
        <f>[57]Model!$E$11</f>
        <v>0.28314252479868807</v>
      </c>
      <c r="F5" s="4">
        <f>[57]Model!$F$11</f>
        <v>0.22706872897711117</v>
      </c>
      <c r="G5" s="4">
        <f>[57]Model!$K$11</f>
        <v>0.17103728785596189</v>
      </c>
      <c r="H5" s="4">
        <f>[57]Model!$E$13</f>
        <v>0.3113748078196743</v>
      </c>
      <c r="I5" s="4">
        <f>[57]Model!$F$13</f>
        <v>0.25641933333397438</v>
      </c>
      <c r="J5" s="4">
        <f>[57]Model!$K$13</f>
        <v>0.14495701306560024</v>
      </c>
      <c r="K5" s="4">
        <f>[57]Model!$E$15</f>
        <v>0.36841403291393315</v>
      </c>
      <c r="L5" s="4">
        <f>[57]Model!$F$15</f>
        <v>0.25370812603994741</v>
      </c>
      <c r="M5" s="4">
        <f>[57]Model!$K$15</f>
        <v>0.18731103241867761</v>
      </c>
      <c r="N5" s="4">
        <f t="shared" si="0"/>
        <v>0.33802729438240459</v>
      </c>
      <c r="O5" s="26">
        <f>[57]Model!$A$6</f>
        <v>10.48713403031887</v>
      </c>
      <c r="P5" s="26">
        <f>[57]Model!$A$7</f>
        <v>17.691258730158729</v>
      </c>
      <c r="Q5" s="23">
        <f>[57]Model!$C$7</f>
        <v>5.2487583994714274E-2</v>
      </c>
      <c r="R5" s="4">
        <f>[57]Model!$C$3</f>
        <v>1</v>
      </c>
      <c r="S5" s="4">
        <f>[57]Model!$C$5</f>
        <v>0.57950000000000002</v>
      </c>
      <c r="T5" s="4">
        <f>[57]Model!$C$6</f>
        <v>0.54505267662785284</v>
      </c>
      <c r="U5" s="4">
        <f>[57]Model!$E$7</f>
        <v>0.21637045458174373</v>
      </c>
      <c r="V5" s="27">
        <f>[57]Model!$G$7</f>
        <v>2.3323729274785439E-2</v>
      </c>
      <c r="W5" s="4">
        <f>[57]Model!$G$3</f>
        <v>3.6607533162473248E-2</v>
      </c>
      <c r="X5" s="5">
        <f>[57]Model!$A$3</f>
        <v>20061887400</v>
      </c>
      <c r="Y5" s="10" t="str" cm="1">
        <f t="array" ref="Y5">_FV(A5,"Industry")</f>
        <v>Hotels &amp; Entertainment Services</v>
      </c>
      <c r="Z5" s="16" cm="1">
        <f t="array" ref="Z5">_FV(A5,"Year incorporated",TRUE)</f>
        <v>2014</v>
      </c>
      <c r="AA5" s="8" t="str" cm="1">
        <f t="array" ref="AA5">_FV(A5,"Description")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5" s="4"/>
      <c r="AC5" s="24"/>
      <c r="AD5" s="6"/>
    </row>
    <row r="6" spans="1:35" ht="50" customHeight="1">
      <c r="A6" s="32" t="e" vm="82">
        <v>#VALUE!</v>
      </c>
      <c r="B6" s="13" cm="1">
        <f t="array" ref="B6">_FV(A6,"Price")</f>
        <v>958.8</v>
      </c>
      <c r="C6" s="13">
        <f>[82]Model!$K$6</f>
        <v>1032.5289351972629</v>
      </c>
      <c r="D6" s="4">
        <f>[82]Model!$K$7</f>
        <v>7.6897095533231985E-2</v>
      </c>
      <c r="E6" s="4">
        <f>[82]Model!$E$11</f>
        <v>0.39872238436112273</v>
      </c>
      <c r="F6" s="4">
        <f>[82]Model!$F$11</f>
        <v>0.22999999999999998</v>
      </c>
      <c r="G6" s="4">
        <f>[82]Model!$K$11</f>
        <v>0.158</v>
      </c>
      <c r="H6" s="4">
        <f>[82]Model!$E$13</f>
        <v>0.12713687022409315</v>
      </c>
      <c r="I6" s="4">
        <f>[82]Model!$F$13</f>
        <v>8.7902892545442812E-2</v>
      </c>
      <c r="J6" s="4">
        <f>[82]Model!$K$13</f>
        <v>0.1993118014410995</v>
      </c>
      <c r="K6" s="4">
        <f>[82]Model!$E$16</f>
        <v>2.0699052160038311E-2</v>
      </c>
      <c r="L6" s="4">
        <f>[82]Model!$F$16</f>
        <v>-0.5616629750339196</v>
      </c>
      <c r="M6" s="4">
        <f>[82]Model!$K$16</f>
        <v>0.12096954047803614</v>
      </c>
      <c r="N6" s="4">
        <f t="shared" si="0"/>
        <v>0.13857828112215959</v>
      </c>
      <c r="O6" s="26">
        <f>[82]Model!$A$6</f>
        <v>1.8397953108790341</v>
      </c>
      <c r="P6" s="26">
        <f>[82]Model!$A$7</f>
        <v>32.947511450381683</v>
      </c>
      <c r="Q6" s="23">
        <f>[82]Model!$C$7</f>
        <v>4.1945041430691055E-2</v>
      </c>
      <c r="R6" s="4">
        <f>[82]Model!$C$3</f>
        <v>0.25010000000000004</v>
      </c>
      <c r="S6" s="4">
        <f>[82]Model!$C$5</f>
        <v>9.6600000000000005E-2</v>
      </c>
      <c r="T6" s="4">
        <f>[82]Model!$C$6</f>
        <v>0.14527173697454021</v>
      </c>
      <c r="U6" s="4">
        <f>[82]Model!$E$7</f>
        <v>0.15810931424183738</v>
      </c>
      <c r="V6" s="27">
        <f>[82]Model!$G$7</f>
        <v>7.5756555911242293E-2</v>
      </c>
      <c r="W6" s="4">
        <f>[82]Model!$G$3</f>
        <v>1.011263015278363E-2</v>
      </c>
      <c r="X6" s="5">
        <f>[82]Model!$A$3</f>
        <v>21580620000</v>
      </c>
      <c r="Y6" s="10" t="str" cm="1">
        <f t="array" ref="Y6">_FV(A6,"Industry")</f>
        <v>Financial Technology (Fintech) &amp; Infrastructure</v>
      </c>
      <c r="Z6" s="16" cm="1">
        <f t="array" ref="Z6">_FV(A6,"Year incorporated",TRUE)</f>
        <v>2006</v>
      </c>
      <c r="AA6" s="8" t="str" cm="1">
        <f t="array" ref="AA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6" s="4"/>
      <c r="AC6" s="24"/>
      <c r="AD6" s="6"/>
    </row>
    <row r="7" spans="1:35" ht="50" customHeight="1">
      <c r="A7" s="32" t="e" vm="7">
        <v>#VALUE!</v>
      </c>
      <c r="B7" s="13" cm="1">
        <f t="array" ref="B7">_FV(A7,"Price")</f>
        <v>167.98</v>
      </c>
      <c r="C7" s="13">
        <f>[7]Model!$K$6</f>
        <v>175.92923541102027</v>
      </c>
      <c r="D7" s="4">
        <f>[7]Model!$K$7</f>
        <v>4.7322511078820684E-2</v>
      </c>
      <c r="E7" s="4">
        <f>[7]Model!$E$11</f>
        <v>0.19104170517447683</v>
      </c>
      <c r="F7" s="4">
        <f>[7]Model!$F$11</f>
        <v>0.13125174843738185</v>
      </c>
      <c r="G7" s="4">
        <f>[7]Model!$K$11</f>
        <v>0.12082205480047818</v>
      </c>
      <c r="H7" s="4">
        <f>[7]Model!$E$13</f>
        <v>0.52187147688838786</v>
      </c>
      <c r="I7" s="4">
        <f>[7]Model!$F$13</f>
        <v>0.59271057115341885</v>
      </c>
      <c r="J7" s="4">
        <f>[7]Model!$K$13</f>
        <v>0.24191720998090588</v>
      </c>
      <c r="K7" s="4">
        <f>[7]Model!$E$15</f>
        <v>-5.0868188520936108E-4</v>
      </c>
      <c r="L7" s="4">
        <f>[7]Model!$F$15</f>
        <v>0.26949271757218085</v>
      </c>
      <c r="M7" s="4">
        <f>[7]Model!$K$15</f>
        <v>9.1072097271658575E-2</v>
      </c>
      <c r="N7" s="4">
        <f t="shared" si="0"/>
        <v>0.25097686674211417</v>
      </c>
      <c r="O7" s="26">
        <f>[7]Model!$A$6</f>
        <v>11.153829548736462</v>
      </c>
      <c r="P7" s="26">
        <f>[7]Model!$A$7</f>
        <v>35.925706802325578</v>
      </c>
      <c r="Q7" s="23">
        <f>[7]Model!$C$7</f>
        <v>3.5926855427519493E-2</v>
      </c>
      <c r="R7" s="4">
        <f>[7]Model!$C$3</f>
        <v>0.79520000000000002</v>
      </c>
      <c r="S7" s="4">
        <f>[7]Model!$C$5</f>
        <v>0.2298</v>
      </c>
      <c r="T7" s="4">
        <f>[7]Model!$C$6</f>
        <v>0.35507207678017633</v>
      </c>
      <c r="U7" s="4">
        <f>[7]Model!$E$7</f>
        <v>0.34165899533946825</v>
      </c>
      <c r="V7" s="27">
        <f>[7]Model!$G$7</f>
        <v>0.12543950212621563</v>
      </c>
      <c r="W7" s="4">
        <f>[7]Model!$G$3</f>
        <v>-1.0561316790152903E-2</v>
      </c>
      <c r="X7" s="5">
        <f>[7]Model!$O$20</f>
        <v>6179221570</v>
      </c>
      <c r="Y7" s="10" t="str" cm="1">
        <f t="array" ref="Y7">_FV(A7,"Industry")</f>
        <v>Software &amp; IT Services</v>
      </c>
      <c r="Z7" s="16"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5" ht="50" customHeight="1">
      <c r="A8" s="32" t="e" vm="4">
        <v>#VALUE!</v>
      </c>
      <c r="B8" s="13" cm="1">
        <f t="array" ref="B8">_FV(A8,"Price")</f>
        <v>135.55000000000001</v>
      </c>
      <c r="C8" s="13">
        <f>[4]Model!$K$6</f>
        <v>108.57848376828778</v>
      </c>
      <c r="D8" s="4">
        <f>[4]Model!$K$7</f>
        <v>-0.19897835656003116</v>
      </c>
      <c r="E8" s="4">
        <f>[4]Model!$E$11</f>
        <v>0.6843387960408891</v>
      </c>
      <c r="F8" s="4">
        <f>[4]Model!$F$11</f>
        <v>0.37949902606598096</v>
      </c>
      <c r="G8" s="4">
        <f>[4]Model!$K$11</f>
        <v>0.33046877502397953</v>
      </c>
      <c r="H8" s="4">
        <f>[4]Model!$E$13</f>
        <v>5.8571936826148141E-2</v>
      </c>
      <c r="I8" s="4">
        <f>[4]Model!$F$13</f>
        <v>-1.3507054293584282</v>
      </c>
      <c r="J8" s="4">
        <f>[4]Model!$K$13</f>
        <v>0.94089905192846379</v>
      </c>
      <c r="K8" s="4">
        <f>[4]Model!$E$16</f>
        <v>1.3309608540925266</v>
      </c>
      <c r="L8" s="4">
        <f>[4]Model!$F$16</f>
        <v>8.8787606645711712</v>
      </c>
      <c r="M8" s="4">
        <f>[4]Model!$K$16</f>
        <v>0.51337635799317205</v>
      </c>
      <c r="N8" s="4">
        <f t="shared" si="0"/>
        <v>0.29321665230199634</v>
      </c>
      <c r="O8" s="26">
        <f>[4]Model!$A$6</f>
        <v>9.13968592877095</v>
      </c>
      <c r="P8" s="26">
        <f>[4]Model!$A$7</f>
        <v>136.33364843749999</v>
      </c>
      <c r="Q8" s="23">
        <f>[4]Model!$C$7</f>
        <v>1.6809252102698954E-2</v>
      </c>
      <c r="R8" s="4">
        <f>[4]Model!$C$3</f>
        <v>0.88519999999999999</v>
      </c>
      <c r="S8" s="4">
        <f>[4]Model!$C$5</f>
        <v>6.7039106145251395E-2</v>
      </c>
      <c r="T8" s="4">
        <f>[4]Model!$C$6</f>
        <v>0.15363128491620112</v>
      </c>
      <c r="U8" s="4">
        <f>[4]Model!$E$7</f>
        <v>-6.949560083176913E-2</v>
      </c>
      <c r="V8" s="27">
        <f>[4]Model!$G$7</f>
        <v>9.6148940182126733E-2</v>
      </c>
      <c r="W8" s="4">
        <f>[4]Model!$G$3</f>
        <v>5.6836331903720061E-2</v>
      </c>
      <c r="X8" s="5">
        <f>[4]Model!$A$3</f>
        <v>6544015125</v>
      </c>
      <c r="Y8" s="10" t="str" cm="1">
        <f t="array" ref="Y8">_FV(A8,"Industry")</f>
        <v>Software &amp; IT Services</v>
      </c>
      <c r="Z8" s="16" cm="1">
        <f t="array" ref="Z8">_FV(A8,"Year incorporated",TRUE)</f>
        <v>2012</v>
      </c>
      <c r="AA8" s="8" t="str" cm="1">
        <f t="array" ref="AA8">_FV(A8,"Description")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8" s="4"/>
      <c r="AC8" s="24"/>
      <c r="AD8" s="6"/>
      <c r="AI8" s="6"/>
    </row>
    <row r="9" spans="1:35" ht="50" customHeight="1">
      <c r="A9" s="32" t="e" vm="23">
        <v>#VALUE!</v>
      </c>
      <c r="B9" s="13" cm="1">
        <f t="array" ref="B9">_FV(A9,"Price")</f>
        <v>36.090000000000003</v>
      </c>
      <c r="C9" s="13">
        <f>[24]Model!$K$6</f>
        <v>24.713930716735369</v>
      </c>
      <c r="D9" s="4">
        <f>[24]Model!$K$7</f>
        <v>-0.31521388981060217</v>
      </c>
      <c r="E9" s="4">
        <f>[24]Model!$E$11</f>
        <v>0.66772262857049669</v>
      </c>
      <c r="F9" s="4">
        <f>[24]Model!$F$11</f>
        <v>0.43259120545460328</v>
      </c>
      <c r="G9" s="4">
        <f>[24]Model!$K$11</f>
        <v>0.33382645266193645</v>
      </c>
      <c r="H9" s="4">
        <f>[24]Model!$E$13</f>
        <v>1.607729571750764</v>
      </c>
      <c r="I9" s="4">
        <f>[24]Model!$F$13</f>
        <v>-1.4349939868478288</v>
      </c>
      <c r="J9" s="4">
        <f>[24]Model!$K$13</f>
        <v>0.40406747983474323</v>
      </c>
      <c r="K9" s="4">
        <f>[24]Model!$E$16</f>
        <v>4.6846482705013601</v>
      </c>
      <c r="L9" s="4">
        <f>[24]Model!$F$16</f>
        <v>0.4220666457002995</v>
      </c>
      <c r="M9" s="4">
        <f>[24]Model!$K$16</f>
        <v>0.45518878655935291</v>
      </c>
      <c r="N9" s="4">
        <f t="shared" si="0"/>
        <v>0.16481395369341686</v>
      </c>
      <c r="O9" s="26">
        <f>[24]Model!$A$6</f>
        <v>10.393380546075086</v>
      </c>
      <c r="P9" s="26">
        <f>[24]Model!$A$7</f>
        <v>71.653188235294124</v>
      </c>
      <c r="Q9" s="23">
        <f>[24]Model!$C$7</f>
        <v>1.7075714869056357E-2</v>
      </c>
      <c r="R9" s="4">
        <f>[24]Model!$C$3</f>
        <v>0.39770000000000005</v>
      </c>
      <c r="S9" s="4">
        <f>[24]Model!$C$5</f>
        <v>0.14505119453924914</v>
      </c>
      <c r="T9" s="4">
        <f>[24]Model!$C$6</f>
        <v>0.17747440273037543</v>
      </c>
      <c r="U9" s="4">
        <f>[24]Model!$E$7</f>
        <v>-0.13184455814335974</v>
      </c>
      <c r="V9" s="27">
        <f>[24]Model!$G$7</f>
        <v>2.4392957081744378E-2</v>
      </c>
      <c r="W9" s="4">
        <f>[24]Model!$G$3</f>
        <v>6.2677167417242205E-2</v>
      </c>
      <c r="X9" s="5">
        <f>[24]Model!$A$3</f>
        <v>6090521000</v>
      </c>
      <c r="Y9" s="10" t="str" cm="1">
        <f t="array" ref="Y9">_FV(A9,"Industry")</f>
        <v>Software &amp; IT Services</v>
      </c>
      <c r="Z9" s="16" cm="1">
        <f t="array" ref="Z9">_FV(A9,"Year incorporated",TRUE)</f>
        <v>2013</v>
      </c>
      <c r="AA9" s="8" t="str" cm="1">
        <f t="array" ref="AA9">_FV(A9,"Description")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0" spans="1:35" ht="49" customHeight="1">
      <c r="A10" s="2" t="e" vm="43">
        <v>#VALUE!</v>
      </c>
      <c r="B10" s="13" cm="1">
        <f t="array" ref="B10">_FV(A10,"Price")</f>
        <v>211.62</v>
      </c>
      <c r="C10" s="13">
        <f>'[42]Sheet 1'!$O$116</f>
        <v>133.76630701513534</v>
      </c>
      <c r="D10" s="4">
        <f>'[42]Sheet 1'!$O$118</f>
        <v>-0.36789383321455749</v>
      </c>
      <c r="E10" s="4">
        <f>'[42]Sheet 1'!$M$4</f>
        <v>0.48617876912671032</v>
      </c>
      <c r="F10" s="4">
        <f>'[42]Sheet 1'!$N$4</f>
        <v>0.2626360609041587</v>
      </c>
      <c r="G10" s="4">
        <f>'[42]Sheet 1'!$U$107</f>
        <v>0.12521309204642547</v>
      </c>
      <c r="H10" s="4">
        <f>'[42]Sheet 1'!$M$29</f>
        <v>0.60841953537712845</v>
      </c>
      <c r="I10" s="4">
        <f>'[42]Sheet 1'!$N$29</f>
        <v>0.36937075491368976</v>
      </c>
      <c r="J10" s="4">
        <f>'[42]Sheet 1'!$T$22</f>
        <v>0.17684386197874469</v>
      </c>
      <c r="K10" s="4">
        <f>'[42]Sheet 1'!$M$106</f>
        <v>-0.52879867945159398</v>
      </c>
      <c r="L10" s="4">
        <f>'[42]Sheet 1'!$N$106</f>
        <v>3.00295424270755</v>
      </c>
      <c r="M10" s="4">
        <f>'[42]Sheet 1'!$S$106</f>
        <v>0.70272951667710326</v>
      </c>
      <c r="N10" s="4">
        <f t="shared" si="0"/>
        <v>0.24877649293997933</v>
      </c>
      <c r="O10" s="26">
        <f>'[42]Sheet 1'!$T$19</f>
        <v>11.900759790672451</v>
      </c>
      <c r="P10" s="26">
        <f>'[42]Sheet 1'!$U$19</f>
        <v>35.548057862850975</v>
      </c>
      <c r="Q10" s="23">
        <f>'[42]Sheet 1'!$V$22</f>
        <v>2.7249941730624807E-2</v>
      </c>
      <c r="R10" s="4">
        <f>'[42]Sheet 1'!$S$7</f>
        <v>0.60599999999999998</v>
      </c>
      <c r="S10" s="4">
        <f>'[42]Sheet 1'!$U$7</f>
        <v>0.33477946493130872</v>
      </c>
      <c r="T10" s="4">
        <f>'[42]Sheet 1'!$V$7</f>
        <v>0.324295010845987</v>
      </c>
      <c r="U10" s="4">
        <f>'[42]Sheet 1'!$U$13</f>
        <v>0.30977138146417776</v>
      </c>
      <c r="V10" s="27">
        <f>'[42]Sheet 1'!$V$13</f>
        <v>0.38674981886356846</v>
      </c>
      <c r="W10" s="4">
        <f>'[42]Sheet 1'!$S$16</f>
        <v>4.3644380616636029E-4</v>
      </c>
      <c r="X10" s="5">
        <f>'[42]Sheet 1'!$U$102</f>
        <v>65835003162</v>
      </c>
      <c r="Y10" s="10" t="str" cm="1">
        <f t="array" ref="Y10">_FV(A10,"Industry")</f>
        <v>Communications &amp; Networking</v>
      </c>
      <c r="Z10" s="16" cm="1">
        <f t="array" ref="Z10">_FV(A10,"Year incorporated",TRUE)</f>
        <v>2011</v>
      </c>
      <c r="AA10" s="8" t="str" cm="1">
        <f t="array" ref="AA10">_FV(A10,"Description")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row>
    <row r="11" spans="1:35" ht="50" customHeight="1">
      <c r="A11" s="2" t="e" vm="13">
        <v>#VALUE!</v>
      </c>
      <c r="B11" s="13" cm="1">
        <f t="array" ref="B11">_FV(A11,"Price")</f>
        <v>256.45</v>
      </c>
      <c r="C11" s="13">
        <f>'[14]Sheet 1'!$AI$116</f>
        <v>152.3362038354303</v>
      </c>
      <c r="D11" s="4">
        <f>'[14]Sheet 1'!$AI$118</f>
        <v>-0.40598087800573091</v>
      </c>
      <c r="E11" s="4">
        <f>'[14]Sheet 1'!$AG$4</f>
        <v>0.327567165419691</v>
      </c>
      <c r="F11" s="4">
        <f>'[14]Sheet 1'!$AH$4</f>
        <v>0.14298773793994912</v>
      </c>
      <c r="G11" s="4">
        <f>'[14]Sheet 1'!$AO$107</f>
        <v>0.115406599904499</v>
      </c>
      <c r="H11" s="4">
        <f>'[14]Sheet 1'!$AG$29</f>
        <v>0.43733280961120413</v>
      </c>
      <c r="I11" s="4">
        <f>'[14]Sheet 1'!$AH$29</f>
        <v>0.6337790593578907</v>
      </c>
      <c r="J11" s="4">
        <f>'[14]Sheet 1'!$AN$22</f>
        <v>0.22256073881139135</v>
      </c>
      <c r="K11" s="4">
        <f>'[14]Sheet 1'!$AG$106</f>
        <v>0.38089936045643236</v>
      </c>
      <c r="L11" s="4">
        <f>'[14]Sheet 1'!$AH$106</f>
        <v>0.41953142948066424</v>
      </c>
      <c r="M11" s="4">
        <f>'[14]Sheet 1'!$AM$106</f>
        <v>0.20120333993094985</v>
      </c>
      <c r="N11" s="4">
        <f t="shared" si="0"/>
        <v>0.21238533511415258</v>
      </c>
      <c r="O11" s="26">
        <f>'[14]Sheet 1'!$AN$19</f>
        <v>17.138368926553671</v>
      </c>
      <c r="P11" s="26">
        <f>'[14]Sheet 1'!$AO$19</f>
        <v>50.303028046142757</v>
      </c>
      <c r="Q11" s="23">
        <f>'[14]Sheet 1'!$AP$22</f>
        <v>2.2760400948197729E-2</v>
      </c>
      <c r="R11" s="4">
        <f>'[14]Sheet 1'!$AM$7</f>
        <v>0.89566832635261973</v>
      </c>
      <c r="S11" s="4">
        <f>'[14]Sheet 1'!$AO$7</f>
        <v>0.2384</v>
      </c>
      <c r="T11" s="4">
        <f>'[14]Sheet 1'!$AP$7</f>
        <v>0.31408410211027377</v>
      </c>
      <c r="U11" s="4">
        <f>'[14]Sheet 1'!$AO$13</f>
        <v>0.30736538597517282</v>
      </c>
      <c r="V11" s="27">
        <f>'[14]Sheet 1'!$AP$13</f>
        <v>0.87135137970640919</v>
      </c>
      <c r="W11" s="4">
        <f>'[14]Sheet 1'!$AM$16</f>
        <v>-1.1300746183513167E-2</v>
      </c>
      <c r="X11" s="5">
        <f>'[14]Sheet 1'!$AO$102</f>
        <v>69770299900</v>
      </c>
      <c r="Y11" s="10" t="str" cm="1">
        <f t="array" ref="Y11">_FV(A11,"Industry")</f>
        <v>Software &amp; IT Services</v>
      </c>
      <c r="Z11" s="16" cm="1">
        <f t="array" ref="Z11">_FV(A11,"Year incorporated",TRUE)</f>
        <v>1987</v>
      </c>
      <c r="AA11" s="8" t="str" cm="1">
        <f t="array" ref="AA11">_FV(A11,"Description")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AB11" s="4"/>
      <c r="AC11" s="24"/>
      <c r="AD11" s="6"/>
      <c r="AI11" s="6"/>
    </row>
    <row r="12" spans="1:35" ht="50" customHeight="1">
      <c r="A12" s="2" t="e" vm="89">
        <v>#VALUE!</v>
      </c>
      <c r="B12" s="13" cm="1">
        <f t="array" ref="B12">_FV(A12,"Price")</f>
        <v>272.32499999999999</v>
      </c>
      <c r="C12" s="13">
        <f>'[89]Sheet 1'!$AB$116</f>
        <v>124.05879847984306</v>
      </c>
      <c r="D12" s="4">
        <f>'[89]Sheet 1'!$AB$118</f>
        <v>-0.54457122437649386</v>
      </c>
      <c r="E12" s="4">
        <f>'[89]Sheet 1'!$Z$4</f>
        <v>8.968319293882776E-2</v>
      </c>
      <c r="F12" s="4">
        <f>'[89]Sheet 1'!$AA$4</f>
        <v>0.14734338336922637</v>
      </c>
      <c r="G12" s="4">
        <f>'[89]Sheet 1'!$AH$107</f>
        <v>0.13029297899605763</v>
      </c>
      <c r="H12" s="4">
        <f>'[89]Sheet 1'!$Z$29</f>
        <v>-0.22427548985099144</v>
      </c>
      <c r="I12" s="4">
        <f>'[89]Sheet 1'!$AA$29</f>
        <v>0.50646600620131599</v>
      </c>
      <c r="J12" s="4">
        <f>'[89]Sheet 1'!$AG$22</f>
        <v>0.22262895720521989</v>
      </c>
      <c r="K12" s="4">
        <f>'[89]Sheet 1'!$Z$106</f>
        <v>-0.44789446396681831</v>
      </c>
      <c r="L12" s="4">
        <f>'[89]Sheet 1'!$AA$106</f>
        <v>0.5880634390651085</v>
      </c>
      <c r="M12" s="4">
        <f>'[89]Sheet 1'!$AF$106</f>
        <v>0.30498812027242572</v>
      </c>
      <c r="N12" s="4">
        <f t="shared" si="0"/>
        <v>0.14574994822769113</v>
      </c>
      <c r="O12" s="26">
        <f>'[89]Sheet 1'!$AG$19</f>
        <v>13.433856820142877</v>
      </c>
      <c r="P12" s="26">
        <f>'[89]Sheet 1'!$AH$19</f>
        <v>48.144730842871489</v>
      </c>
      <c r="Q12" s="23">
        <f>'[89]Sheet 1'!$AI$22</f>
        <v>1.5869986424749693E-2</v>
      </c>
      <c r="R12" s="4">
        <f>'[89]Sheet 1'!$AF$7</f>
        <v>0.6744</v>
      </c>
      <c r="S12" s="4">
        <f>'[89]Sheet 1'!$AH$7</f>
        <v>0.21249999999999999</v>
      </c>
      <c r="T12" s="4">
        <f>'[89]Sheet 1'!$AI$7</f>
        <v>0.15402912153257689</v>
      </c>
      <c r="U12" s="4">
        <f>'[89]Sheet 1'!$AH$13</f>
        <v>0.14161159399468429</v>
      </c>
      <c r="V12" s="27">
        <f>'[89]Sheet 1'!$AI$13</f>
        <v>0.16750355452369384</v>
      </c>
      <c r="W12" s="4">
        <f>'[89]Sheet 1'!$AF$16</f>
        <v>1.0086193219994205E-2</v>
      </c>
      <c r="X12" s="5">
        <f>'[61]Sheet 1'!$AE$102</f>
        <v>195409000000</v>
      </c>
      <c r="Y12" s="10" t="str" cm="1">
        <f t="array" ref="Y12">_FV(A12,"Industry")</f>
        <v>Healthcare Equipment &amp; Supplies</v>
      </c>
      <c r="Z12" s="16" cm="1">
        <f t="array" ref="Z12">_FV(A12,"Year incorporated",TRUE)</f>
        <v>1995</v>
      </c>
      <c r="AA12" s="8" t="str" cm="1">
        <f t="array" ref="AA12">_FV(A12,"Description")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3" spans="1:35" ht="50" customHeight="1">
      <c r="A13" s="32" t="e" vm="68">
        <v>#VALUE!</v>
      </c>
      <c r="B13" s="13" cm="1">
        <f t="array" ref="B13">_FV(A13,"Price")</f>
        <v>99.45</v>
      </c>
      <c r="C13" s="13">
        <f>[68]Model!$K$6</f>
        <v>44.756325306763827</v>
      </c>
      <c r="D13" s="4">
        <f>[68]Model!$K$7</f>
        <v>-0.55000678356360511</v>
      </c>
      <c r="E13" s="4">
        <f>[68]Model!$E$11</f>
        <v>0.47605921128125361</v>
      </c>
      <c r="F13" s="4">
        <f>[68]Model!$F$11</f>
        <v>0.36133396908320714</v>
      </c>
      <c r="G13" s="4">
        <f>[68]Model!$K$11</f>
        <v>0.20110697813751449</v>
      </c>
      <c r="H13" s="4">
        <f>[68]Model!$E$13</f>
        <v>1.8263665594855305</v>
      </c>
      <c r="I13" s="4">
        <f>[68]Model!$F$13</f>
        <v>1.2103039167885585</v>
      </c>
      <c r="J13" s="4">
        <f>[68]Model!$K$13</f>
        <v>0.42434405677206433</v>
      </c>
      <c r="K13" s="4">
        <f>[68]Model!$E$15</f>
        <v>5.0828312361130124</v>
      </c>
      <c r="L13" s="4">
        <f>[68]Model!$F$15</f>
        <v>-6.9520319212905912E-2</v>
      </c>
      <c r="M13" s="4">
        <f>[68]Model!$K$15</f>
        <v>0.21500131365175473</v>
      </c>
      <c r="N13" s="4">
        <f t="shared" si="0"/>
        <v>0.15856795663740864</v>
      </c>
      <c r="O13" s="26">
        <f>[68]Model!$A$6</f>
        <v>6.9671502804568526</v>
      </c>
      <c r="P13" s="26">
        <f>[68]Model!$A$7</f>
        <v>40.368488389705881</v>
      </c>
      <c r="Q13" s="23">
        <f>[68]Model!$C$7</f>
        <v>1.7303828793917227E-2</v>
      </c>
      <c r="R13" s="4">
        <f>[68]Model!$C$3</f>
        <v>0.68390000000000006</v>
      </c>
      <c r="S13" s="4">
        <f>[68]Model!$C$5</f>
        <v>0.1487</v>
      </c>
      <c r="T13" s="4">
        <f>[68]Model!$C$6</f>
        <v>0.13954672887469483</v>
      </c>
      <c r="U13" s="4">
        <f>[68]Model!$E$7</f>
        <v>0.14721548707033694</v>
      </c>
      <c r="V13" s="27">
        <f>[68]Model!$G$7</f>
        <v>0.15938028670643753</v>
      </c>
      <c r="W13" s="4">
        <f>[68]Model!$G$3</f>
        <v>2.2420345182889621E-2</v>
      </c>
      <c r="X13" s="5">
        <f>[68]Model!$A$3</f>
        <v>5490114421</v>
      </c>
      <c r="Y13" s="10" t="str" cm="1">
        <f t="array" ref="Y13">_FV(A13,"Industry")</f>
        <v>Specialty Retailers</v>
      </c>
      <c r="Z13" s="16" cm="1">
        <f t="array" ref="Z13">_FV(A13,"Year incorporated",TRUE)</f>
        <v>2013</v>
      </c>
      <c r="AA13" s="8" t="str" cm="1">
        <f t="array" ref="AA13">_FV(A13,"Description")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3" s="4"/>
      <c r="AC13" s="24"/>
      <c r="AD13" s="6"/>
    </row>
    <row r="14" spans="1:35" ht="50" customHeight="1">
      <c r="A14" s="2" t="e" vm="32">
        <v>#VALUE!</v>
      </c>
      <c r="B14" s="13" cm="1">
        <f t="array" ref="B14">_FV(A14,"Price")</f>
        <v>365.31</v>
      </c>
      <c r="C14" s="13">
        <f>'[32]Sheet 1'!$K$116</f>
        <v>141.5861794183476</v>
      </c>
      <c r="D14" s="4">
        <f>'[32]Sheet 1'!$K$118</f>
        <v>-0.61242183510348036</v>
      </c>
      <c r="E14" s="4">
        <f>'[32]Sheet 1'!$I$4</f>
        <v>0.46947407934702245</v>
      </c>
      <c r="F14" s="4">
        <f>'[32]Sheet 1'!$J$4</f>
        <v>0.25077881619937692</v>
      </c>
      <c r="G14" s="4">
        <f>'[32]Sheet 1'!$Q$107</f>
        <v>0.26089735438969941</v>
      </c>
      <c r="H14" s="4">
        <f>'[32]Sheet 1'!$I$29</f>
        <v>0.12556620805172281</v>
      </c>
      <c r="I14" s="4">
        <f>'[32]Sheet 1'!$J$29</f>
        <v>-1.5602232786524532</v>
      </c>
      <c r="J14" s="4">
        <f>'[32]Sheet 1'!$P$22</f>
        <v>0.44299156870844419</v>
      </c>
      <c r="K14" s="4">
        <f>'[32]Sheet 1'!$I$106</f>
        <v>0.25626284256280352</v>
      </c>
      <c r="L14" s="4">
        <f>'[32]Sheet 1'!$J$106</f>
        <v>-0.10998822887657544</v>
      </c>
      <c r="M14" s="4">
        <f>'[32]Sheet 1'!$O$106</f>
        <v>0.27380005307466998</v>
      </c>
      <c r="N14" s="4">
        <f t="shared" si="0"/>
        <v>0.13208287873186011</v>
      </c>
      <c r="O14" s="26">
        <f>'[32]Sheet 1'!$P$19</f>
        <v>16.228457740971358</v>
      </c>
      <c r="P14" s="26">
        <f>'[32]Sheet 1'!$Q$19</f>
        <v>134.69200585012919</v>
      </c>
      <c r="Q14" s="23">
        <f>'[32]Sheet 1'!$R$22</f>
        <v>8.3260103028801758E-3</v>
      </c>
      <c r="R14" s="4">
        <f>'[32]Sheet 1'!$O$7</f>
        <v>0.75139999999999996</v>
      </c>
      <c r="S14" s="4">
        <f>'[32]Sheet 1'!$Q$7</f>
        <v>0.12048567870485678</v>
      </c>
      <c r="T14" s="4">
        <f>'[32]Sheet 1'!$Q$7</f>
        <v>0.12048567870485678</v>
      </c>
      <c r="U14" s="4">
        <f>'[32]Sheet 1'!$Q$13</f>
        <v>-0.17721860019518559</v>
      </c>
      <c r="V14" s="27">
        <f>'[32]Sheet 1'!$R$13</f>
        <v>2.5008316340053116</v>
      </c>
      <c r="W14" s="4">
        <f>'[32]Sheet 1'!$O$16</f>
        <v>6.5663481616443906E-2</v>
      </c>
      <c r="X14" s="5">
        <f>'[32]Sheet 1'!$Q$102</f>
        <v>26062903132</v>
      </c>
      <c r="Y14" s="10" t="str" cm="1">
        <f t="array" ref="Y14">_FV(A14,"Industry")</f>
        <v>Software &amp; IT Services</v>
      </c>
      <c r="Z14" s="16" cm="1">
        <f t="array" ref="Z14">_FV(A14,"Year incorporated",TRUE)</f>
        <v>2007</v>
      </c>
      <c r="AA14" s="8" t="str" cm="1">
        <f t="array" ref="AA14">_FV(A14,"Description")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14" s="4"/>
      <c r="AC14" s="24"/>
      <c r="AD14" s="6"/>
    </row>
    <row r="15" spans="1:35" ht="50" customHeight="1">
      <c r="A15" s="32" t="e" vm="72">
        <v>#VALUE!</v>
      </c>
      <c r="B15" s="13" cm="1">
        <f t="array" ref="B15">_FV(A15,"Price")</f>
        <v>174.36</v>
      </c>
      <c r="C15" s="13">
        <f>[73]Model!$K$6</f>
        <v>51.728814694208516</v>
      </c>
      <c r="D15" s="4">
        <f>[73]Model!$K$7</f>
        <v>-0.70332177853745981</v>
      </c>
      <c r="E15" s="4">
        <f>[73]Model!$E$11</f>
        <v>1.0797427615777346</v>
      </c>
      <c r="F15" s="4">
        <f>[73]Model!$F$11</f>
        <v>0.92165286626152843</v>
      </c>
      <c r="G15" s="4">
        <f>[73]Model!$K$11</f>
        <v>0.41995500308974415</v>
      </c>
      <c r="H15" s="4">
        <f>[73]Model!$E$13</f>
        <v>-48.566424781822342</v>
      </c>
      <c r="I15" s="4">
        <f>[73]Model!$F$13</f>
        <v>-1.7678260590980446</v>
      </c>
      <c r="J15" s="4">
        <f>AVERAGE([73]Model!$G$13:$J$13)</f>
        <v>0.40058693336647805</v>
      </c>
      <c r="K15" s="4">
        <f>[73]Model!$E$15</f>
        <v>-2.0018178464989025</v>
      </c>
      <c r="L15" s="4">
        <f>[73]Model!$F$15</f>
        <v>-0.35947476931083489</v>
      </c>
      <c r="M15" s="4">
        <f>[73]Model!$K$15</f>
        <v>0.53244690311126897</v>
      </c>
      <c r="N15" s="4">
        <f t="shared" si="0"/>
        <v>0.1154234561001347</v>
      </c>
      <c r="O15" s="26">
        <f>[73]Model!$A$6</f>
        <v>10.674167883757962</v>
      </c>
      <c r="P15" s="26">
        <f>[73]Model!$A$7</f>
        <v>93.231953143254515</v>
      </c>
      <c r="Q15" s="23">
        <f>[73]Model!$C$7</f>
        <v>4.7737130020480273E-3</v>
      </c>
      <c r="R15" s="4">
        <f>[73]Model!$C$3</f>
        <v>0.45219999999999999</v>
      </c>
      <c r="S15" s="4">
        <f>[73]Model!$C$5</f>
        <v>-0.1159</v>
      </c>
      <c r="T15" s="4">
        <f>[73]Model!$C$6</f>
        <v>0.10344226323214138</v>
      </c>
      <c r="U15" s="4">
        <f>[73]Model!$E$7</f>
        <v>-5.537193236300833E-2</v>
      </c>
      <c r="V15" s="27">
        <f>[73]Model!$G$7</f>
        <v>1.0130291455182879E-3</v>
      </c>
      <c r="W15" s="4">
        <f>[73]Model!$G$3</f>
        <v>7.8476228941822546E-2</v>
      </c>
      <c r="X15" s="5">
        <f>[73]Model!$A$3</f>
        <v>13406754862</v>
      </c>
      <c r="Y15" s="10" t="str" cm="1">
        <f t="array" ref="Y15">_FV(A15,"Industry")</f>
        <v>Beverages</v>
      </c>
      <c r="Z15" s="16"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5" s="5" t="str" cm="1">
        <f t="array" ref="AB15">_FV(A15,"Currency")</f>
        <v>USD</v>
      </c>
      <c r="AC15" s="24"/>
      <c r="AD15" s="6"/>
      <c r="AE15" s="6"/>
    </row>
  </sheetData>
  <autoFilter ref="A1:X1" xr:uid="{FAB1ACF9-D4B9-FB4D-8299-9FC1FBDA430F}">
    <sortState xmlns:xlrd2="http://schemas.microsoft.com/office/spreadsheetml/2017/richdata2" ref="A2:X15">
      <sortCondition descending="1" ref="D1:D15"/>
    </sortState>
  </autoFilter>
  <conditionalFormatting sqref="G16:N1048576">
    <cfRule type="colorScale" priority="6596">
      <colorScale>
        <cfvo type="min"/>
        <cfvo type="percentile" val="50"/>
        <cfvo type="max"/>
        <color rgb="FFF8696B"/>
        <color rgb="FFFCFCFF"/>
        <color rgb="FF63BE7B"/>
      </colorScale>
    </cfRule>
  </conditionalFormatting>
  <conditionalFormatting sqref="H1">
    <cfRule type="colorScale" priority="6595">
      <colorScale>
        <cfvo type="min"/>
        <cfvo type="percentile" val="50"/>
        <cfvo type="max"/>
        <color rgb="FFF8696B"/>
        <color rgb="FFFCFCFF"/>
        <color rgb="FF63BE7B"/>
      </colorScale>
    </cfRule>
  </conditionalFormatting>
  <conditionalFormatting sqref="H16:H1048576 H1">
    <cfRule type="colorScale" priority="6597">
      <colorScale>
        <cfvo type="min"/>
        <cfvo type="percentile" val="50"/>
        <cfvo type="max"/>
        <color rgb="FFF8696B"/>
        <color rgb="FFFCFCFF"/>
        <color rgb="FF5A8AC6"/>
      </colorScale>
    </cfRule>
  </conditionalFormatting>
  <conditionalFormatting sqref="I1:N1 G1">
    <cfRule type="colorScale" priority="6598">
      <colorScale>
        <cfvo type="min"/>
        <cfvo type="percentile" val="50"/>
        <cfvo type="max"/>
        <color rgb="FFF8696B"/>
        <color rgb="FFFCFCFF"/>
        <color rgb="FF63BE7B"/>
      </colorScale>
    </cfRule>
  </conditionalFormatting>
  <conditionalFormatting sqref="D2">
    <cfRule type="colorScale" priority="4285">
      <colorScale>
        <cfvo type="min"/>
        <cfvo type="percentile" val="50"/>
        <cfvo type="max"/>
        <color rgb="FFF8696B"/>
        <color rgb="FFFCFCFF"/>
        <color rgb="FF63BE7B"/>
      </colorScale>
    </cfRule>
  </conditionalFormatting>
  <conditionalFormatting sqref="D2">
    <cfRule type="colorScale" priority="4306">
      <colorScale>
        <cfvo type="min"/>
        <cfvo type="percentile" val="50"/>
        <cfvo type="max"/>
        <color rgb="FFF8696B"/>
        <color rgb="FFFCFCFF"/>
        <color rgb="FF63BE7B"/>
      </colorScale>
    </cfRule>
  </conditionalFormatting>
  <conditionalFormatting sqref="E2">
    <cfRule type="colorScale" priority="4276">
      <colorScale>
        <cfvo type="min"/>
        <cfvo type="max"/>
        <color rgb="FFFCFCFF"/>
        <color rgb="FF63BE7B"/>
      </colorScale>
    </cfRule>
  </conditionalFormatting>
  <conditionalFormatting sqref="E2">
    <cfRule type="colorScale" priority="4307">
      <colorScale>
        <cfvo type="min"/>
        <cfvo type="percentile" val="50"/>
        <cfvo type="max"/>
        <color rgb="FFF8696B"/>
        <color rgb="FFFCFCFF"/>
        <color rgb="FF63BE7B"/>
      </colorScale>
    </cfRule>
    <cfRule type="colorScale" priority="4308">
      <colorScale>
        <cfvo type="min"/>
        <cfvo type="max"/>
        <color rgb="FFFCFCFF"/>
        <color rgb="FF63BE7B"/>
      </colorScale>
    </cfRule>
    <cfRule type="colorScale" priority="4309">
      <colorScale>
        <cfvo type="min"/>
        <cfvo type="percentile" val="50"/>
        <cfvo type="max"/>
        <color rgb="FFF8696B"/>
        <color rgb="FFFCFCFF"/>
        <color rgb="FF63BE7B"/>
      </colorScale>
    </cfRule>
  </conditionalFormatting>
  <conditionalFormatting sqref="E2">
    <cfRule type="colorScale" priority="4280">
      <colorScale>
        <cfvo type="min"/>
        <cfvo type="max"/>
        <color rgb="FFFCFCFF"/>
        <color rgb="FF63BE7B"/>
      </colorScale>
    </cfRule>
  </conditionalFormatting>
  <conditionalFormatting sqref="E2">
    <cfRule type="colorScale" priority="4272">
      <colorScale>
        <cfvo type="min"/>
        <cfvo type="max"/>
        <color rgb="FFFCFCFF"/>
        <color rgb="FF63BE7B"/>
      </colorScale>
    </cfRule>
    <cfRule type="colorScale" priority="4273">
      <colorScale>
        <cfvo type="min"/>
        <cfvo type="max"/>
        <color rgb="FFFCFCFF"/>
        <color rgb="FF63BE7B"/>
      </colorScale>
    </cfRule>
    <cfRule type="colorScale" priority="4274">
      <colorScale>
        <cfvo type="min"/>
        <cfvo type="percentile" val="50"/>
        <cfvo type="max"/>
        <color rgb="FFF8696B"/>
        <color rgb="FFFFEB84"/>
        <color rgb="FF63BE7B"/>
      </colorScale>
    </cfRule>
    <cfRule type="colorScale" priority="4275">
      <colorScale>
        <cfvo type="min"/>
        <cfvo type="max"/>
        <color rgb="FFFFEF9C"/>
        <color rgb="FF63BE7B"/>
      </colorScale>
    </cfRule>
  </conditionalFormatting>
  <conditionalFormatting sqref="F2:M2">
    <cfRule type="colorScale" priority="4263">
      <colorScale>
        <cfvo type="min"/>
        <cfvo type="max"/>
        <color rgb="FFFCFCFF"/>
        <color rgb="FF63BE7B"/>
      </colorScale>
    </cfRule>
    <cfRule type="colorScale" priority="4264">
      <colorScale>
        <cfvo type="min"/>
        <cfvo type="max"/>
        <color rgb="FFFCFCFF"/>
        <color rgb="FF63BE7B"/>
      </colorScale>
    </cfRule>
    <cfRule type="colorScale" priority="4265">
      <colorScale>
        <cfvo type="min"/>
        <cfvo type="percentile" val="50"/>
        <cfvo type="max"/>
        <color rgb="FFF8696B"/>
        <color rgb="FFFFEB84"/>
        <color rgb="FF63BE7B"/>
      </colorScale>
    </cfRule>
    <cfRule type="colorScale" priority="4266">
      <colorScale>
        <cfvo type="min"/>
        <cfvo type="max"/>
        <color rgb="FFFFEF9C"/>
        <color rgb="FF63BE7B"/>
      </colorScale>
    </cfRule>
  </conditionalFormatting>
  <conditionalFormatting sqref="O2">
    <cfRule type="colorScale" priority="4277">
      <colorScale>
        <cfvo type="min"/>
        <cfvo type="percentile" val="50"/>
        <cfvo type="max"/>
        <color rgb="FF63BE7B"/>
        <color rgb="FFFCFCFF"/>
        <color rgb="FFF8696B"/>
      </colorScale>
    </cfRule>
  </conditionalFormatting>
  <conditionalFormatting sqref="O2">
    <cfRule type="colorScale" priority="4310">
      <colorScale>
        <cfvo type="min"/>
        <cfvo type="percentile" val="50"/>
        <cfvo type="max"/>
        <color rgb="FF63BE7B"/>
        <color rgb="FFFCFCFF"/>
        <color rgb="FFF8696B"/>
      </colorScale>
    </cfRule>
  </conditionalFormatting>
  <conditionalFormatting sqref="O2">
    <cfRule type="colorScale" priority="4269">
      <colorScale>
        <cfvo type="min"/>
        <cfvo type="percentile" val="50"/>
        <cfvo type="max"/>
        <color rgb="FF63BE7B"/>
        <color rgb="FFFCFCFF"/>
        <color rgb="FFF8696B"/>
      </colorScale>
    </cfRule>
    <cfRule type="colorScale" priority="4270">
      <colorScale>
        <cfvo type="min"/>
        <cfvo type="percentile" val="50"/>
        <cfvo type="max"/>
        <color rgb="FF63BE7B"/>
        <color rgb="FFFCFCFF"/>
        <color rgb="FFF8696B"/>
      </colorScale>
    </cfRule>
  </conditionalFormatting>
  <conditionalFormatting sqref="O2">
    <cfRule type="colorScale" priority="4281">
      <colorScale>
        <cfvo type="min"/>
        <cfvo type="percentile" val="50"/>
        <cfvo type="max"/>
        <color rgb="FF63BE7B"/>
        <color rgb="FFFCFCFF"/>
        <color rgb="FFF8696B"/>
      </colorScale>
    </cfRule>
  </conditionalFormatting>
  <conditionalFormatting sqref="P2">
    <cfRule type="colorScale" priority="4286">
      <colorScale>
        <cfvo type="min"/>
        <cfvo type="percentile" val="50"/>
        <cfvo type="max"/>
        <color rgb="FF63BE7B"/>
        <color rgb="FFFCFCFF"/>
        <color rgb="FFF8696B"/>
      </colorScale>
    </cfRule>
    <cfRule type="colorScale" priority="4287">
      <colorScale>
        <cfvo type="min"/>
        <cfvo type="percentile" val="50"/>
        <cfvo type="max"/>
        <color rgb="FF63BE7B"/>
        <color rgb="FFFCFCFF"/>
        <color rgb="FFF8696B"/>
      </colorScale>
    </cfRule>
    <cfRule type="colorScale" priority="4288">
      <colorScale>
        <cfvo type="min"/>
        <cfvo type="max"/>
        <color rgb="FFFCFCFF"/>
        <color rgb="FFF8696B"/>
      </colorScale>
    </cfRule>
  </conditionalFormatting>
  <conditionalFormatting sqref="P2">
    <cfRule type="colorScale" priority="4311">
      <colorScale>
        <cfvo type="min"/>
        <cfvo type="percentile" val="50"/>
        <cfvo type="max"/>
        <color rgb="FF63BE7B"/>
        <color rgb="FFFCFCFF"/>
        <color rgb="FFF8696B"/>
      </colorScale>
    </cfRule>
  </conditionalFormatting>
  <conditionalFormatting sqref="Q2">
    <cfRule type="colorScale" priority="4289">
      <colorScale>
        <cfvo type="min"/>
        <cfvo type="percentile" val="50"/>
        <cfvo type="max"/>
        <color rgb="FFF8696B"/>
        <color rgb="FFFCFCFF"/>
        <color rgb="FF63BE7B"/>
      </colorScale>
    </cfRule>
    <cfRule type="colorScale" priority="4290">
      <colorScale>
        <cfvo type="min"/>
        <cfvo type="max"/>
        <color rgb="FFFFEF9C"/>
        <color rgb="FF63BE7B"/>
      </colorScale>
    </cfRule>
    <cfRule type="colorScale" priority="4291">
      <colorScale>
        <cfvo type="min"/>
        <cfvo type="max"/>
        <color rgb="FFFCFCFF"/>
        <color rgb="FF63BE7B"/>
      </colorScale>
    </cfRule>
    <cfRule type="colorScale" priority="4292">
      <colorScale>
        <cfvo type="min"/>
        <cfvo type="max"/>
        <color rgb="FFFCFCFF"/>
        <color rgb="FF63BE7B"/>
      </colorScale>
    </cfRule>
    <cfRule type="colorScale" priority="4293">
      <colorScale>
        <cfvo type="min"/>
        <cfvo type="percentile" val="50"/>
        <cfvo type="max"/>
        <color rgb="FFF8696B"/>
        <color rgb="FFFCFCFF"/>
        <color rgb="FF63BE7B"/>
      </colorScale>
    </cfRule>
  </conditionalFormatting>
  <conditionalFormatting sqref="Q2">
    <cfRule type="colorScale" priority="4312">
      <colorScale>
        <cfvo type="min"/>
        <cfvo type="percentile" val="50"/>
        <cfvo type="max"/>
        <color rgb="FFF8696B"/>
        <color rgb="FFFCFCFF"/>
        <color rgb="FF63BE7B"/>
      </colorScale>
    </cfRule>
  </conditionalFormatting>
  <conditionalFormatting sqref="Q2">
    <cfRule type="colorScale" priority="4282">
      <colorScale>
        <cfvo type="min"/>
        <cfvo type="max"/>
        <color rgb="FFFFEF9C"/>
        <color rgb="FF63BE7B"/>
      </colorScale>
    </cfRule>
  </conditionalFormatting>
  <conditionalFormatting sqref="Q2:U2 W2">
    <cfRule type="colorScale" priority="4267">
      <colorScale>
        <cfvo type="min"/>
        <cfvo type="max"/>
        <color rgb="FFFFEF9C"/>
        <color rgb="FF63BE7B"/>
      </colorScale>
    </cfRule>
    <cfRule type="colorScale" priority="4268">
      <colorScale>
        <cfvo type="min"/>
        <cfvo type="max"/>
        <color rgb="FFFFEF9C"/>
        <color rgb="FF63BE7B"/>
      </colorScale>
    </cfRule>
    <cfRule type="colorScale" priority="4271">
      <colorScale>
        <cfvo type="min"/>
        <cfvo type="max"/>
        <color rgb="FFFFEF9C"/>
        <color rgb="FF63BE7B"/>
      </colorScale>
    </cfRule>
  </conditionalFormatting>
  <conditionalFormatting sqref="R2:S2">
    <cfRule type="colorScale" priority="4294">
      <colorScale>
        <cfvo type="min"/>
        <cfvo type="percentile" val="50"/>
        <cfvo type="max"/>
        <color rgb="FFF8696B"/>
        <color rgb="FFFCFCFF"/>
        <color rgb="FF63BE7B"/>
      </colorScale>
    </cfRule>
    <cfRule type="colorScale" priority="4295">
      <colorScale>
        <cfvo type="min"/>
        <cfvo type="max"/>
        <color rgb="FFFCFCFF"/>
        <color rgb="FF63BE7B"/>
      </colorScale>
    </cfRule>
    <cfRule type="colorScale" priority="4296">
      <colorScale>
        <cfvo type="min"/>
        <cfvo type="max"/>
        <color rgb="FFFCFCFF"/>
        <color rgb="FF63BE7B"/>
      </colorScale>
    </cfRule>
    <cfRule type="colorScale" priority="4313">
      <colorScale>
        <cfvo type="min"/>
        <cfvo type="percentile" val="50"/>
        <cfvo type="max"/>
        <color rgb="FFF8696B"/>
        <color rgb="FFFCFCFF"/>
        <color rgb="FF63BE7B"/>
      </colorScale>
    </cfRule>
    <cfRule type="colorScale" priority="4314">
      <colorScale>
        <cfvo type="min"/>
        <cfvo type="max"/>
        <color rgb="FFFCFCFF"/>
        <color rgb="FF63BE7B"/>
      </colorScale>
    </cfRule>
  </conditionalFormatting>
  <conditionalFormatting sqref="R2:S2">
    <cfRule type="colorScale" priority="4283">
      <colorScale>
        <cfvo type="min"/>
        <cfvo type="max"/>
        <color rgb="FFFFEF9C"/>
        <color rgb="FF63BE7B"/>
      </colorScale>
    </cfRule>
  </conditionalFormatting>
  <conditionalFormatting sqref="T2">
    <cfRule type="colorScale" priority="4297">
      <colorScale>
        <cfvo type="min"/>
        <cfvo type="percentile" val="50"/>
        <cfvo type="max"/>
        <color rgb="FFF8696B"/>
        <color rgb="FFFCFCFF"/>
        <color rgb="FF63BE7B"/>
      </colorScale>
    </cfRule>
    <cfRule type="colorScale" priority="4298">
      <colorScale>
        <cfvo type="min"/>
        <cfvo type="max"/>
        <color rgb="FFFCFCFF"/>
        <color rgb="FF63BE7B"/>
      </colorScale>
    </cfRule>
    <cfRule type="colorScale" priority="4299">
      <colorScale>
        <cfvo type="min"/>
        <cfvo type="max"/>
        <color rgb="FFFCFCFF"/>
        <color rgb="FF63BE7B"/>
      </colorScale>
    </cfRule>
    <cfRule type="colorScale" priority="4300">
      <colorScale>
        <cfvo type="min"/>
        <cfvo type="max"/>
        <color rgb="FFFCFCFF"/>
        <color rgb="FF63BE7B"/>
      </colorScale>
    </cfRule>
  </conditionalFormatting>
  <conditionalFormatting sqref="T2">
    <cfRule type="colorScale" priority="4315">
      <colorScale>
        <cfvo type="min"/>
        <cfvo type="percentile" val="50"/>
        <cfvo type="max"/>
        <color rgb="FFF8696B"/>
        <color rgb="FFFCFCFF"/>
        <color rgb="FF63BE7B"/>
      </colorScale>
    </cfRule>
    <cfRule type="colorScale" priority="4316">
      <colorScale>
        <cfvo type="min"/>
        <cfvo type="max"/>
        <color rgb="FFFCFCFF"/>
        <color rgb="FF63BE7B"/>
      </colorScale>
    </cfRule>
  </conditionalFormatting>
  <conditionalFormatting sqref="T2">
    <cfRule type="colorScale" priority="4284">
      <colorScale>
        <cfvo type="min"/>
        <cfvo type="max"/>
        <color rgb="FFFFEF9C"/>
        <color rgb="FF63BE7B"/>
      </colorScale>
    </cfRule>
  </conditionalFormatting>
  <conditionalFormatting sqref="U2">
    <cfRule type="colorScale" priority="4301">
      <colorScale>
        <cfvo type="min"/>
        <cfvo type="percentile" val="50"/>
        <cfvo type="max"/>
        <color rgb="FFF8696B"/>
        <color rgb="FFFCFCFF"/>
        <color rgb="FF63BE7B"/>
      </colorScale>
    </cfRule>
    <cfRule type="colorScale" priority="4302">
      <colorScale>
        <cfvo type="min"/>
        <cfvo type="max"/>
        <color rgb="FFFCFCFF"/>
        <color rgb="FF63BE7B"/>
      </colorScale>
    </cfRule>
  </conditionalFormatting>
  <conditionalFormatting sqref="U2">
    <cfRule type="colorScale" priority="4317">
      <colorScale>
        <cfvo type="min"/>
        <cfvo type="percentile" val="50"/>
        <cfvo type="max"/>
        <color rgb="FFF8696B"/>
        <color rgb="FFFCFCFF"/>
        <color rgb="FF63BE7B"/>
      </colorScale>
    </cfRule>
    <cfRule type="colorScale" priority="4318">
      <colorScale>
        <cfvo type="min"/>
        <cfvo type="max"/>
        <color rgb="FFFCFCFF"/>
        <color rgb="FF63BE7B"/>
      </colorScale>
    </cfRule>
  </conditionalFormatting>
  <conditionalFormatting sqref="U2 W2">
    <cfRule type="colorScale" priority="4278">
      <colorScale>
        <cfvo type="min"/>
        <cfvo type="max"/>
        <color rgb="FFFFEF9C"/>
        <color rgb="FF63BE7B"/>
      </colorScale>
    </cfRule>
  </conditionalFormatting>
  <conditionalFormatting sqref="U2">
    <cfRule type="colorScale" priority="4279">
      <colorScale>
        <cfvo type="min"/>
        <cfvo type="max"/>
        <color rgb="FFFFEF9C"/>
        <color rgb="FF63BE7B"/>
      </colorScale>
    </cfRule>
  </conditionalFormatting>
  <conditionalFormatting sqref="V2">
    <cfRule type="colorScale" priority="4319">
      <colorScale>
        <cfvo type="min"/>
        <cfvo type="percentile" val="50"/>
        <cfvo type="max"/>
        <color rgb="FF63BE7B"/>
        <color rgb="FFFCFCFF"/>
        <color rgb="FFF8696B"/>
      </colorScale>
    </cfRule>
    <cfRule type="colorScale" priority="4320">
      <colorScale>
        <cfvo type="min"/>
        <cfvo type="percentile" val="50"/>
        <cfvo type="max"/>
        <color rgb="FF63BE7B"/>
        <color rgb="FFFCFCFF"/>
        <color rgb="FFF8696B"/>
      </colorScale>
    </cfRule>
    <cfRule type="colorScale" priority="4321">
      <colorScale>
        <cfvo type="min"/>
        <cfvo type="max"/>
        <color rgb="FF63BE7B"/>
        <color rgb="FFFCFCFF"/>
      </colorScale>
    </cfRule>
    <cfRule type="colorScale" priority="4322">
      <colorScale>
        <cfvo type="min"/>
        <cfvo type="percentile" val="50"/>
        <cfvo type="max"/>
        <color rgb="FF63BE7B"/>
        <color rgb="FFFCFCFF"/>
        <color rgb="FFF8696B"/>
      </colorScale>
    </cfRule>
    <cfRule type="colorScale" priority="4323">
      <colorScale>
        <cfvo type="min"/>
        <cfvo type="max"/>
        <color rgb="FFFFEF9C"/>
        <color rgb="FF63BE7B"/>
      </colorScale>
    </cfRule>
    <cfRule type="colorScale" priority="4324">
      <colorScale>
        <cfvo type="min"/>
        <cfvo type="max"/>
        <color rgb="FFFFEF9C"/>
        <color rgb="FF63BE7B"/>
      </colorScale>
    </cfRule>
    <cfRule type="colorScale" priority="4325">
      <colorScale>
        <cfvo type="min"/>
        <cfvo type="max"/>
        <color rgb="FFFFEF9C"/>
        <color rgb="FF63BE7B"/>
      </colorScale>
    </cfRule>
  </conditionalFormatting>
  <conditionalFormatting sqref="V2">
    <cfRule type="colorScale" priority="4261">
      <colorScale>
        <cfvo type="min"/>
        <cfvo type="max"/>
        <color rgb="FFFFEF9C"/>
        <color rgb="FF63BE7B"/>
      </colorScale>
    </cfRule>
    <cfRule type="colorScale" priority="4262">
      <colorScale>
        <cfvo type="min"/>
        <cfvo type="max"/>
        <color rgb="FFFFEF9C"/>
        <color rgb="FF63BE7B"/>
      </colorScale>
    </cfRule>
  </conditionalFormatting>
  <conditionalFormatting sqref="V2">
    <cfRule type="colorScale" priority="4326">
      <colorScale>
        <cfvo type="min"/>
        <cfvo type="max"/>
        <color rgb="FFFFEF9C"/>
        <color rgb="FF63BE7B"/>
      </colorScale>
    </cfRule>
  </conditionalFormatting>
  <conditionalFormatting sqref="W2">
    <cfRule type="colorScale" priority="4303">
      <colorScale>
        <cfvo type="min"/>
        <cfvo type="percentile" val="50"/>
        <cfvo type="max"/>
        <color rgb="FF63BE7B"/>
        <color rgb="FFFCFCFF"/>
        <color rgb="FFF8696B"/>
      </colorScale>
    </cfRule>
    <cfRule type="colorScale" priority="4304">
      <colorScale>
        <cfvo type="min"/>
        <cfvo type="max"/>
        <color rgb="FF63BE7B"/>
        <color rgb="FFFCFCFF"/>
      </colorScale>
    </cfRule>
    <cfRule type="colorScale" priority="4305">
      <colorScale>
        <cfvo type="min"/>
        <cfvo type="percentile" val="50"/>
        <cfvo type="max"/>
        <color rgb="FF63BE7B"/>
        <color rgb="FFFCFCFF"/>
        <color rgb="FFF8696B"/>
      </colorScale>
    </cfRule>
  </conditionalFormatting>
  <conditionalFormatting sqref="W2">
    <cfRule type="colorScale" priority="4327">
      <colorScale>
        <cfvo type="min"/>
        <cfvo type="percentile" val="50"/>
        <cfvo type="max"/>
        <color rgb="FF63BE7B"/>
        <color rgb="FFFCFCFF"/>
        <color rgb="FFF8696B"/>
      </colorScale>
    </cfRule>
  </conditionalFormatting>
  <conditionalFormatting sqref="D2">
    <cfRule type="colorScale" priority="4260">
      <colorScale>
        <cfvo type="min"/>
        <cfvo type="percentile" val="50"/>
        <cfvo type="max"/>
        <color rgb="FFF8696B"/>
        <color rgb="FFFCFCFF"/>
        <color rgb="FF63BE7B"/>
      </colorScale>
    </cfRule>
  </conditionalFormatting>
  <conditionalFormatting sqref="D2">
    <cfRule type="colorScale" priority="4259">
      <colorScale>
        <cfvo type="min"/>
        <cfvo type="percentile" val="50"/>
        <cfvo type="max"/>
        <color rgb="FFF8696B"/>
        <color rgb="FFFCFCFF"/>
        <color rgb="FF63BE7B"/>
      </colorScale>
    </cfRule>
  </conditionalFormatting>
  <conditionalFormatting sqref="E2">
    <cfRule type="colorScale" priority="4258">
      <colorScale>
        <cfvo type="min"/>
        <cfvo type="max"/>
        <color rgb="FFFCFCFF"/>
        <color rgb="FF63BE7B"/>
      </colorScale>
    </cfRule>
  </conditionalFormatting>
  <conditionalFormatting sqref="N2">
    <cfRule type="colorScale" priority="4233">
      <colorScale>
        <cfvo type="min"/>
        <cfvo type="max"/>
        <color rgb="FFFCFCFF"/>
        <color rgb="FF63BE7B"/>
      </colorScale>
    </cfRule>
  </conditionalFormatting>
  <conditionalFormatting sqref="O2">
    <cfRule type="colorScale" priority="4257">
      <colorScale>
        <cfvo type="min"/>
        <cfvo type="percentile" val="50"/>
        <cfvo type="max"/>
        <color rgb="FF63BE7B"/>
        <color rgb="FFFCFCFF"/>
        <color rgb="FFF8696B"/>
      </colorScale>
    </cfRule>
  </conditionalFormatting>
  <conditionalFormatting sqref="P2">
    <cfRule type="colorScale" priority="4256">
      <colorScale>
        <cfvo type="min"/>
        <cfvo type="percentile" val="50"/>
        <cfvo type="max"/>
        <color rgb="FF63BE7B"/>
        <color rgb="FFFCFCFF"/>
        <color rgb="FFF8696B"/>
      </colorScale>
    </cfRule>
  </conditionalFormatting>
  <conditionalFormatting sqref="Q2">
    <cfRule type="colorScale" priority="4255">
      <colorScale>
        <cfvo type="min"/>
        <cfvo type="percentile" val="50"/>
        <cfvo type="max"/>
        <color rgb="FFF8696B"/>
        <color rgb="FFFCFCFF"/>
        <color rgb="FF63BE7B"/>
      </colorScale>
    </cfRule>
  </conditionalFormatting>
  <conditionalFormatting sqref="R2">
    <cfRule type="colorScale" priority="4250">
      <colorScale>
        <cfvo type="min"/>
        <cfvo type="percentile" val="50"/>
        <cfvo type="max"/>
        <color rgb="FFF8696B"/>
        <color rgb="FFFCFCFF"/>
        <color rgb="FF63BE7B"/>
      </colorScale>
    </cfRule>
    <cfRule type="colorScale" priority="4254">
      <colorScale>
        <cfvo type="min"/>
        <cfvo type="max"/>
        <color rgb="FFFCFCFF"/>
        <color rgb="FF63BE7B"/>
      </colorScale>
    </cfRule>
  </conditionalFormatting>
  <conditionalFormatting sqref="S2">
    <cfRule type="colorScale" priority="4251">
      <colorScale>
        <cfvo type="min"/>
        <cfvo type="percentile" val="50"/>
        <cfvo type="max"/>
        <color rgb="FFF8696B"/>
        <color rgb="FFFCFCFF"/>
        <color rgb="FF63BE7B"/>
      </colorScale>
    </cfRule>
  </conditionalFormatting>
  <conditionalFormatting sqref="S2">
    <cfRule type="colorScale" priority="4253">
      <colorScale>
        <cfvo type="min"/>
        <cfvo type="max"/>
        <color rgb="FFFCFCFF"/>
        <color rgb="FF63BE7B"/>
      </colorScale>
    </cfRule>
  </conditionalFormatting>
  <conditionalFormatting sqref="T2">
    <cfRule type="colorScale" priority="4252">
      <colorScale>
        <cfvo type="min"/>
        <cfvo type="percentile" val="50"/>
        <cfvo type="max"/>
        <color rgb="FFF8696B"/>
        <color rgb="FFFCFCFF"/>
        <color rgb="FF63BE7B"/>
      </colorScale>
    </cfRule>
  </conditionalFormatting>
  <conditionalFormatting sqref="U2">
    <cfRule type="colorScale" priority="4249">
      <colorScale>
        <cfvo type="min"/>
        <cfvo type="percentile" val="50"/>
        <cfvo type="max"/>
        <color rgb="FFF8696B"/>
        <color rgb="FFFCFCFF"/>
        <color rgb="FF63BE7B"/>
      </colorScale>
    </cfRule>
  </conditionalFormatting>
  <conditionalFormatting sqref="V2">
    <cfRule type="colorScale" priority="4224">
      <colorScale>
        <cfvo type="min"/>
        <cfvo type="percentile" val="50"/>
        <cfvo type="max"/>
        <color rgb="FF63BE7B"/>
        <color rgb="FFFCFCFF"/>
        <color rgb="FFF8696B"/>
      </colorScale>
    </cfRule>
  </conditionalFormatting>
  <conditionalFormatting sqref="W2">
    <cfRule type="colorScale" priority="4248">
      <colorScale>
        <cfvo type="min"/>
        <cfvo type="percentile" val="50"/>
        <cfvo type="max"/>
        <color rgb="FF63BE7B"/>
        <color rgb="FFFCFCFF"/>
        <color rgb="FFF8696B"/>
      </colorScale>
    </cfRule>
  </conditionalFormatting>
  <conditionalFormatting sqref="D2">
    <cfRule type="colorScale" priority="4247">
      <colorScale>
        <cfvo type="min"/>
        <cfvo type="percentile" val="50"/>
        <cfvo type="max"/>
        <color rgb="FFF8696B"/>
        <color rgb="FFFCFCFF"/>
        <color rgb="FF63BE7B"/>
      </colorScale>
    </cfRule>
  </conditionalFormatting>
  <conditionalFormatting sqref="E2">
    <cfRule type="colorScale" priority="4246">
      <colorScale>
        <cfvo type="min"/>
        <cfvo type="max"/>
        <color rgb="FFFCFCFF"/>
        <color rgb="FF63BE7B"/>
      </colorScale>
    </cfRule>
  </conditionalFormatting>
  <conditionalFormatting sqref="O2">
    <cfRule type="colorScale" priority="4245">
      <colorScale>
        <cfvo type="min"/>
        <cfvo type="percentile" val="50"/>
        <cfvo type="max"/>
        <color rgb="FF63BE7B"/>
        <color rgb="FFFCFCFF"/>
        <color rgb="FFF8696B"/>
      </colorScale>
    </cfRule>
  </conditionalFormatting>
  <conditionalFormatting sqref="P2">
    <cfRule type="colorScale" priority="4244">
      <colorScale>
        <cfvo type="min"/>
        <cfvo type="percentile" val="50"/>
        <cfvo type="max"/>
        <color rgb="FF63BE7B"/>
        <color rgb="FFFCFCFF"/>
        <color rgb="FFF8696B"/>
      </colorScale>
    </cfRule>
  </conditionalFormatting>
  <conditionalFormatting sqref="Q2">
    <cfRule type="colorScale" priority="4243">
      <colorScale>
        <cfvo type="min"/>
        <cfvo type="percentile" val="50"/>
        <cfvo type="max"/>
        <color rgb="FFF8696B"/>
        <color rgb="FFFCFCFF"/>
        <color rgb="FF63BE7B"/>
      </colorScale>
    </cfRule>
  </conditionalFormatting>
  <conditionalFormatting sqref="R2">
    <cfRule type="colorScale" priority="4239">
      <colorScale>
        <cfvo type="min"/>
        <cfvo type="percentile" val="50"/>
        <cfvo type="max"/>
        <color rgb="FFF8696B"/>
        <color rgb="FFFCFCFF"/>
        <color rgb="FF63BE7B"/>
      </colorScale>
    </cfRule>
    <cfRule type="colorScale" priority="4240">
      <colorScale>
        <cfvo type="min"/>
        <cfvo type="max"/>
        <color rgb="FFFCFCFF"/>
        <color rgb="FF63BE7B"/>
      </colorScale>
    </cfRule>
  </conditionalFormatting>
  <conditionalFormatting sqref="S2">
    <cfRule type="colorScale" priority="4241">
      <colorScale>
        <cfvo type="min"/>
        <cfvo type="percentile" val="50"/>
        <cfvo type="max"/>
        <color rgb="FFF8696B"/>
        <color rgb="FFFCFCFF"/>
        <color rgb="FF63BE7B"/>
      </colorScale>
    </cfRule>
    <cfRule type="colorScale" priority="4242">
      <colorScale>
        <cfvo type="min"/>
        <cfvo type="max"/>
        <color rgb="FFFCFCFF"/>
        <color rgb="FF63BE7B"/>
      </colorScale>
    </cfRule>
  </conditionalFormatting>
  <conditionalFormatting sqref="T2">
    <cfRule type="colorScale" priority="4238">
      <colorScale>
        <cfvo type="min"/>
        <cfvo type="percentile" val="50"/>
        <cfvo type="max"/>
        <color rgb="FFF8696B"/>
        <color rgb="FFFCFCFF"/>
        <color rgb="FF63BE7B"/>
      </colorScale>
    </cfRule>
  </conditionalFormatting>
  <conditionalFormatting sqref="U2">
    <cfRule type="colorScale" priority="4237">
      <colorScale>
        <cfvo type="min"/>
        <cfvo type="percentile" val="50"/>
        <cfvo type="max"/>
        <color rgb="FFF8696B"/>
        <color rgb="FFFCFCFF"/>
        <color rgb="FF63BE7B"/>
      </colorScale>
    </cfRule>
  </conditionalFormatting>
  <conditionalFormatting sqref="W2">
    <cfRule type="colorScale" priority="4236">
      <colorScale>
        <cfvo type="min"/>
        <cfvo type="percentile" val="50"/>
        <cfvo type="max"/>
        <color rgb="FF63BE7B"/>
        <color rgb="FFFCFCFF"/>
        <color rgb="FFF8696B"/>
      </colorScale>
    </cfRule>
  </conditionalFormatting>
  <conditionalFormatting sqref="D2">
    <cfRule type="colorScale" priority="4235">
      <colorScale>
        <cfvo type="min"/>
        <cfvo type="percentile" val="50"/>
        <cfvo type="max"/>
        <color rgb="FFF8696B"/>
        <color rgb="FFFCFCFF"/>
        <color rgb="FF63BE7B"/>
      </colorScale>
    </cfRule>
  </conditionalFormatting>
  <conditionalFormatting sqref="E2">
    <cfRule type="colorScale" priority="4234">
      <colorScale>
        <cfvo type="min"/>
        <cfvo type="max"/>
        <color rgb="FFFCFCFF"/>
        <color rgb="FF63BE7B"/>
      </colorScale>
    </cfRule>
  </conditionalFormatting>
  <conditionalFormatting sqref="O2">
    <cfRule type="colorScale" priority="4232">
      <colorScale>
        <cfvo type="min"/>
        <cfvo type="percentile" val="50"/>
        <cfvo type="max"/>
        <color rgb="FF63BE7B"/>
        <color rgb="FFFCFCFF"/>
        <color rgb="FFF8696B"/>
      </colorScale>
    </cfRule>
  </conditionalFormatting>
  <conditionalFormatting sqref="P2">
    <cfRule type="colorScale" priority="4231">
      <colorScale>
        <cfvo type="min"/>
        <cfvo type="percentile" val="50"/>
        <cfvo type="max"/>
        <color rgb="FF63BE7B"/>
        <color rgb="FFFCFCFF"/>
        <color rgb="FFF8696B"/>
      </colorScale>
    </cfRule>
  </conditionalFormatting>
  <conditionalFormatting sqref="Q2">
    <cfRule type="colorScale" priority="4230">
      <colorScale>
        <cfvo type="min"/>
        <cfvo type="percentile" val="50"/>
        <cfvo type="max"/>
        <color rgb="FFF8696B"/>
        <color rgb="FFFCFCFF"/>
        <color rgb="FF63BE7B"/>
      </colorScale>
    </cfRule>
  </conditionalFormatting>
  <conditionalFormatting sqref="R2">
    <cfRule type="colorScale" priority="4229">
      <colorScale>
        <cfvo type="min"/>
        <cfvo type="max"/>
        <color rgb="FFFCFCFF"/>
        <color rgb="FF63BE7B"/>
      </colorScale>
    </cfRule>
  </conditionalFormatting>
  <conditionalFormatting sqref="S2">
    <cfRule type="colorScale" priority="4226">
      <colorScale>
        <cfvo type="min"/>
        <cfvo type="percentile" val="50"/>
        <cfvo type="max"/>
        <color rgb="FFF8696B"/>
        <color rgb="FFFCFCFF"/>
        <color rgb="FF63BE7B"/>
      </colorScale>
    </cfRule>
    <cfRule type="colorScale" priority="4228">
      <colorScale>
        <cfvo type="min"/>
        <cfvo type="max"/>
        <color rgb="FFFCFCFF"/>
        <color rgb="FF63BE7B"/>
      </colorScale>
    </cfRule>
  </conditionalFormatting>
  <conditionalFormatting sqref="T2">
    <cfRule type="colorScale" priority="4227">
      <colorScale>
        <cfvo type="min"/>
        <cfvo type="percentile" val="50"/>
        <cfvo type="max"/>
        <color rgb="FFF8696B"/>
        <color rgb="FFFCFCFF"/>
        <color rgb="FF63BE7B"/>
      </colorScale>
    </cfRule>
  </conditionalFormatting>
  <conditionalFormatting sqref="U2">
    <cfRule type="colorScale" priority="4225">
      <colorScale>
        <cfvo type="min"/>
        <cfvo type="percentile" val="50"/>
        <cfvo type="max"/>
        <color rgb="FFF8696B"/>
        <color rgb="FFFCFCFF"/>
        <color rgb="FF63BE7B"/>
      </colorScale>
    </cfRule>
  </conditionalFormatting>
  <conditionalFormatting sqref="W2">
    <cfRule type="colorScale" priority="4223">
      <colorScale>
        <cfvo type="min"/>
        <cfvo type="percentile" val="50"/>
        <cfvo type="max"/>
        <color rgb="FF63BE7B"/>
        <color rgb="FFFCFCFF"/>
        <color rgb="FFF8696B"/>
      </colorScale>
    </cfRule>
  </conditionalFormatting>
  <conditionalFormatting sqref="N2">
    <cfRule type="colorScale" priority="4328">
      <colorScale>
        <cfvo type="min"/>
        <cfvo type="max"/>
        <color rgb="FFFFEF9C"/>
        <color rgb="FF63BE7B"/>
      </colorScale>
    </cfRule>
    <cfRule type="colorScale" priority="4329">
      <colorScale>
        <cfvo type="min"/>
        <cfvo type="max"/>
        <color rgb="FFFCFCFF"/>
        <color rgb="FF63BE7B"/>
      </colorScale>
    </cfRule>
    <cfRule type="colorScale" priority="4330">
      <colorScale>
        <cfvo type="min"/>
        <cfvo type="max"/>
        <color rgb="FFFCFCFF"/>
        <color rgb="FF63BE7B"/>
      </colorScale>
    </cfRule>
    <cfRule type="colorScale" priority="4331">
      <colorScale>
        <cfvo type="min"/>
        <cfvo type="percentile" val="50"/>
        <cfvo type="max"/>
        <color rgb="FFF8696B"/>
        <color rgb="FFFFEB84"/>
        <color rgb="FF63BE7B"/>
      </colorScale>
    </cfRule>
    <cfRule type="colorScale" priority="4332">
      <colorScale>
        <cfvo type="min"/>
        <cfvo type="max"/>
        <color rgb="FFFFEF9C"/>
        <color rgb="FF63BE7B"/>
      </colorScale>
    </cfRule>
    <cfRule type="colorScale" priority="4333">
      <colorScale>
        <cfvo type="min"/>
        <cfvo type="percentile" val="50"/>
        <cfvo type="max"/>
        <color rgb="FFF8696B"/>
        <color rgb="FFFCFCFF"/>
        <color rgb="FF63BE7B"/>
      </colorScale>
    </cfRule>
    <cfRule type="colorScale" priority="4334">
      <colorScale>
        <cfvo type="min"/>
        <cfvo type="max"/>
        <color rgb="FFFCFCFF"/>
        <color rgb="FF63BE7B"/>
      </colorScale>
    </cfRule>
    <cfRule type="colorScale" priority="4335">
      <colorScale>
        <cfvo type="min"/>
        <cfvo type="percentile" val="50"/>
        <cfvo type="max"/>
        <color rgb="FFF8696B"/>
        <color rgb="FFFCFCFF"/>
        <color rgb="FF63BE7B"/>
      </colorScale>
    </cfRule>
    <cfRule type="colorScale" priority="4336">
      <colorScale>
        <cfvo type="min"/>
        <cfvo type="percentile" val="50"/>
        <cfvo type="max"/>
        <color rgb="FFF8696B"/>
        <color rgb="FFFCFCFF"/>
        <color rgb="FF5A8AC6"/>
      </colorScale>
    </cfRule>
    <cfRule type="colorScale" priority="4337">
      <colorScale>
        <cfvo type="min"/>
        <cfvo type="percentile" val="50"/>
        <cfvo type="max"/>
        <color rgb="FFF8696B"/>
        <color rgb="FFFCFCFF"/>
        <color rgb="FF63BE7B"/>
      </colorScale>
    </cfRule>
    <cfRule type="colorScale" priority="4338">
      <colorScale>
        <cfvo type="min"/>
        <cfvo type="percentile" val="50"/>
        <cfvo type="max"/>
        <color rgb="FFF8696B"/>
        <color rgb="FFFCFCFF"/>
        <color rgb="FF63BE7B"/>
      </colorScale>
    </cfRule>
    <cfRule type="colorScale" priority="4339">
      <colorScale>
        <cfvo type="min"/>
        <cfvo type="max"/>
        <color rgb="FFFCFCFF"/>
        <color rgb="FF63BE7B"/>
      </colorScale>
    </cfRule>
    <cfRule type="colorScale" priority="4340">
      <colorScale>
        <cfvo type="min"/>
        <cfvo type="percentile" val="50"/>
        <cfvo type="max"/>
        <color rgb="FFF8696B"/>
        <color rgb="FFFCFCFF"/>
        <color rgb="FF63BE7B"/>
      </colorScale>
    </cfRule>
    <cfRule type="colorScale" priority="4341">
      <colorScale>
        <cfvo type="min"/>
        <cfvo type="max"/>
        <color rgb="FFFCFCFF"/>
        <color rgb="FF63BE7B"/>
      </colorScale>
    </cfRule>
    <cfRule type="colorScale" priority="4342">
      <colorScale>
        <cfvo type="min"/>
        <cfvo type="max"/>
        <color rgb="FFFCFCFF"/>
        <color rgb="FF63BE7B"/>
      </colorScale>
    </cfRule>
    <cfRule type="colorScale" priority="4343">
      <colorScale>
        <cfvo type="min"/>
        <cfvo type="percentile" val="50"/>
        <cfvo type="max"/>
        <color rgb="FFF8696B"/>
        <color rgb="FFFFEB84"/>
        <color rgb="FF63BE7B"/>
      </colorScale>
    </cfRule>
    <cfRule type="colorScale" priority="4344">
      <colorScale>
        <cfvo type="min"/>
        <cfvo type="max"/>
        <color rgb="FFFFEF9C"/>
        <color rgb="FF63BE7B"/>
      </colorScale>
    </cfRule>
    <cfRule type="colorScale" priority="4345">
      <colorScale>
        <cfvo type="min"/>
        <cfvo type="max"/>
        <color rgb="FFFCFCFF"/>
        <color rgb="FF63BE7B"/>
      </colorScale>
    </cfRule>
    <cfRule type="colorScale" priority="4346">
      <colorScale>
        <cfvo type="min"/>
        <cfvo type="max"/>
        <color rgb="FFFCFCFF"/>
        <color rgb="FF63BE7B"/>
      </colorScale>
    </cfRule>
    <cfRule type="colorScale" priority="4347">
      <colorScale>
        <cfvo type="min"/>
        <cfvo type="percentile" val="50"/>
        <cfvo type="max"/>
        <color rgb="FFF8696B"/>
        <color rgb="FFFFEB84"/>
        <color rgb="FF63BE7B"/>
      </colorScale>
    </cfRule>
    <cfRule type="colorScale" priority="4348">
      <colorScale>
        <cfvo type="min"/>
        <cfvo type="max"/>
        <color rgb="FFFFEF9C"/>
        <color rgb="FF63BE7B"/>
      </colorScale>
    </cfRule>
    <cfRule type="colorScale" priority="4349">
      <colorScale>
        <cfvo type="min"/>
        <cfvo type="max"/>
        <color rgb="FFFCFCFF"/>
        <color rgb="FF63BE7B"/>
      </colorScale>
    </cfRule>
    <cfRule type="colorScale" priority="4350">
      <colorScale>
        <cfvo type="min"/>
        <cfvo type="max"/>
        <color rgb="FFFCFCFF"/>
        <color rgb="FF63BE7B"/>
      </colorScale>
    </cfRule>
    <cfRule type="colorScale" priority="4351">
      <colorScale>
        <cfvo type="min"/>
        <cfvo type="percentile" val="50"/>
        <cfvo type="max"/>
        <color rgb="FFF8696B"/>
        <color rgb="FFFFEB84"/>
        <color rgb="FF63BE7B"/>
      </colorScale>
    </cfRule>
  </conditionalFormatting>
  <conditionalFormatting sqref="D2">
    <cfRule type="colorScale" priority="4222">
      <colorScale>
        <cfvo type="min"/>
        <cfvo type="percentile" val="50"/>
        <cfvo type="max"/>
        <color rgb="FFF8696B"/>
        <color rgb="FFFCFCFF"/>
        <color rgb="FF63BE7B"/>
      </colorScale>
    </cfRule>
  </conditionalFormatting>
  <conditionalFormatting sqref="N2">
    <cfRule type="colorScale" priority="4181">
      <colorScale>
        <cfvo type="min"/>
        <cfvo type="max"/>
        <color rgb="FFFCFCFF"/>
        <color rgb="FF63BE7B"/>
      </colorScale>
    </cfRule>
  </conditionalFormatting>
  <conditionalFormatting sqref="O2">
    <cfRule type="colorScale" priority="4180">
      <colorScale>
        <cfvo type="min"/>
        <cfvo type="percentile" val="50"/>
        <cfvo type="max"/>
        <color rgb="FF63BE7B"/>
        <color rgb="FFFCFCFF"/>
        <color rgb="FFF8696B"/>
      </colorScale>
    </cfRule>
  </conditionalFormatting>
  <conditionalFormatting sqref="P2">
    <cfRule type="colorScale" priority="4179">
      <colorScale>
        <cfvo type="min"/>
        <cfvo type="percentile" val="50"/>
        <cfvo type="max"/>
        <color rgb="FF63BE7B"/>
        <color rgb="FFFCFCFF"/>
        <color rgb="FFF8696B"/>
      </colorScale>
    </cfRule>
  </conditionalFormatting>
  <conditionalFormatting sqref="Q2">
    <cfRule type="colorScale" priority="4178">
      <colorScale>
        <cfvo type="min"/>
        <cfvo type="percentile" val="50"/>
        <cfvo type="max"/>
        <color rgb="FFF8696B"/>
        <color rgb="FFFCFCFF"/>
        <color rgb="FF63BE7B"/>
      </colorScale>
    </cfRule>
  </conditionalFormatting>
  <conditionalFormatting sqref="R2">
    <cfRule type="colorScale" priority="4177">
      <colorScale>
        <cfvo type="min"/>
        <cfvo type="max"/>
        <color rgb="FFFCFCFF"/>
        <color rgb="FF63BE7B"/>
      </colorScale>
    </cfRule>
  </conditionalFormatting>
  <conditionalFormatting sqref="S2">
    <cfRule type="colorScale" priority="4176">
      <colorScale>
        <cfvo type="min"/>
        <cfvo type="percentile" val="50"/>
        <cfvo type="max"/>
        <color rgb="FFF8696B"/>
        <color rgb="FFFCFCFF"/>
        <color rgb="FF63BE7B"/>
      </colorScale>
    </cfRule>
  </conditionalFormatting>
  <conditionalFormatting sqref="T2">
    <cfRule type="colorScale" priority="4175">
      <colorScale>
        <cfvo type="min"/>
        <cfvo type="percentile" val="50"/>
        <cfvo type="max"/>
        <color rgb="FFF8696B"/>
        <color rgb="FFFCFCFF"/>
        <color rgb="FF63BE7B"/>
      </colorScale>
    </cfRule>
  </conditionalFormatting>
  <conditionalFormatting sqref="U2">
    <cfRule type="colorScale" priority="4174">
      <colorScale>
        <cfvo type="min"/>
        <cfvo type="percentile" val="50"/>
        <cfvo type="max"/>
        <color rgb="FFF8696B"/>
        <color rgb="FFFCFCFF"/>
        <color rgb="FF63BE7B"/>
      </colorScale>
    </cfRule>
  </conditionalFormatting>
  <conditionalFormatting sqref="V2">
    <cfRule type="colorScale" priority="4173">
      <colorScale>
        <cfvo type="min"/>
        <cfvo type="percentile" val="50"/>
        <cfvo type="max"/>
        <color rgb="FF63BE7B"/>
        <color rgb="FFFCFCFF"/>
        <color rgb="FFF8696B"/>
      </colorScale>
    </cfRule>
  </conditionalFormatting>
  <conditionalFormatting sqref="W2">
    <cfRule type="colorScale" priority="4172">
      <colorScale>
        <cfvo type="min"/>
        <cfvo type="percentile" val="50"/>
        <cfvo type="max"/>
        <color rgb="FF63BE7B"/>
        <color rgb="FFFCFCFF"/>
        <color rgb="FFF8696B"/>
      </colorScale>
    </cfRule>
  </conditionalFormatting>
  <conditionalFormatting sqref="D2">
    <cfRule type="colorScale" priority="4221">
      <colorScale>
        <cfvo type="min"/>
        <cfvo type="percentile" val="50"/>
        <cfvo type="max"/>
        <color rgb="FFF8696B"/>
        <color rgb="FFFCFCFF"/>
        <color rgb="FF63BE7B"/>
      </colorScale>
    </cfRule>
  </conditionalFormatting>
  <conditionalFormatting sqref="E2">
    <cfRule type="colorScale" priority="4220">
      <colorScale>
        <cfvo type="min"/>
        <cfvo type="max"/>
        <color rgb="FFFCFCFF"/>
        <color rgb="FF63BE7B"/>
      </colorScale>
    </cfRule>
  </conditionalFormatting>
  <conditionalFormatting sqref="F2:M2">
    <cfRule type="colorScale" priority="4214">
      <colorScale>
        <cfvo type="min"/>
        <cfvo type="percentile" val="50"/>
        <cfvo type="max"/>
        <color rgb="FFF8696B"/>
        <color rgb="FFFCFCFF"/>
        <color rgb="FF63BE7B"/>
      </colorScale>
    </cfRule>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F2:M2">
    <cfRule type="colorScale" priority="4217">
      <colorScale>
        <cfvo type="min"/>
        <cfvo type="max"/>
        <color rgb="FFFCFCFF"/>
        <color rgb="FF63BE7B"/>
      </colorScale>
    </cfRule>
    <cfRule type="colorScale" priority="4218">
      <colorScale>
        <cfvo type="min"/>
        <cfvo type="max"/>
        <color rgb="FFFCFCFF"/>
        <color rgb="FF63BE7B"/>
      </colorScale>
    </cfRule>
    <cfRule type="colorScale" priority="4219">
      <colorScale>
        <cfvo type="min"/>
        <cfvo type="max"/>
        <color rgb="FFFCFCFF"/>
        <color rgb="FF63BE7B"/>
      </colorScale>
    </cfRule>
  </conditionalFormatting>
  <conditionalFormatting sqref="F2">
    <cfRule type="colorScale" priority="4213">
      <colorScale>
        <cfvo type="min"/>
        <cfvo type="max"/>
        <color rgb="FFFCFCFF"/>
        <color rgb="FF63BE7B"/>
      </colorScale>
    </cfRule>
  </conditionalFormatting>
  <conditionalFormatting sqref="F2">
    <cfRule type="colorScale" priority="4212">
      <colorScale>
        <cfvo type="min"/>
        <cfvo type="max"/>
        <color rgb="FFFCFCFF"/>
        <color rgb="FF63BE7B"/>
      </colorScale>
    </cfRule>
  </conditionalFormatting>
  <conditionalFormatting sqref="F2">
    <cfRule type="colorScale" priority="4211">
      <colorScale>
        <cfvo type="min"/>
        <cfvo type="max"/>
        <color rgb="FFFCFCFF"/>
        <color rgb="FF63BE7B"/>
      </colorScale>
    </cfRule>
  </conditionalFormatting>
  <conditionalFormatting sqref="F2">
    <cfRule type="colorScale" priority="4210">
      <colorScale>
        <cfvo type="min"/>
        <cfvo type="max"/>
        <color rgb="FFFCFCFF"/>
        <color rgb="FF63BE7B"/>
      </colorScale>
    </cfRule>
  </conditionalFormatting>
  <conditionalFormatting sqref="G2">
    <cfRule type="colorScale" priority="4209">
      <colorScale>
        <cfvo type="min"/>
        <cfvo type="max"/>
        <color rgb="FFFCFCFF"/>
        <color rgb="FF63BE7B"/>
      </colorScale>
    </cfRule>
  </conditionalFormatting>
  <conditionalFormatting sqref="G2">
    <cfRule type="colorScale" priority="4208">
      <colorScale>
        <cfvo type="min"/>
        <cfvo type="max"/>
        <color rgb="FFFCFCFF"/>
        <color rgb="FF63BE7B"/>
      </colorScale>
    </cfRule>
  </conditionalFormatting>
  <conditionalFormatting sqref="G2">
    <cfRule type="colorScale" priority="4207">
      <colorScale>
        <cfvo type="min"/>
        <cfvo type="max"/>
        <color rgb="FFFCFCFF"/>
        <color rgb="FF63BE7B"/>
      </colorScale>
    </cfRule>
  </conditionalFormatting>
  <conditionalFormatting sqref="G2">
    <cfRule type="colorScale" priority="4206">
      <colorScale>
        <cfvo type="min"/>
        <cfvo type="max"/>
        <color rgb="FFFCFCFF"/>
        <color rgb="FF63BE7B"/>
      </colorScale>
    </cfRule>
  </conditionalFormatting>
  <conditionalFormatting sqref="H2">
    <cfRule type="colorScale" priority="4205">
      <colorScale>
        <cfvo type="min"/>
        <cfvo type="max"/>
        <color rgb="FFFCFCFF"/>
        <color rgb="FF63BE7B"/>
      </colorScale>
    </cfRule>
  </conditionalFormatting>
  <conditionalFormatting sqref="H2">
    <cfRule type="colorScale" priority="4204">
      <colorScale>
        <cfvo type="min"/>
        <cfvo type="max"/>
        <color rgb="FFFCFCFF"/>
        <color rgb="FF63BE7B"/>
      </colorScale>
    </cfRule>
  </conditionalFormatting>
  <conditionalFormatting sqref="H2">
    <cfRule type="colorScale" priority="4203">
      <colorScale>
        <cfvo type="min"/>
        <cfvo type="max"/>
        <color rgb="FFFCFCFF"/>
        <color rgb="FF63BE7B"/>
      </colorScale>
    </cfRule>
  </conditionalFormatting>
  <conditionalFormatting sqref="H2">
    <cfRule type="colorScale" priority="4202">
      <colorScale>
        <cfvo type="min"/>
        <cfvo type="max"/>
        <color rgb="FFFCFCFF"/>
        <color rgb="FF63BE7B"/>
      </colorScale>
    </cfRule>
  </conditionalFormatting>
  <conditionalFormatting sqref="I2">
    <cfRule type="colorScale" priority="4201">
      <colorScale>
        <cfvo type="min"/>
        <cfvo type="max"/>
        <color rgb="FFFCFCFF"/>
        <color rgb="FF63BE7B"/>
      </colorScale>
    </cfRule>
  </conditionalFormatting>
  <conditionalFormatting sqref="I2">
    <cfRule type="colorScale" priority="4200">
      <colorScale>
        <cfvo type="min"/>
        <cfvo type="max"/>
        <color rgb="FFFCFCFF"/>
        <color rgb="FF63BE7B"/>
      </colorScale>
    </cfRule>
  </conditionalFormatting>
  <conditionalFormatting sqref="I2">
    <cfRule type="colorScale" priority="4199">
      <colorScale>
        <cfvo type="min"/>
        <cfvo type="max"/>
        <color rgb="FFFCFCFF"/>
        <color rgb="FF63BE7B"/>
      </colorScale>
    </cfRule>
  </conditionalFormatting>
  <conditionalFormatting sqref="I2">
    <cfRule type="colorScale" priority="4198">
      <colorScale>
        <cfvo type="min"/>
        <cfvo type="max"/>
        <color rgb="FFFCFCFF"/>
        <color rgb="FF63BE7B"/>
      </colorScale>
    </cfRule>
  </conditionalFormatting>
  <conditionalFormatting sqref="J2">
    <cfRule type="colorScale" priority="4197">
      <colorScale>
        <cfvo type="min"/>
        <cfvo type="max"/>
        <color rgb="FFFCFCFF"/>
        <color rgb="FF63BE7B"/>
      </colorScale>
    </cfRule>
  </conditionalFormatting>
  <conditionalFormatting sqref="J2">
    <cfRule type="colorScale" priority="4196">
      <colorScale>
        <cfvo type="min"/>
        <cfvo type="max"/>
        <color rgb="FFFCFCFF"/>
        <color rgb="FF63BE7B"/>
      </colorScale>
    </cfRule>
  </conditionalFormatting>
  <conditionalFormatting sqref="J2">
    <cfRule type="colorScale" priority="4195">
      <colorScale>
        <cfvo type="min"/>
        <cfvo type="max"/>
        <color rgb="FFFCFCFF"/>
        <color rgb="FF63BE7B"/>
      </colorScale>
    </cfRule>
  </conditionalFormatting>
  <conditionalFormatting sqref="J2">
    <cfRule type="colorScale" priority="4194">
      <colorScale>
        <cfvo type="min"/>
        <cfvo type="max"/>
        <color rgb="FFFCFCFF"/>
        <color rgb="FF63BE7B"/>
      </colorScale>
    </cfRule>
  </conditionalFormatting>
  <conditionalFormatting sqref="K2">
    <cfRule type="colorScale" priority="4193">
      <colorScale>
        <cfvo type="min"/>
        <cfvo type="max"/>
        <color rgb="FFFCFCFF"/>
        <color rgb="FF63BE7B"/>
      </colorScale>
    </cfRule>
  </conditionalFormatting>
  <conditionalFormatting sqref="K2">
    <cfRule type="colorScale" priority="4192">
      <colorScale>
        <cfvo type="min"/>
        <cfvo type="max"/>
        <color rgb="FFFCFCFF"/>
        <color rgb="FF63BE7B"/>
      </colorScale>
    </cfRule>
  </conditionalFormatting>
  <conditionalFormatting sqref="K2">
    <cfRule type="colorScale" priority="4191">
      <colorScale>
        <cfvo type="min"/>
        <cfvo type="max"/>
        <color rgb="FFFCFCFF"/>
        <color rgb="FF63BE7B"/>
      </colorScale>
    </cfRule>
  </conditionalFormatting>
  <conditionalFormatting sqref="K2">
    <cfRule type="colorScale" priority="4190">
      <colorScale>
        <cfvo type="min"/>
        <cfvo type="max"/>
        <color rgb="FFFCFCFF"/>
        <color rgb="FF63BE7B"/>
      </colorScale>
    </cfRule>
  </conditionalFormatting>
  <conditionalFormatting sqref="L2">
    <cfRule type="colorScale" priority="4189">
      <colorScale>
        <cfvo type="min"/>
        <cfvo type="max"/>
        <color rgb="FFFCFCFF"/>
        <color rgb="FF63BE7B"/>
      </colorScale>
    </cfRule>
  </conditionalFormatting>
  <conditionalFormatting sqref="L2">
    <cfRule type="colorScale" priority="4188">
      <colorScale>
        <cfvo type="min"/>
        <cfvo type="max"/>
        <color rgb="FFFCFCFF"/>
        <color rgb="FF63BE7B"/>
      </colorScale>
    </cfRule>
  </conditionalFormatting>
  <conditionalFormatting sqref="L2">
    <cfRule type="colorScale" priority="4187">
      <colorScale>
        <cfvo type="min"/>
        <cfvo type="max"/>
        <color rgb="FFFCFCFF"/>
        <color rgb="FF63BE7B"/>
      </colorScale>
    </cfRule>
  </conditionalFormatting>
  <conditionalFormatting sqref="L2">
    <cfRule type="colorScale" priority="4186">
      <colorScale>
        <cfvo type="min"/>
        <cfvo type="max"/>
        <color rgb="FFFCFCFF"/>
        <color rgb="FF63BE7B"/>
      </colorScale>
    </cfRule>
  </conditionalFormatting>
  <conditionalFormatting sqref="D3">
    <cfRule type="colorScale" priority="4033">
      <colorScale>
        <cfvo type="min"/>
        <cfvo type="percentile" val="50"/>
        <cfvo type="max"/>
        <color rgb="FFF8696B"/>
        <color rgb="FFFCFCFF"/>
        <color rgb="FF63BE7B"/>
      </colorScale>
    </cfRule>
    <cfRule type="colorScale" priority="4058">
      <colorScale>
        <cfvo type="min"/>
        <cfvo type="percentile" val="50"/>
        <cfvo type="max"/>
        <color rgb="FFF8696B"/>
        <color rgb="FFFCFCFF"/>
        <color rgb="FF63BE7B"/>
      </colorScale>
    </cfRule>
    <cfRule type="colorScale" priority="4085">
      <colorScale>
        <cfvo type="min"/>
        <cfvo type="percentile" val="50"/>
        <cfvo type="max"/>
        <color rgb="FFF8696B"/>
        <color rgb="FFFCFCFF"/>
        <color rgb="FF63BE7B"/>
      </colorScale>
    </cfRule>
  </conditionalFormatting>
  <conditionalFormatting sqref="E3">
    <cfRule type="colorScale" priority="4065">
      <colorScale>
        <cfvo type="min"/>
        <cfvo type="max"/>
        <color rgb="FFFCFCFF"/>
        <color rgb="FF63BE7B"/>
      </colorScale>
    </cfRule>
    <cfRule type="colorScale" priority="4066">
      <colorScale>
        <cfvo type="min"/>
        <cfvo type="max"/>
        <color rgb="FFFCFCFF"/>
        <color rgb="FF63BE7B"/>
      </colorScale>
    </cfRule>
    <cfRule type="colorScale" priority="4086">
      <colorScale>
        <cfvo type="min"/>
        <cfvo type="max"/>
        <color rgb="FFFCFCFF"/>
        <color rgb="FF63BE7B"/>
      </colorScale>
    </cfRule>
    <cfRule type="colorScale" priority="4127">
      <colorScale>
        <cfvo type="min"/>
        <cfvo type="percentile" val="50"/>
        <cfvo type="max"/>
        <color rgb="FFF8696B"/>
        <color rgb="FFFCFCFF"/>
        <color rgb="FF63BE7B"/>
      </colorScale>
    </cfRule>
    <cfRule type="colorScale" priority="4128">
      <colorScale>
        <cfvo type="min"/>
        <cfvo type="max"/>
        <color rgb="FFFCFCFF"/>
        <color rgb="FF63BE7B"/>
      </colorScale>
    </cfRule>
    <cfRule type="colorScale" priority="4161">
      <colorScale>
        <cfvo type="min"/>
        <cfvo type="percentile" val="50"/>
        <cfvo type="max"/>
        <color rgb="FFF8696B"/>
        <color rgb="FFFCFCFF"/>
        <color rgb="FF63BE7B"/>
      </colorScale>
    </cfRule>
  </conditionalFormatting>
  <conditionalFormatting sqref="E3:N3">
    <cfRule type="colorScale" priority="4129">
      <colorScale>
        <cfvo type="min"/>
        <cfvo type="max"/>
        <color rgb="FFFCFCFF"/>
        <color rgb="FF63BE7B"/>
      </colorScale>
    </cfRule>
    <cfRule type="colorScale" priority="4130">
      <colorScale>
        <cfvo type="min"/>
        <cfvo type="max"/>
        <color rgb="FFFCFCFF"/>
        <color rgb="FF63BE7B"/>
      </colorScale>
    </cfRule>
    <cfRule type="colorScale" priority="4131">
      <colorScale>
        <cfvo type="min"/>
        <cfvo type="percentile" val="50"/>
        <cfvo type="max"/>
        <color rgb="FFF8696B"/>
        <color rgb="FFFFEB84"/>
        <color rgb="FF63BE7B"/>
      </colorScale>
    </cfRule>
    <cfRule type="colorScale" priority="4132">
      <colorScale>
        <cfvo type="min"/>
        <cfvo type="max"/>
        <color rgb="FFFFEF9C"/>
        <color rgb="FF63BE7B"/>
      </colorScale>
    </cfRule>
  </conditionalFormatting>
  <conditionalFormatting sqref="F3">
    <cfRule type="colorScale" priority="4032">
      <colorScale>
        <cfvo type="min"/>
        <cfvo type="max"/>
        <color rgb="FFFCFCFF"/>
        <color rgb="FF63BE7B"/>
      </colorScale>
    </cfRule>
    <cfRule type="colorScale" priority="4067">
      <colorScale>
        <cfvo type="min"/>
        <cfvo type="max"/>
        <color rgb="FFFCFCFF"/>
        <color rgb="FF63BE7B"/>
      </colorScale>
    </cfRule>
    <cfRule type="colorScale" priority="4068">
      <colorScale>
        <cfvo type="min"/>
        <cfvo type="max"/>
        <color rgb="FFFCFCFF"/>
        <color rgb="FF63BE7B"/>
      </colorScale>
    </cfRule>
    <cfRule type="colorScale" priority="4087">
      <colorScale>
        <cfvo type="min"/>
        <cfvo type="max"/>
        <color rgb="FFFCFCFF"/>
        <color rgb="FF63BE7B"/>
      </colorScale>
    </cfRule>
    <cfRule type="colorScale" priority="4126">
      <colorScale>
        <cfvo type="min"/>
        <cfvo type="max"/>
        <color rgb="FFFCFCFF"/>
        <color rgb="FF63BE7B"/>
      </colorScale>
    </cfRule>
    <cfRule type="colorScale" priority="4133">
      <colorScale>
        <cfvo type="min"/>
        <cfvo type="percentile" val="50"/>
        <cfvo type="max"/>
        <color rgb="FFF8696B"/>
        <color rgb="FFFCFCFF"/>
        <color rgb="FF63BE7B"/>
      </colorScale>
    </cfRule>
    <cfRule type="colorScale" priority="4134">
      <colorScale>
        <cfvo type="min"/>
        <cfvo type="max"/>
        <color rgb="FFFCFCFF"/>
        <color rgb="FF63BE7B"/>
      </colorScale>
    </cfRule>
    <cfRule type="colorScale" priority="4162">
      <colorScale>
        <cfvo type="min"/>
        <cfvo type="percentile" val="50"/>
        <cfvo type="max"/>
        <color rgb="FFF8696B"/>
        <color rgb="FFFCFCFF"/>
        <color rgb="FF63BE7B"/>
      </colorScale>
    </cfRule>
  </conditionalFormatting>
  <conditionalFormatting sqref="G3">
    <cfRule type="colorScale" priority="4031">
      <colorScale>
        <cfvo type="min"/>
        <cfvo type="max"/>
        <color rgb="FFFCFCFF"/>
        <color rgb="FF63BE7B"/>
      </colorScale>
    </cfRule>
    <cfRule type="colorScale" priority="4047">
      <colorScale>
        <cfvo type="min"/>
        <cfvo type="max"/>
        <color rgb="FFFCFCFF"/>
        <color rgb="FF63BE7B"/>
      </colorScale>
    </cfRule>
    <cfRule type="colorScale" priority="4057">
      <colorScale>
        <cfvo type="min"/>
        <cfvo type="percentile" val="50"/>
        <cfvo type="max"/>
        <color rgb="FFF8696B"/>
        <color rgb="FFFCFCFF"/>
        <color rgb="FF63BE7B"/>
      </colorScale>
    </cfRule>
    <cfRule type="colorScale" priority="4069">
      <colorScale>
        <cfvo type="min"/>
        <cfvo type="max"/>
        <color rgb="FFFCFCFF"/>
        <color rgb="FF63BE7B"/>
      </colorScale>
    </cfRule>
    <cfRule type="colorScale" priority="4070">
      <colorScale>
        <cfvo type="min"/>
        <cfvo type="max"/>
        <color rgb="FFFCFCFF"/>
        <color rgb="FF63BE7B"/>
      </colorScale>
    </cfRule>
    <cfRule type="colorScale" priority="4088">
      <colorScale>
        <cfvo type="min"/>
        <cfvo type="max"/>
        <color rgb="FFFCFCFF"/>
        <color rgb="FF63BE7B"/>
      </colorScale>
    </cfRule>
    <cfRule type="colorScale" priority="4163">
      <colorScale>
        <cfvo type="min"/>
        <cfvo type="percentile" val="50"/>
        <cfvo type="max"/>
        <color rgb="FFF8696B"/>
        <color rgb="FFFCFCFF"/>
        <color rgb="FF63BE7B"/>
      </colorScale>
    </cfRule>
  </conditionalFormatting>
  <conditionalFormatting sqref="H3">
    <cfRule type="colorScale" priority="4064">
      <colorScale>
        <cfvo type="min"/>
        <cfvo type="percentile" val="50"/>
        <cfvo type="max"/>
        <color rgb="FFF8696B"/>
        <color rgb="FFFCFCFF"/>
        <color rgb="FF5A8AC6"/>
      </colorScale>
    </cfRule>
    <cfRule type="colorScale" priority="4071">
      <colorScale>
        <cfvo type="min"/>
        <cfvo type="max"/>
        <color rgb="FFFCFCFF"/>
        <color rgb="FF63BE7B"/>
      </colorScale>
    </cfRule>
    <cfRule type="colorScale" priority="4072">
      <colorScale>
        <cfvo type="min"/>
        <cfvo type="percentile" val="50"/>
        <cfvo type="max"/>
        <color rgb="FFF8696B"/>
        <color rgb="FFFCFCFF"/>
        <color rgb="FF63BE7B"/>
      </colorScale>
    </cfRule>
    <cfRule type="colorScale" priority="4089">
      <colorScale>
        <cfvo type="min"/>
        <cfvo type="percentile" val="50"/>
        <cfvo type="max"/>
        <color rgb="FFF8696B"/>
        <color rgb="FFFCFCFF"/>
        <color rgb="FF63BE7B"/>
      </colorScale>
    </cfRule>
    <cfRule type="colorScale" priority="4090">
      <colorScale>
        <cfvo type="min"/>
        <cfvo type="max"/>
        <color rgb="FFFCFCFF"/>
        <color rgb="FF63BE7B"/>
      </colorScale>
    </cfRule>
    <cfRule type="colorScale" priority="4091">
      <colorScale>
        <cfvo type="min"/>
        <cfvo type="percentile" val="50"/>
        <cfvo type="max"/>
        <color rgb="FFF8696B"/>
        <color rgb="FFFCFCFF"/>
        <color rgb="FF63BE7B"/>
      </colorScale>
    </cfRule>
    <cfRule type="colorScale" priority="4135">
      <colorScale>
        <cfvo type="min"/>
        <cfvo type="percentile" val="50"/>
        <cfvo type="max"/>
        <color rgb="FFF8696B"/>
        <color rgb="FFFCFCFF"/>
        <color rgb="FF63BE7B"/>
      </colorScale>
    </cfRule>
    <cfRule type="colorScale" priority="4136">
      <colorScale>
        <cfvo type="min"/>
        <cfvo type="max"/>
        <color rgb="FFFCFCFF"/>
        <color rgb="FF63BE7B"/>
      </colorScale>
    </cfRule>
    <cfRule type="colorScale" priority="4164">
      <colorScale>
        <cfvo type="min"/>
        <cfvo type="percentile" val="50"/>
        <cfvo type="max"/>
        <color rgb="FFF8696B"/>
        <color rgb="FFFCFCFF"/>
        <color rgb="FF63BE7B"/>
      </colorScale>
    </cfRule>
  </conditionalFormatting>
  <conditionalFormatting sqref="I3">
    <cfRule type="colorScale" priority="4153">
      <colorScale>
        <cfvo type="min"/>
        <cfvo type="percentile" val="50"/>
        <cfvo type="max"/>
        <color rgb="FFF8696B"/>
        <color rgb="FFFCFCFF"/>
        <color rgb="FF63BE7B"/>
      </colorScale>
    </cfRule>
    <cfRule type="colorScale" priority="4154">
      <colorScale>
        <cfvo type="min"/>
        <cfvo type="max"/>
        <color rgb="FFFCFCFF"/>
        <color rgb="FF63BE7B"/>
      </colorScale>
    </cfRule>
    <cfRule type="colorScale" priority="4165">
      <colorScale>
        <cfvo type="min"/>
        <cfvo type="percentile" val="50"/>
        <cfvo type="max"/>
        <color rgb="FFF8696B"/>
        <color rgb="FFFCFCFF"/>
        <color rgb="FF63BE7B"/>
      </colorScale>
    </cfRule>
  </conditionalFormatting>
  <conditionalFormatting sqref="I3:J3 M3:N3">
    <cfRule type="colorScale" priority="4137">
      <colorScale>
        <cfvo type="min"/>
        <cfvo type="max"/>
        <color rgb="FFFCFCFF"/>
        <color rgb="FF63BE7B"/>
      </colorScale>
    </cfRule>
    <cfRule type="colorScale" priority="4138">
      <colorScale>
        <cfvo type="min"/>
        <cfvo type="percentile" val="50"/>
        <cfvo type="max"/>
        <color rgb="FFF8696B"/>
        <color rgb="FFFCFCFF"/>
        <color rgb="FF63BE7B"/>
      </colorScale>
    </cfRule>
    <cfRule type="colorScale" priority="4139">
      <colorScale>
        <cfvo type="min"/>
        <cfvo type="percentile" val="50"/>
        <cfvo type="max"/>
        <color rgb="FFF8696B"/>
        <color rgb="FFFCFCFF"/>
        <color rgb="FF63BE7B"/>
      </colorScale>
    </cfRule>
    <cfRule type="colorScale" priority="4140">
      <colorScale>
        <cfvo type="min"/>
        <cfvo type="percentile" val="50"/>
        <cfvo type="max"/>
        <color rgb="FFF8696B"/>
        <color rgb="FFFCFCFF"/>
        <color rgb="FF5A8AC6"/>
      </colorScale>
    </cfRule>
    <cfRule type="colorScale" priority="4141">
      <colorScale>
        <cfvo type="min"/>
        <cfvo type="percentile" val="50"/>
        <cfvo type="max"/>
        <color rgb="FFF8696B"/>
        <color rgb="FFFCFCFF"/>
        <color rgb="FF63BE7B"/>
      </colorScale>
    </cfRule>
    <cfRule type="colorScale" priority="4142">
      <colorScale>
        <cfvo type="min"/>
        <cfvo type="percentile" val="50"/>
        <cfvo type="max"/>
        <color rgb="FFF8696B"/>
        <color rgb="FFFCFCFF"/>
        <color rgb="FF63BE7B"/>
      </colorScale>
    </cfRule>
    <cfRule type="colorScale" priority="4143">
      <colorScale>
        <cfvo type="min"/>
        <cfvo type="max"/>
        <color rgb="FFFCFCFF"/>
        <color rgb="FF63BE7B"/>
      </colorScale>
    </cfRule>
    <cfRule type="colorScale" priority="4144">
      <colorScale>
        <cfvo type="min"/>
        <cfvo type="percentile" val="50"/>
        <cfvo type="max"/>
        <color rgb="FFF8696B"/>
        <color rgb="FFFCFCFF"/>
        <color rgb="FF63BE7B"/>
      </colorScale>
    </cfRule>
    <cfRule type="colorScale" priority="4145">
      <colorScale>
        <cfvo type="min"/>
        <cfvo type="percentile" val="50"/>
        <cfvo type="max"/>
        <color rgb="FFF8696B"/>
        <color rgb="FFFCFCFF"/>
        <color rgb="FF63BE7B"/>
      </colorScale>
    </cfRule>
    <cfRule type="colorScale" priority="4146">
      <colorScale>
        <cfvo type="min"/>
        <cfvo type="max"/>
        <color rgb="FFFCFCFF"/>
        <color rgb="FF63BE7B"/>
      </colorScale>
    </cfRule>
  </conditionalFormatting>
  <conditionalFormatting sqref="J3">
    <cfRule type="colorScale" priority="4046">
      <colorScale>
        <cfvo type="min"/>
        <cfvo type="max"/>
        <color rgb="FFFCFCFF"/>
        <color rgb="FF63BE7B"/>
      </colorScale>
    </cfRule>
    <cfRule type="colorScale" priority="4056">
      <colorScale>
        <cfvo type="min"/>
        <cfvo type="percentile" val="50"/>
        <cfvo type="max"/>
        <color rgb="FFF8696B"/>
        <color rgb="FFFCFCFF"/>
        <color rgb="FF63BE7B"/>
      </colorScale>
    </cfRule>
    <cfRule type="colorScale" priority="4166">
      <colorScale>
        <cfvo type="min"/>
        <cfvo type="percentile" val="50"/>
        <cfvo type="max"/>
        <color rgb="FFF8696B"/>
        <color rgb="FFFCFCFF"/>
        <color rgb="FF63BE7B"/>
      </colorScale>
    </cfRule>
  </conditionalFormatting>
  <conditionalFormatting sqref="K3">
    <cfRule type="colorScale" priority="4155">
      <colorScale>
        <cfvo type="min"/>
        <cfvo type="percentile" val="50"/>
        <cfvo type="max"/>
        <color rgb="FFF8696B"/>
        <color rgb="FFFCFCFF"/>
        <color rgb="FF63BE7B"/>
      </colorScale>
    </cfRule>
  </conditionalFormatting>
  <conditionalFormatting sqref="K3:L3">
    <cfRule type="colorScale" priority="4073">
      <colorScale>
        <cfvo type="min"/>
        <cfvo type="max"/>
        <color rgb="FFFCFCFF"/>
        <color rgb="FF63BE7B"/>
      </colorScale>
    </cfRule>
    <cfRule type="colorScale" priority="4074">
      <colorScale>
        <cfvo type="min"/>
        <cfvo type="max"/>
        <color rgb="FFFCFCFF"/>
        <color rgb="FF63BE7B"/>
      </colorScale>
    </cfRule>
    <cfRule type="colorScale" priority="4092">
      <colorScale>
        <cfvo type="min"/>
        <cfvo type="max"/>
        <color rgb="FFFCFCFF"/>
        <color rgb="FF63BE7B"/>
      </colorScale>
    </cfRule>
    <cfRule type="colorScale" priority="4148">
      <colorScale>
        <cfvo type="min"/>
        <cfvo type="percentile" val="50"/>
        <cfvo type="max"/>
        <color rgb="FFF8696B"/>
        <color rgb="FFFCFCFF"/>
        <color rgb="FF63BE7B"/>
      </colorScale>
    </cfRule>
    <cfRule type="colorScale" priority="4149">
      <colorScale>
        <cfvo type="min"/>
        <cfvo type="max"/>
        <color rgb="FFFCFCFF"/>
        <color rgb="FF63BE7B"/>
      </colorScale>
    </cfRule>
  </conditionalFormatting>
  <conditionalFormatting sqref="L3">
    <cfRule type="colorScale" priority="4156">
      <colorScale>
        <cfvo type="min"/>
        <cfvo type="percentile" val="50"/>
        <cfvo type="max"/>
        <color rgb="FFF8696B"/>
        <color rgb="FFFCFCFF"/>
        <color rgb="FF63BE7B"/>
      </colorScale>
    </cfRule>
  </conditionalFormatting>
  <conditionalFormatting sqref="M3:N3 J3">
    <cfRule type="colorScale" priority="4147">
      <colorScale>
        <cfvo type="min"/>
        <cfvo type="percentile" val="50"/>
        <cfvo type="max"/>
        <color rgb="FFF8696B"/>
        <color rgb="FFFCFCFF"/>
        <color rgb="FF63BE7B"/>
      </colorScale>
    </cfRule>
  </conditionalFormatting>
  <conditionalFormatting sqref="N3">
    <cfRule type="colorScale" priority="4054">
      <colorScale>
        <cfvo type="min"/>
        <cfvo type="max"/>
        <color rgb="FFFCFCFF"/>
        <color rgb="FF63BE7B"/>
      </colorScale>
    </cfRule>
    <cfRule type="colorScale" priority="4060">
      <colorScale>
        <cfvo type="min"/>
        <cfvo type="max"/>
        <color rgb="FFFCFCFF"/>
        <color rgb="FF63BE7B"/>
      </colorScale>
    </cfRule>
    <cfRule type="colorScale" priority="4061">
      <colorScale>
        <cfvo type="min"/>
        <cfvo type="max"/>
        <color rgb="FFFCFCFF"/>
        <color rgb="FF63BE7B"/>
      </colorScale>
    </cfRule>
    <cfRule type="colorScale" priority="4062">
      <colorScale>
        <cfvo type="min"/>
        <cfvo type="percentile" val="50"/>
        <cfvo type="max"/>
        <color rgb="FFF8696B"/>
        <color rgb="FFFFEB84"/>
        <color rgb="FF63BE7B"/>
      </colorScale>
    </cfRule>
    <cfRule type="colorScale" priority="4063">
      <colorScale>
        <cfvo type="min"/>
        <cfvo type="max"/>
        <color rgb="FFFFEF9C"/>
        <color rgb="FF63BE7B"/>
      </colorScale>
    </cfRule>
    <cfRule type="colorScale" priority="4115">
      <colorScale>
        <cfvo type="min"/>
        <cfvo type="max"/>
        <color rgb="FFFCFCFF"/>
        <color rgb="FF63BE7B"/>
      </colorScale>
    </cfRule>
    <cfRule type="colorScale" priority="4116">
      <colorScale>
        <cfvo type="min"/>
        <cfvo type="percentile" val="50"/>
        <cfvo type="max"/>
        <color rgb="FFF8696B"/>
        <color rgb="FFFFEB84"/>
        <color rgb="FF63BE7B"/>
      </colorScale>
    </cfRule>
    <cfRule type="colorScale" priority="4117">
      <colorScale>
        <cfvo type="min"/>
        <cfvo type="max"/>
        <color rgb="FFFFEF9C"/>
        <color rgb="FF63BE7B"/>
      </colorScale>
    </cfRule>
    <cfRule type="colorScale" priority="4118">
      <colorScale>
        <cfvo type="min"/>
        <cfvo type="percentile" val="50"/>
        <cfvo type="max"/>
        <color rgb="FFF8696B"/>
        <color rgb="FFFCFCFF"/>
        <color rgb="FF63BE7B"/>
      </colorScale>
    </cfRule>
    <cfRule type="colorScale" priority="4119">
      <colorScale>
        <cfvo type="min"/>
        <cfvo type="max"/>
        <color rgb="FFFCFCFF"/>
        <color rgb="FF63BE7B"/>
      </colorScale>
    </cfRule>
    <cfRule type="colorScale" priority="4120">
      <colorScale>
        <cfvo type="min"/>
        <cfvo type="percentile" val="50"/>
        <cfvo type="max"/>
        <color rgb="FFF8696B"/>
        <color rgb="FFFCFCFF"/>
        <color rgb="FF63BE7B"/>
      </colorScale>
    </cfRule>
    <cfRule type="colorScale" priority="4121">
      <colorScale>
        <cfvo type="min"/>
        <cfvo type="percentile" val="50"/>
        <cfvo type="max"/>
        <color rgb="FFF8696B"/>
        <color rgb="FFFCFCFF"/>
        <color rgb="FF5A8AC6"/>
      </colorScale>
    </cfRule>
    <cfRule type="colorScale" priority="4122">
      <colorScale>
        <cfvo type="min"/>
        <cfvo type="percentile" val="50"/>
        <cfvo type="max"/>
        <color rgb="FFF8696B"/>
        <color rgb="FFFCFCFF"/>
        <color rgb="FF63BE7B"/>
      </colorScale>
    </cfRule>
    <cfRule type="colorScale" priority="4123">
      <colorScale>
        <cfvo type="min"/>
        <cfvo type="percentile" val="50"/>
        <cfvo type="max"/>
        <color rgb="FFF8696B"/>
        <color rgb="FFFCFCFF"/>
        <color rgb="FF63BE7B"/>
      </colorScale>
    </cfRule>
    <cfRule type="colorScale" priority="4124">
      <colorScale>
        <cfvo type="min"/>
        <cfvo type="max"/>
        <color rgb="FFFCFCFF"/>
        <color rgb="FF63BE7B"/>
      </colorScale>
    </cfRule>
    <cfRule type="colorScale" priority="4125">
      <colorScale>
        <cfvo type="min"/>
        <cfvo type="percentile" val="50"/>
        <cfvo type="max"/>
        <color rgb="FFF8696B"/>
        <color rgb="FFFCFCFF"/>
        <color rgb="FF63BE7B"/>
      </colorScale>
    </cfRule>
    <cfRule type="colorScale" priority="4150">
      <colorScale>
        <cfvo type="min"/>
        <cfvo type="max"/>
        <color rgb="FFFCFCFF"/>
        <color rgb="FF63BE7B"/>
      </colorScale>
    </cfRule>
    <cfRule type="colorScale" priority="4157">
      <colorScale>
        <cfvo type="min"/>
        <cfvo type="max"/>
        <color rgb="FFFCFCFF"/>
        <color rgb="FF63BE7B"/>
      </colorScale>
    </cfRule>
    <cfRule type="colorScale" priority="4158">
      <colorScale>
        <cfvo type="min"/>
        <cfvo type="max"/>
        <color rgb="FFFCFCFF"/>
        <color rgb="FF63BE7B"/>
      </colorScale>
    </cfRule>
    <cfRule type="colorScale" priority="4159">
      <colorScale>
        <cfvo type="min"/>
        <cfvo type="percentile" val="50"/>
        <cfvo type="max"/>
        <color rgb="FFF8696B"/>
        <color rgb="FFFFEB84"/>
        <color rgb="FF63BE7B"/>
      </colorScale>
    </cfRule>
    <cfRule type="colorScale" priority="4160">
      <colorScale>
        <cfvo type="min"/>
        <cfvo type="max"/>
        <color rgb="FFFFEF9C"/>
        <color rgb="FF63BE7B"/>
      </colorScale>
    </cfRule>
  </conditionalFormatting>
  <conditionalFormatting sqref="O3">
    <cfRule type="colorScale" priority="4053">
      <colorScale>
        <cfvo type="min"/>
        <cfvo type="percentile" val="50"/>
        <cfvo type="max"/>
        <color rgb="FF63BE7B"/>
        <color rgb="FFFCFCFF"/>
        <color rgb="FFF8696B"/>
      </colorScale>
    </cfRule>
    <cfRule type="colorScale" priority="4059">
      <colorScale>
        <cfvo type="min"/>
        <cfvo type="percentile" val="50"/>
        <cfvo type="max"/>
        <color rgb="FF63BE7B"/>
        <color rgb="FFFCFCFF"/>
        <color rgb="FFF8696B"/>
      </colorScale>
    </cfRule>
    <cfRule type="colorScale" priority="4077">
      <colorScale>
        <cfvo type="min"/>
        <cfvo type="percentile" val="50"/>
        <cfvo type="max"/>
        <color rgb="FF63BE7B"/>
        <color rgb="FFFCFCFF"/>
        <color rgb="FFF8696B"/>
      </colorScale>
    </cfRule>
    <cfRule type="colorScale" priority="4078">
      <colorScale>
        <cfvo type="min"/>
        <cfvo type="percentile" val="50"/>
        <cfvo type="max"/>
        <color rgb="FF63BE7B"/>
        <color rgb="FFFCFCFF"/>
        <color rgb="FFF8696B"/>
      </colorScale>
    </cfRule>
    <cfRule type="colorScale" priority="4094">
      <colorScale>
        <cfvo type="min"/>
        <cfvo type="percentile" val="50"/>
        <cfvo type="max"/>
        <color rgb="FF63BE7B"/>
        <color rgb="FFFCFCFF"/>
        <color rgb="FFF8696B"/>
      </colorScale>
    </cfRule>
  </conditionalFormatting>
  <conditionalFormatting sqref="P3">
    <cfRule type="colorScale" priority="4052">
      <colorScale>
        <cfvo type="min"/>
        <cfvo type="percentile" val="50"/>
        <cfvo type="max"/>
        <color rgb="FF63BE7B"/>
        <color rgb="FFFCFCFF"/>
        <color rgb="FFF8696B"/>
      </colorScale>
    </cfRule>
    <cfRule type="colorScale" priority="4095">
      <colorScale>
        <cfvo type="min"/>
        <cfvo type="percentile" val="50"/>
        <cfvo type="max"/>
        <color rgb="FF63BE7B"/>
        <color rgb="FFFCFCFF"/>
        <color rgb="FFF8696B"/>
      </colorScale>
    </cfRule>
    <cfRule type="colorScale" priority="4096">
      <colorScale>
        <cfvo type="min"/>
        <cfvo type="percentile" val="50"/>
        <cfvo type="max"/>
        <color rgb="FF63BE7B"/>
        <color rgb="FFFCFCFF"/>
        <color rgb="FFF8696B"/>
      </colorScale>
    </cfRule>
    <cfRule type="colorScale" priority="4097">
      <colorScale>
        <cfvo type="min"/>
        <cfvo type="max"/>
        <color rgb="FFFCFCFF"/>
        <color rgb="FFF8696B"/>
      </colorScale>
    </cfRule>
  </conditionalFormatting>
  <conditionalFormatting sqref="Q3">
    <cfRule type="colorScale" priority="4038">
      <colorScale>
        <cfvo type="min"/>
        <cfvo type="percentile" val="50"/>
        <cfvo type="max"/>
        <color rgb="FFF8696B"/>
        <color rgb="FFFCFCFF"/>
        <color rgb="FF63BE7B"/>
      </colorScale>
    </cfRule>
    <cfRule type="colorScale" priority="4044">
      <colorScale>
        <cfvo type="min"/>
        <cfvo type="max"/>
        <color rgb="FFFCFCFF"/>
        <color rgb="FF63BE7B"/>
      </colorScale>
    </cfRule>
    <cfRule type="colorScale" priority="4079">
      <colorScale>
        <cfvo type="min"/>
        <cfvo type="max"/>
        <color rgb="FFFFEF9C"/>
        <color rgb="FF63BE7B"/>
      </colorScale>
    </cfRule>
    <cfRule type="colorScale" priority="4080">
      <colorScale>
        <cfvo type="min"/>
        <cfvo type="max"/>
        <color rgb="FFFFEF9C"/>
        <color rgb="FF63BE7B"/>
      </colorScale>
    </cfRule>
    <cfRule type="colorScale" priority="4098">
      <colorScale>
        <cfvo type="min"/>
        <cfvo type="percentile" val="50"/>
        <cfvo type="max"/>
        <color rgb="FFF8696B"/>
        <color rgb="FFFCFCFF"/>
        <color rgb="FF63BE7B"/>
      </colorScale>
    </cfRule>
    <cfRule type="colorScale" priority="4099">
      <colorScale>
        <cfvo type="min"/>
        <cfvo type="max"/>
        <color rgb="FFFFEF9C"/>
        <color rgb="FF63BE7B"/>
      </colorScale>
    </cfRule>
    <cfRule type="colorScale" priority="4100">
      <colorScale>
        <cfvo type="min"/>
        <cfvo type="max"/>
        <color rgb="FFFCFCFF"/>
        <color rgb="FF63BE7B"/>
      </colorScale>
    </cfRule>
    <cfRule type="colorScale" priority="4101">
      <colorScale>
        <cfvo type="min"/>
        <cfvo type="max"/>
        <color rgb="FFFCFCFF"/>
        <color rgb="FF63BE7B"/>
      </colorScale>
    </cfRule>
    <cfRule type="colorScale" priority="4102">
      <colorScale>
        <cfvo type="min"/>
        <cfvo type="percentile" val="50"/>
        <cfvo type="max"/>
        <color rgb="FFF8696B"/>
        <color rgb="FFFCFCFF"/>
        <color rgb="FF63BE7B"/>
      </colorScale>
    </cfRule>
  </conditionalFormatting>
  <conditionalFormatting sqref="Q3:W3">
    <cfRule type="colorScale" priority="4168">
      <colorScale>
        <cfvo type="min"/>
        <cfvo type="max"/>
        <color rgb="FFFFEF9C"/>
        <color rgb="FF63BE7B"/>
      </colorScale>
    </cfRule>
  </conditionalFormatting>
  <conditionalFormatting sqref="R3">
    <cfRule type="colorScale" priority="4043">
      <colorScale>
        <cfvo type="min"/>
        <cfvo type="max"/>
        <color rgb="FFFCFCFF"/>
        <color rgb="FF63BE7B"/>
      </colorScale>
    </cfRule>
    <cfRule type="colorScale" priority="4051">
      <colorScale>
        <cfvo type="min"/>
        <cfvo type="percentile" val="50"/>
        <cfvo type="max"/>
        <color rgb="FFF8696B"/>
        <color rgb="FFFCFCFF"/>
        <color rgb="FF63BE7B"/>
      </colorScale>
    </cfRule>
  </conditionalFormatting>
  <conditionalFormatting sqref="R3:S3">
    <cfRule type="colorScale" priority="4081">
      <colorScale>
        <cfvo type="min"/>
        <cfvo type="max"/>
        <color rgb="FFFFEF9C"/>
        <color rgb="FF63BE7B"/>
      </colorScale>
    </cfRule>
    <cfRule type="colorScale" priority="4082">
      <colorScale>
        <cfvo type="min"/>
        <cfvo type="max"/>
        <color rgb="FFFFEF9C"/>
        <color rgb="FF63BE7B"/>
      </colorScale>
    </cfRule>
    <cfRule type="colorScale" priority="4103">
      <colorScale>
        <cfvo type="min"/>
        <cfvo type="percentile" val="50"/>
        <cfvo type="max"/>
        <color rgb="FFF8696B"/>
        <color rgb="FFFCFCFF"/>
        <color rgb="FF63BE7B"/>
      </colorScale>
    </cfRule>
    <cfRule type="colorScale" priority="4104">
      <colorScale>
        <cfvo type="min"/>
        <cfvo type="max"/>
        <color rgb="FFFCFCFF"/>
        <color rgb="FF63BE7B"/>
      </colorScale>
    </cfRule>
    <cfRule type="colorScale" priority="4105">
      <colorScale>
        <cfvo type="min"/>
        <cfvo type="max"/>
        <color rgb="FFFCFCFF"/>
        <color rgb="FF63BE7B"/>
      </colorScale>
    </cfRule>
    <cfRule type="colorScale" priority="4151">
      <colorScale>
        <cfvo type="min"/>
        <cfvo type="percentile" val="50"/>
        <cfvo type="max"/>
        <color rgb="FFF8696B"/>
        <color rgb="FFFCFCFF"/>
        <color rgb="FF63BE7B"/>
      </colorScale>
    </cfRule>
    <cfRule type="colorScale" priority="4152">
      <colorScale>
        <cfvo type="min"/>
        <cfvo type="max"/>
        <color rgb="FFFCFCFF"/>
        <color rgb="FF63BE7B"/>
      </colorScale>
    </cfRule>
  </conditionalFormatting>
  <conditionalFormatting sqref="S3">
    <cfRule type="colorScale" priority="4042">
      <colorScale>
        <cfvo type="min"/>
        <cfvo type="max"/>
        <color rgb="FFFCFCFF"/>
        <color rgb="FF63BE7B"/>
      </colorScale>
    </cfRule>
    <cfRule type="colorScale" priority="4050">
      <colorScale>
        <cfvo type="min"/>
        <cfvo type="percentile" val="50"/>
        <cfvo type="max"/>
        <color rgb="FFF8696B"/>
        <color rgb="FFFCFCFF"/>
        <color rgb="FF63BE7B"/>
      </colorScale>
    </cfRule>
  </conditionalFormatting>
  <conditionalFormatting sqref="T3">
    <cfRule type="colorScale" priority="4041">
      <colorScale>
        <cfvo type="min"/>
        <cfvo type="max"/>
        <color rgb="FFFCFCFF"/>
        <color rgb="FF63BE7B"/>
      </colorScale>
    </cfRule>
    <cfRule type="colorScale" priority="4049">
      <colorScale>
        <cfvo type="min"/>
        <cfvo type="percentile" val="50"/>
        <cfvo type="max"/>
        <color rgb="FFF8696B"/>
        <color rgb="FFFCFCFF"/>
        <color rgb="FF63BE7B"/>
      </colorScale>
    </cfRule>
    <cfRule type="colorScale" priority="4083">
      <colorScale>
        <cfvo type="min"/>
        <cfvo type="max"/>
        <color rgb="FFFFEF9C"/>
        <color rgb="FF63BE7B"/>
      </colorScale>
    </cfRule>
    <cfRule type="colorScale" priority="4084">
      <colorScale>
        <cfvo type="min"/>
        <cfvo type="max"/>
        <color rgb="FFFFEF9C"/>
        <color rgb="FF63BE7B"/>
      </colorScale>
    </cfRule>
    <cfRule type="colorScale" priority="4106">
      <colorScale>
        <cfvo type="min"/>
        <cfvo type="percentile" val="50"/>
        <cfvo type="max"/>
        <color rgb="FFF8696B"/>
        <color rgb="FFFCFCFF"/>
        <color rgb="FF63BE7B"/>
      </colorScale>
    </cfRule>
    <cfRule type="colorScale" priority="4107">
      <colorScale>
        <cfvo type="min"/>
        <cfvo type="max"/>
        <color rgb="FFFCFCFF"/>
        <color rgb="FF63BE7B"/>
      </colorScale>
    </cfRule>
    <cfRule type="colorScale" priority="4108">
      <colorScale>
        <cfvo type="min"/>
        <cfvo type="max"/>
        <color rgb="FFFCFCFF"/>
        <color rgb="FF63BE7B"/>
      </colorScale>
    </cfRule>
    <cfRule type="colorScale" priority="4109">
      <colorScale>
        <cfvo type="min"/>
        <cfvo type="max"/>
        <color rgb="FFFCFCFF"/>
        <color rgb="FF63BE7B"/>
      </colorScale>
    </cfRule>
  </conditionalFormatting>
  <conditionalFormatting sqref="U3">
    <cfRule type="colorScale" priority="4040">
      <colorScale>
        <cfvo type="min"/>
        <cfvo type="max"/>
        <color rgb="FFFCFCFF"/>
        <color rgb="FF63BE7B"/>
      </colorScale>
    </cfRule>
    <cfRule type="colorScale" priority="4048">
      <colorScale>
        <cfvo type="min"/>
        <cfvo type="percentile" val="50"/>
        <cfvo type="max"/>
        <color rgb="FFF8696B"/>
        <color rgb="FFFCFCFF"/>
        <color rgb="FF63BE7B"/>
      </colorScale>
    </cfRule>
    <cfRule type="colorScale" priority="4110">
      <colorScale>
        <cfvo type="min"/>
        <cfvo type="percentile" val="50"/>
        <cfvo type="max"/>
        <color rgb="FFF8696B"/>
        <color rgb="FFFCFCFF"/>
        <color rgb="FF63BE7B"/>
      </colorScale>
    </cfRule>
    <cfRule type="colorScale" priority="4111">
      <colorScale>
        <cfvo type="min"/>
        <cfvo type="max"/>
        <color rgb="FFFCFCFF"/>
        <color rgb="FF63BE7B"/>
      </colorScale>
    </cfRule>
  </conditionalFormatting>
  <conditionalFormatting sqref="U3:W3">
    <cfRule type="colorScale" priority="4169">
      <colorScale>
        <cfvo type="min"/>
        <cfvo type="max"/>
        <color rgb="FFFFEF9C"/>
        <color rgb="FF63BE7B"/>
      </colorScale>
    </cfRule>
    <cfRule type="colorScale" priority="4170">
      <colorScale>
        <cfvo type="min"/>
        <cfvo type="max"/>
        <color rgb="FFFFEF9C"/>
        <color rgb="FF63BE7B"/>
      </colorScale>
    </cfRule>
    <cfRule type="colorScale" priority="4171">
      <colorScale>
        <cfvo type="min"/>
        <cfvo type="max"/>
        <color rgb="FFFFEF9C"/>
        <color rgb="FF63BE7B"/>
      </colorScale>
    </cfRule>
  </conditionalFormatting>
  <conditionalFormatting sqref="V3">
    <cfRule type="colorScale" priority="4034">
      <colorScale>
        <cfvo type="min"/>
        <cfvo type="percentile" val="50"/>
        <cfvo type="max"/>
        <color rgb="FF63BE7B"/>
        <color rgb="FFFCFCFF"/>
        <color rgb="FFF8696B"/>
      </colorScale>
    </cfRule>
    <cfRule type="colorScale" priority="4035">
      <colorScale>
        <cfvo type="min"/>
        <cfvo type="percentile" val="50"/>
        <cfvo type="max"/>
        <color rgb="FF63BE7B"/>
        <color rgb="FFFCFCFF"/>
        <color rgb="FFF8696B"/>
      </colorScale>
    </cfRule>
    <cfRule type="colorScale" priority="4036">
      <colorScale>
        <cfvo type="min"/>
        <cfvo type="max"/>
        <color rgb="FF63BE7B"/>
        <color rgb="FFFCFCFF"/>
      </colorScale>
    </cfRule>
    <cfRule type="colorScale" priority="4037">
      <colorScale>
        <cfvo type="min"/>
        <cfvo type="percentile" val="50"/>
        <cfvo type="max"/>
        <color rgb="FF63BE7B"/>
        <color rgb="FFFCFCFF"/>
        <color rgb="FFF8696B"/>
      </colorScale>
    </cfRule>
  </conditionalFormatting>
  <conditionalFormatting sqref="W3">
    <cfRule type="colorScale" priority="4039">
      <colorScale>
        <cfvo type="min"/>
        <cfvo type="percentile" val="50"/>
        <cfvo type="max"/>
        <color rgb="FF63BE7B"/>
        <color rgb="FFFCFCFF"/>
        <color rgb="FFF8696B"/>
      </colorScale>
    </cfRule>
    <cfRule type="colorScale" priority="4112">
      <colorScale>
        <cfvo type="min"/>
        <cfvo type="percentile" val="50"/>
        <cfvo type="max"/>
        <color rgb="FF63BE7B"/>
        <color rgb="FFFCFCFF"/>
        <color rgb="FFF8696B"/>
      </colorScale>
    </cfRule>
    <cfRule type="colorScale" priority="4113">
      <colorScale>
        <cfvo type="min"/>
        <cfvo type="max"/>
        <color rgb="FF63BE7B"/>
        <color rgb="FFFCFCFF"/>
      </colorScale>
    </cfRule>
    <cfRule type="colorScale" priority="4114">
      <colorScale>
        <cfvo type="min"/>
        <cfvo type="percentile" val="50"/>
        <cfvo type="max"/>
        <color rgb="FF63BE7B"/>
        <color rgb="FFFCFCFF"/>
        <color rgb="FFF8696B"/>
      </colorScale>
    </cfRule>
  </conditionalFormatting>
  <conditionalFormatting sqref="D3">
    <cfRule type="colorScale" priority="4018">
      <colorScale>
        <cfvo type="min"/>
        <cfvo type="percentile" val="50"/>
        <cfvo type="max"/>
        <color rgb="FFF8696B"/>
        <color rgb="FFFCFCFF"/>
        <color rgb="FF63BE7B"/>
      </colorScale>
    </cfRule>
  </conditionalFormatting>
  <conditionalFormatting sqref="G3">
    <cfRule type="colorScale" priority="4017">
      <colorScale>
        <cfvo type="min"/>
        <cfvo type="max"/>
        <color rgb="FFFCFCFF"/>
        <color rgb="FF63BE7B"/>
      </colorScale>
    </cfRule>
  </conditionalFormatting>
  <conditionalFormatting sqref="J3">
    <cfRule type="colorScale" priority="4016">
      <colorScale>
        <cfvo type="min"/>
        <cfvo type="max"/>
        <color rgb="FFFCFCFF"/>
        <color rgb="FF63BE7B"/>
      </colorScale>
    </cfRule>
  </conditionalFormatting>
  <conditionalFormatting sqref="N3">
    <cfRule type="colorScale" priority="4029">
      <colorScale>
        <cfvo type="min"/>
        <cfvo type="max"/>
        <color rgb="FFFCFCFF"/>
        <color rgb="FF63BE7B"/>
      </colorScale>
    </cfRule>
  </conditionalFormatting>
  <conditionalFormatting sqref="O3">
    <cfRule type="colorScale" priority="4028">
      <colorScale>
        <cfvo type="min"/>
        <cfvo type="percentile" val="50"/>
        <cfvo type="max"/>
        <color rgb="FF63BE7B"/>
        <color rgb="FFFCFCFF"/>
        <color rgb="FFF8696B"/>
      </colorScale>
    </cfRule>
  </conditionalFormatting>
  <conditionalFormatting sqref="P3">
    <cfRule type="colorScale" priority="4027">
      <colorScale>
        <cfvo type="min"/>
        <cfvo type="percentile" val="50"/>
        <cfvo type="max"/>
        <color rgb="FF63BE7B"/>
        <color rgb="FFFCFCFF"/>
        <color rgb="FFF8696B"/>
      </colorScale>
    </cfRule>
  </conditionalFormatting>
  <conditionalFormatting sqref="Q3">
    <cfRule type="colorScale" priority="4026">
      <colorScale>
        <cfvo type="min"/>
        <cfvo type="percentile" val="50"/>
        <cfvo type="max"/>
        <color rgb="FFF8696B"/>
        <color rgb="FFFCFCFF"/>
        <color rgb="FF63BE7B"/>
      </colorScale>
    </cfRule>
  </conditionalFormatting>
  <conditionalFormatting sqref="R3">
    <cfRule type="colorScale" priority="4025">
      <colorScale>
        <cfvo type="min"/>
        <cfvo type="max"/>
        <color rgb="FFFCFCFF"/>
        <color rgb="FF63BE7B"/>
      </colorScale>
    </cfRule>
  </conditionalFormatting>
  <conditionalFormatting sqref="S3">
    <cfRule type="colorScale" priority="4024">
      <colorScale>
        <cfvo type="min"/>
        <cfvo type="max"/>
        <color rgb="FFFCFCFF"/>
        <color rgb="FF63BE7B"/>
      </colorScale>
    </cfRule>
  </conditionalFormatting>
  <conditionalFormatting sqref="T3">
    <cfRule type="colorScale" priority="4023">
      <colorScale>
        <cfvo type="min"/>
        <cfvo type="max"/>
        <color rgb="FFFCFCFF"/>
        <color rgb="FF63BE7B"/>
      </colorScale>
    </cfRule>
  </conditionalFormatting>
  <conditionalFormatting sqref="U3">
    <cfRule type="colorScale" priority="4021">
      <colorScale>
        <cfvo type="min"/>
        <cfvo type="max"/>
        <color rgb="FFFCFCFF"/>
        <color rgb="FF63BE7B"/>
      </colorScale>
    </cfRule>
    <cfRule type="colorScale" priority="4022">
      <colorScale>
        <cfvo type="min"/>
        <cfvo type="percentile" val="50"/>
        <cfvo type="max"/>
        <color rgb="FFF8696B"/>
        <color rgb="FFFCFCFF"/>
        <color rgb="FF63BE7B"/>
      </colorScale>
    </cfRule>
  </conditionalFormatting>
  <conditionalFormatting sqref="V3">
    <cfRule type="colorScale" priority="4020">
      <colorScale>
        <cfvo type="min"/>
        <cfvo type="percentile" val="50"/>
        <cfvo type="max"/>
        <color rgb="FF63BE7B"/>
        <color rgb="FFFCFCFF"/>
        <color rgb="FFF8696B"/>
      </colorScale>
    </cfRule>
  </conditionalFormatting>
  <conditionalFormatting sqref="W3">
    <cfRule type="colorScale" priority="4019">
      <colorScale>
        <cfvo type="min"/>
        <cfvo type="percentile" val="50"/>
        <cfvo type="max"/>
        <color rgb="FF63BE7B"/>
        <color rgb="FFFCFCFF"/>
        <color rgb="FFF8696B"/>
      </colorScale>
    </cfRule>
  </conditionalFormatting>
  <conditionalFormatting sqref="N4">
    <cfRule type="colorScale" priority="3718">
      <colorScale>
        <cfvo type="min"/>
        <cfvo type="max"/>
        <color rgb="FFFCFCFF"/>
        <color rgb="FF63BE7B"/>
      </colorScale>
    </cfRule>
    <cfRule type="colorScale" priority="3719">
      <colorScale>
        <cfvo type="min"/>
        <cfvo type="max"/>
        <color rgb="FFFCFCFF"/>
        <color rgb="FF63BE7B"/>
      </colorScale>
    </cfRule>
    <cfRule type="colorScale" priority="3720">
      <colorScale>
        <cfvo type="min"/>
        <cfvo type="percentile" val="50"/>
        <cfvo type="max"/>
        <color rgb="FFF8696B"/>
        <color rgb="FFFFEB84"/>
        <color rgb="FF63BE7B"/>
      </colorScale>
    </cfRule>
    <cfRule type="colorScale" priority="3721">
      <colorScale>
        <cfvo type="min"/>
        <cfvo type="max"/>
        <color rgb="FFFFEF9C"/>
        <color rgb="FF63BE7B"/>
      </colorScale>
    </cfRule>
    <cfRule type="colorScale" priority="3722">
      <colorScale>
        <cfvo type="min"/>
        <cfvo type="percentile" val="50"/>
        <cfvo type="max"/>
        <color rgb="FFF8696B"/>
        <color rgb="FFFCFCFF"/>
        <color rgb="FF63BE7B"/>
      </colorScale>
    </cfRule>
    <cfRule type="colorScale" priority="3723">
      <colorScale>
        <cfvo type="min"/>
        <cfvo type="max"/>
        <color rgb="FFFCFCFF"/>
        <color rgb="FF63BE7B"/>
      </colorScale>
    </cfRule>
    <cfRule type="colorScale" priority="3724">
      <colorScale>
        <cfvo type="min"/>
        <cfvo type="percentile" val="50"/>
        <cfvo type="max"/>
        <color rgb="FFF8696B"/>
        <color rgb="FFFCFCFF"/>
        <color rgb="FF63BE7B"/>
      </colorScale>
    </cfRule>
    <cfRule type="colorScale" priority="3725">
      <colorScale>
        <cfvo type="min"/>
        <cfvo type="percentile" val="50"/>
        <cfvo type="max"/>
        <color rgb="FFF8696B"/>
        <color rgb="FFFCFCFF"/>
        <color rgb="FF5A8AC6"/>
      </colorScale>
    </cfRule>
    <cfRule type="colorScale" priority="3726">
      <colorScale>
        <cfvo type="min"/>
        <cfvo type="percentile" val="50"/>
        <cfvo type="max"/>
        <color rgb="FFF8696B"/>
        <color rgb="FFFCFCFF"/>
        <color rgb="FF63BE7B"/>
      </colorScale>
    </cfRule>
    <cfRule type="colorScale" priority="3727">
      <colorScale>
        <cfvo type="min"/>
        <cfvo type="percentile" val="50"/>
        <cfvo type="max"/>
        <color rgb="FFF8696B"/>
        <color rgb="FFFCFCFF"/>
        <color rgb="FF63BE7B"/>
      </colorScale>
    </cfRule>
    <cfRule type="colorScale" priority="3728">
      <colorScale>
        <cfvo type="min"/>
        <cfvo type="max"/>
        <color rgb="FFFCFCFF"/>
        <color rgb="FF63BE7B"/>
      </colorScale>
    </cfRule>
    <cfRule type="colorScale" priority="3729">
      <colorScale>
        <cfvo type="min"/>
        <cfvo type="percentile" val="50"/>
        <cfvo type="max"/>
        <color rgb="FFF8696B"/>
        <color rgb="FFFCFCFF"/>
        <color rgb="FF63BE7B"/>
      </colorScale>
    </cfRule>
    <cfRule type="colorScale" priority="3730">
      <colorScale>
        <cfvo type="min"/>
        <cfvo type="max"/>
        <color rgb="FFFCFCFF"/>
        <color rgb="FF63BE7B"/>
      </colorScale>
    </cfRule>
    <cfRule type="colorScale" priority="3731">
      <colorScale>
        <cfvo type="min"/>
        <cfvo type="max"/>
        <color rgb="FFFCFCFF"/>
        <color rgb="FF63BE7B"/>
      </colorScale>
    </cfRule>
    <cfRule type="colorScale" priority="3732">
      <colorScale>
        <cfvo type="min"/>
        <cfvo type="percentile" val="50"/>
        <cfvo type="max"/>
        <color rgb="FFF8696B"/>
        <color rgb="FFFFEB84"/>
        <color rgb="FF63BE7B"/>
      </colorScale>
    </cfRule>
    <cfRule type="colorScale" priority="3733">
      <colorScale>
        <cfvo type="min"/>
        <cfvo type="max"/>
        <color rgb="FFFFEF9C"/>
        <color rgb="FF63BE7B"/>
      </colorScale>
    </cfRule>
    <cfRule type="colorScale" priority="3734">
      <colorScale>
        <cfvo type="min"/>
        <cfvo type="max"/>
        <color rgb="FFFCFCFF"/>
        <color rgb="FF63BE7B"/>
      </colorScale>
    </cfRule>
    <cfRule type="colorScale" priority="3735">
      <colorScale>
        <cfvo type="min"/>
        <cfvo type="max"/>
        <color rgb="FFFCFCFF"/>
        <color rgb="FF63BE7B"/>
      </colorScale>
    </cfRule>
    <cfRule type="colorScale" priority="3736">
      <colorScale>
        <cfvo type="min"/>
        <cfvo type="percentile" val="50"/>
        <cfvo type="max"/>
        <color rgb="FFF8696B"/>
        <color rgb="FFFFEB84"/>
        <color rgb="FF63BE7B"/>
      </colorScale>
    </cfRule>
    <cfRule type="colorScale" priority="3737">
      <colorScale>
        <cfvo type="min"/>
        <cfvo type="max"/>
        <color rgb="FFFFEF9C"/>
        <color rgb="FF63BE7B"/>
      </colorScale>
    </cfRule>
    <cfRule type="colorScale" priority="3738">
      <colorScale>
        <cfvo type="min"/>
        <cfvo type="max"/>
        <color rgb="FFFCFCFF"/>
        <color rgb="FF63BE7B"/>
      </colorScale>
    </cfRule>
    <cfRule type="colorScale" priority="3739">
      <colorScale>
        <cfvo type="min"/>
        <cfvo type="max"/>
        <color rgb="FFFCFCFF"/>
        <color rgb="FF63BE7B"/>
      </colorScale>
    </cfRule>
    <cfRule type="colorScale" priority="3740">
      <colorScale>
        <cfvo type="min"/>
        <cfvo type="percentile" val="50"/>
        <cfvo type="max"/>
        <color rgb="FFF8696B"/>
        <color rgb="FFFFEB84"/>
        <color rgb="FF63BE7B"/>
      </colorScale>
    </cfRule>
    <cfRule type="colorScale" priority="3741">
      <colorScale>
        <cfvo type="min"/>
        <cfvo type="max"/>
        <color rgb="FFFFEF9C"/>
        <color rgb="FF63BE7B"/>
      </colorScale>
    </cfRule>
    <cfRule type="colorScale" priority="3742">
      <colorScale>
        <cfvo type="min"/>
        <cfvo type="max"/>
        <color rgb="FFFCFCFF"/>
        <color rgb="FF63BE7B"/>
      </colorScale>
    </cfRule>
    <cfRule type="colorScale" priority="3743">
      <colorScale>
        <cfvo type="min"/>
        <cfvo type="percentile" val="50"/>
        <cfvo type="max"/>
        <color rgb="FFF8696B"/>
        <color rgb="FFFCFCFF"/>
        <color rgb="FF63BE7B"/>
      </colorScale>
    </cfRule>
    <cfRule type="colorScale" priority="3744">
      <colorScale>
        <cfvo type="min"/>
        <cfvo type="percentile" val="50"/>
        <cfvo type="max"/>
        <color rgb="FFF8696B"/>
        <color rgb="FFFCFCFF"/>
        <color rgb="FF63BE7B"/>
      </colorScale>
    </cfRule>
    <cfRule type="colorScale" priority="3745">
      <colorScale>
        <cfvo type="min"/>
        <cfvo type="percentile" val="50"/>
        <cfvo type="max"/>
        <color rgb="FFF8696B"/>
        <color rgb="FFFCFCFF"/>
        <color rgb="FF5A8AC6"/>
      </colorScale>
    </cfRule>
    <cfRule type="colorScale" priority="3746">
      <colorScale>
        <cfvo type="min"/>
        <cfvo type="percentile" val="50"/>
        <cfvo type="max"/>
        <color rgb="FFF8696B"/>
        <color rgb="FFFCFCFF"/>
        <color rgb="FF63BE7B"/>
      </colorScale>
    </cfRule>
    <cfRule type="colorScale" priority="3747">
      <colorScale>
        <cfvo type="min"/>
        <cfvo type="percentile" val="50"/>
        <cfvo type="max"/>
        <color rgb="FFF8696B"/>
        <color rgb="FFFCFCFF"/>
        <color rgb="FF63BE7B"/>
      </colorScale>
    </cfRule>
    <cfRule type="colorScale" priority="3748">
      <colorScale>
        <cfvo type="min"/>
        <cfvo type="max"/>
        <color rgb="FFFCFCFF"/>
        <color rgb="FF63BE7B"/>
      </colorScale>
    </cfRule>
    <cfRule type="colorScale" priority="3749">
      <colorScale>
        <cfvo type="min"/>
        <cfvo type="percentile" val="50"/>
        <cfvo type="max"/>
        <color rgb="FFF8696B"/>
        <color rgb="FFFCFCFF"/>
        <color rgb="FF63BE7B"/>
      </colorScale>
    </cfRule>
    <cfRule type="colorScale" priority="3750">
      <colorScale>
        <cfvo type="min"/>
        <cfvo type="percentile" val="50"/>
        <cfvo type="max"/>
        <color rgb="FFF8696B"/>
        <color rgb="FFFCFCFF"/>
        <color rgb="FF63BE7B"/>
      </colorScale>
    </cfRule>
    <cfRule type="colorScale" priority="3751">
      <colorScale>
        <cfvo type="min"/>
        <cfvo type="max"/>
        <color rgb="FFFCFCFF"/>
        <color rgb="FF63BE7B"/>
      </colorScale>
    </cfRule>
    <cfRule type="colorScale" priority="3752">
      <colorScale>
        <cfvo type="min"/>
        <cfvo type="percentile" val="50"/>
        <cfvo type="max"/>
        <color rgb="FFF8696B"/>
        <color rgb="FFFCFCFF"/>
        <color rgb="FF63BE7B"/>
      </colorScale>
    </cfRule>
    <cfRule type="colorScale" priority="3753">
      <colorScale>
        <cfvo type="min"/>
        <cfvo type="max"/>
        <color rgb="FFFCFCFF"/>
        <color rgb="FF63BE7B"/>
      </colorScale>
    </cfRule>
    <cfRule type="colorScale" priority="3754">
      <colorScale>
        <cfvo type="min"/>
        <cfvo type="max"/>
        <color rgb="FFFCFCFF"/>
        <color rgb="FF63BE7B"/>
      </colorScale>
    </cfRule>
    <cfRule type="colorScale" priority="3755">
      <colorScale>
        <cfvo type="min"/>
        <cfvo type="max"/>
        <color rgb="FFFCFCFF"/>
        <color rgb="FF63BE7B"/>
      </colorScale>
    </cfRule>
    <cfRule type="colorScale" priority="3756">
      <colorScale>
        <cfvo type="min"/>
        <cfvo type="percentile" val="50"/>
        <cfvo type="max"/>
        <color rgb="FFF8696B"/>
        <color rgb="FFFFEB84"/>
        <color rgb="FF63BE7B"/>
      </colorScale>
    </cfRule>
    <cfRule type="colorScale" priority="3757">
      <colorScale>
        <cfvo type="min"/>
        <cfvo type="max"/>
        <color rgb="FFFFEF9C"/>
        <color rgb="FF63BE7B"/>
      </colorScale>
    </cfRule>
  </conditionalFormatting>
  <conditionalFormatting sqref="S4">
    <cfRule type="colorScale" priority="3689">
      <colorScale>
        <cfvo type="min"/>
        <cfvo type="percentile" val="50"/>
        <cfvo type="max"/>
        <color rgb="FFF8696B"/>
        <color rgb="FFFCFCFF"/>
        <color rgb="FF63BE7B"/>
      </colorScale>
    </cfRule>
  </conditionalFormatting>
  <conditionalFormatting sqref="D4">
    <cfRule type="colorScale" priority="3690">
      <colorScale>
        <cfvo type="min"/>
        <cfvo type="percentile" val="50"/>
        <cfvo type="max"/>
        <color rgb="FFF8696B"/>
        <color rgb="FFFCFCFF"/>
        <color rgb="FF63BE7B"/>
      </colorScale>
    </cfRule>
  </conditionalFormatting>
  <conditionalFormatting sqref="E4">
    <cfRule type="colorScale" priority="3691">
      <colorScale>
        <cfvo type="min"/>
        <cfvo type="max"/>
        <color rgb="FFFCFCFF"/>
        <color rgb="FF63BE7B"/>
      </colorScale>
    </cfRule>
  </conditionalFormatting>
  <conditionalFormatting sqref="O4">
    <cfRule type="colorScale" priority="3692">
      <colorScale>
        <cfvo type="min"/>
        <cfvo type="percentile" val="50"/>
        <cfvo type="max"/>
        <color rgb="FF63BE7B"/>
        <color rgb="FFFCFCFF"/>
        <color rgb="FFF8696B"/>
      </colorScale>
    </cfRule>
  </conditionalFormatting>
  <conditionalFormatting sqref="P4">
    <cfRule type="colorScale" priority="3693">
      <colorScale>
        <cfvo type="min"/>
        <cfvo type="percentile" val="50"/>
        <cfvo type="max"/>
        <color rgb="FF63BE7B"/>
        <color rgb="FFFCFCFF"/>
        <color rgb="FFF8696B"/>
      </colorScale>
    </cfRule>
  </conditionalFormatting>
  <conditionalFormatting sqref="Q4">
    <cfRule type="colorScale" priority="3694">
      <colorScale>
        <cfvo type="min"/>
        <cfvo type="percentile" val="50"/>
        <cfvo type="max"/>
        <color rgb="FFF8696B"/>
        <color rgb="FFFCFCFF"/>
        <color rgb="FF63BE7B"/>
      </colorScale>
    </cfRule>
  </conditionalFormatting>
  <conditionalFormatting sqref="R4">
    <cfRule type="colorScale" priority="3695">
      <colorScale>
        <cfvo type="min"/>
        <cfvo type="percentile" val="50"/>
        <cfvo type="max"/>
        <color rgb="FFF8696B"/>
        <color rgb="FFFCFCFF"/>
        <color rgb="FF63BE7B"/>
      </colorScale>
    </cfRule>
    <cfRule type="colorScale" priority="3696">
      <colorScale>
        <cfvo type="min"/>
        <cfvo type="max"/>
        <color rgb="FFFCFCFF"/>
        <color rgb="FF63BE7B"/>
      </colorScale>
    </cfRule>
  </conditionalFormatting>
  <conditionalFormatting sqref="S4">
    <cfRule type="colorScale" priority="3697">
      <colorScale>
        <cfvo type="min"/>
        <cfvo type="percentile" val="50"/>
        <cfvo type="max"/>
        <color rgb="FFF8696B"/>
        <color rgb="FFFCFCFF"/>
        <color rgb="FF63BE7B"/>
      </colorScale>
    </cfRule>
  </conditionalFormatting>
  <conditionalFormatting sqref="T4">
    <cfRule type="colorScale" priority="3698">
      <colorScale>
        <cfvo type="min"/>
        <cfvo type="percentile" val="50"/>
        <cfvo type="max"/>
        <color rgb="FFF8696B"/>
        <color rgb="FFFCFCFF"/>
        <color rgb="FF63BE7B"/>
      </colorScale>
    </cfRule>
  </conditionalFormatting>
  <conditionalFormatting sqref="U4">
    <cfRule type="colorScale" priority="3699">
      <colorScale>
        <cfvo type="min"/>
        <cfvo type="percentile" val="50"/>
        <cfvo type="max"/>
        <color rgb="FFF8696B"/>
        <color rgb="FFFCFCFF"/>
        <color rgb="FF63BE7B"/>
      </colorScale>
    </cfRule>
  </conditionalFormatting>
  <conditionalFormatting sqref="V4">
    <cfRule type="colorScale" priority="3700">
      <colorScale>
        <cfvo type="min"/>
        <cfvo type="percentile" val="50"/>
        <cfvo type="max"/>
        <color rgb="FF63BE7B"/>
        <color rgb="FFFCFCFF"/>
        <color rgb="FFF8696B"/>
      </colorScale>
    </cfRule>
  </conditionalFormatting>
  <conditionalFormatting sqref="W4">
    <cfRule type="colorScale" priority="3701">
      <colorScale>
        <cfvo type="min"/>
        <cfvo type="percentile" val="50"/>
        <cfvo type="max"/>
        <color rgb="FF63BE7B"/>
        <color rgb="FFFCFCFF"/>
        <color rgb="FFF8696B"/>
      </colorScale>
    </cfRule>
  </conditionalFormatting>
  <conditionalFormatting sqref="N4">
    <cfRule type="colorScale" priority="3702">
      <colorScale>
        <cfvo type="min"/>
        <cfvo type="percentile" val="50"/>
        <cfvo type="max"/>
        <color rgb="FFF8696B"/>
        <color rgb="FFFCFCFF"/>
        <color rgb="FF63BE7B"/>
      </colorScale>
    </cfRule>
    <cfRule type="colorScale" priority="3703">
      <colorScale>
        <cfvo type="min"/>
        <cfvo type="max"/>
        <color rgb="FFFCFCFF"/>
        <color rgb="FF63BE7B"/>
      </colorScale>
    </cfRule>
  </conditionalFormatting>
  <conditionalFormatting sqref="D4">
    <cfRule type="colorScale" priority="3704">
      <colorScale>
        <cfvo type="min"/>
        <cfvo type="percentile" val="50"/>
        <cfvo type="max"/>
        <color rgb="FFF8696B"/>
        <color rgb="FFFCFCFF"/>
        <color rgb="FF63BE7B"/>
      </colorScale>
    </cfRule>
  </conditionalFormatting>
  <conditionalFormatting sqref="N4">
    <cfRule type="colorScale" priority="3705">
      <colorScale>
        <cfvo type="min"/>
        <cfvo type="max"/>
        <color rgb="FFFCFCFF"/>
        <color rgb="FF63BE7B"/>
      </colorScale>
    </cfRule>
    <cfRule type="colorScale" priority="3706">
      <colorScale>
        <cfvo type="min"/>
        <cfvo type="percentile" val="50"/>
        <cfvo type="max"/>
        <color rgb="FFF8696B"/>
        <color rgb="FFFCFCFF"/>
        <color rgb="FF63BE7B"/>
      </colorScale>
    </cfRule>
  </conditionalFormatting>
  <conditionalFormatting sqref="O4">
    <cfRule type="colorScale" priority="3707">
      <colorScale>
        <cfvo type="min"/>
        <cfvo type="percentile" val="50"/>
        <cfvo type="max"/>
        <color rgb="FF63BE7B"/>
        <color rgb="FFFCFCFF"/>
        <color rgb="FFF8696B"/>
      </colorScale>
    </cfRule>
  </conditionalFormatting>
  <conditionalFormatting sqref="P4">
    <cfRule type="colorScale" priority="3708">
      <colorScale>
        <cfvo type="min"/>
        <cfvo type="percentile" val="50"/>
        <cfvo type="max"/>
        <color rgb="FF63BE7B"/>
        <color rgb="FFFCFCFF"/>
        <color rgb="FFF8696B"/>
      </colorScale>
    </cfRule>
  </conditionalFormatting>
  <conditionalFormatting sqref="Q4">
    <cfRule type="colorScale" priority="3709">
      <colorScale>
        <cfvo type="min"/>
        <cfvo type="percentile" val="50"/>
        <cfvo type="max"/>
        <color rgb="FFF8696B"/>
        <color rgb="FFFCFCFF"/>
        <color rgb="FF63BE7B"/>
      </colorScale>
    </cfRule>
  </conditionalFormatting>
  <conditionalFormatting sqref="R4">
    <cfRule type="colorScale" priority="3710">
      <colorScale>
        <cfvo type="min"/>
        <cfvo type="max"/>
        <color rgb="FFFCFCFF"/>
        <color rgb="FF63BE7B"/>
      </colorScale>
    </cfRule>
    <cfRule type="colorScale" priority="3711">
      <colorScale>
        <cfvo type="min"/>
        <cfvo type="percentile" val="50"/>
        <cfvo type="max"/>
        <color rgb="FFF8696B"/>
        <color rgb="FFFCFCFF"/>
        <color rgb="FF63BE7B"/>
      </colorScale>
    </cfRule>
  </conditionalFormatting>
  <conditionalFormatting sqref="S4">
    <cfRule type="colorScale" priority="3712">
      <colorScale>
        <cfvo type="min"/>
        <cfvo type="percentile" val="50"/>
        <cfvo type="max"/>
        <color rgb="FFF8696B"/>
        <color rgb="FFFCFCFF"/>
        <color rgb="FF63BE7B"/>
      </colorScale>
    </cfRule>
  </conditionalFormatting>
  <conditionalFormatting sqref="T4">
    <cfRule type="colorScale" priority="3713">
      <colorScale>
        <cfvo type="min"/>
        <cfvo type="percentile" val="50"/>
        <cfvo type="max"/>
        <color rgb="FFF8696B"/>
        <color rgb="FFFCFCFF"/>
        <color rgb="FF63BE7B"/>
      </colorScale>
    </cfRule>
  </conditionalFormatting>
  <conditionalFormatting sqref="U4">
    <cfRule type="colorScale" priority="3714">
      <colorScale>
        <cfvo type="min"/>
        <cfvo type="percentile" val="50"/>
        <cfvo type="max"/>
        <color rgb="FFF8696B"/>
        <color rgb="FFFCFCFF"/>
        <color rgb="FF63BE7B"/>
      </colorScale>
    </cfRule>
  </conditionalFormatting>
  <conditionalFormatting sqref="V4">
    <cfRule type="colorScale" priority="3715">
      <colorScale>
        <cfvo type="min"/>
        <cfvo type="percentile" val="50"/>
        <cfvo type="max"/>
        <color rgb="FF63BE7B"/>
        <color rgb="FFFCFCFF"/>
        <color rgb="FFF8696B"/>
      </colorScale>
    </cfRule>
  </conditionalFormatting>
  <conditionalFormatting sqref="E4">
    <cfRule type="colorScale" priority="3716">
      <colorScale>
        <cfvo type="min"/>
        <cfvo type="max"/>
        <color rgb="FFFCFCFF"/>
        <color rgb="FF63BE7B"/>
      </colorScale>
    </cfRule>
  </conditionalFormatting>
  <conditionalFormatting sqref="W4">
    <cfRule type="colorScale" priority="3717">
      <colorScale>
        <cfvo type="min"/>
        <cfvo type="percentile" val="50"/>
        <cfvo type="max"/>
        <color rgb="FF63BE7B"/>
        <color rgb="FFFCFCFF"/>
        <color rgb="FFF8696B"/>
      </colorScale>
    </cfRule>
  </conditionalFormatting>
  <conditionalFormatting sqref="D4">
    <cfRule type="colorScale" priority="3667">
      <colorScale>
        <cfvo type="min"/>
        <cfvo type="percentile" val="50"/>
        <cfvo type="max"/>
        <color rgb="FFF8696B"/>
        <color rgb="FFFCFCFF"/>
        <color rgb="FF63BE7B"/>
      </colorScale>
    </cfRule>
  </conditionalFormatting>
  <conditionalFormatting sqref="V4">
    <cfRule type="colorScale" priority="3668">
      <colorScale>
        <cfvo type="min"/>
        <cfvo type="max"/>
        <color rgb="FFFFEF9C"/>
        <color rgb="FF63BE7B"/>
      </colorScale>
    </cfRule>
  </conditionalFormatting>
  <conditionalFormatting sqref="V4">
    <cfRule type="colorScale" priority="3669">
      <colorScale>
        <cfvo type="min"/>
        <cfvo type="max"/>
        <color rgb="FFFFEF9C"/>
        <color rgb="FF63BE7B"/>
      </colorScale>
    </cfRule>
  </conditionalFormatting>
  <conditionalFormatting sqref="V4">
    <cfRule type="colorScale" priority="3670">
      <colorScale>
        <cfvo type="min"/>
        <cfvo type="max"/>
        <color rgb="FFFFEF9C"/>
        <color rgb="FF63BE7B"/>
      </colorScale>
    </cfRule>
  </conditionalFormatting>
  <conditionalFormatting sqref="V4">
    <cfRule type="colorScale" priority="3671">
      <colorScale>
        <cfvo type="min"/>
        <cfvo type="percentile" val="50"/>
        <cfvo type="max"/>
        <color rgb="FF63BE7B"/>
        <color rgb="FFFCFCFF"/>
        <color rgb="FFF8696B"/>
      </colorScale>
    </cfRule>
    <cfRule type="colorScale" priority="3672">
      <colorScale>
        <cfvo type="min"/>
        <cfvo type="percentile" val="50"/>
        <cfvo type="max"/>
        <color rgb="FF63BE7B"/>
        <color rgb="FFFCFCFF"/>
        <color rgb="FFF8696B"/>
      </colorScale>
    </cfRule>
    <cfRule type="colorScale" priority="3673">
      <colorScale>
        <cfvo type="min"/>
        <cfvo type="max"/>
        <color rgb="FF63BE7B"/>
        <color rgb="FFFCFCFF"/>
      </colorScale>
    </cfRule>
    <cfRule type="colorScale" priority="3674">
      <colorScale>
        <cfvo type="min"/>
        <cfvo type="percentile" val="50"/>
        <cfvo type="max"/>
        <color rgb="FF63BE7B"/>
        <color rgb="FFFCFCFF"/>
        <color rgb="FFF8696B"/>
      </colorScale>
    </cfRule>
  </conditionalFormatting>
  <conditionalFormatting sqref="V4">
    <cfRule type="colorScale" priority="3675">
      <colorScale>
        <cfvo type="min"/>
        <cfvo type="max"/>
        <color rgb="FFFFEF9C"/>
        <color rgb="FF63BE7B"/>
      </colorScale>
    </cfRule>
  </conditionalFormatting>
  <conditionalFormatting sqref="D4">
    <cfRule type="colorScale" priority="3676">
      <colorScale>
        <cfvo type="min"/>
        <cfvo type="percentile" val="50"/>
        <cfvo type="max"/>
        <color rgb="FFF8696B"/>
        <color rgb="FFFCFCFF"/>
        <color rgb="FF63BE7B"/>
      </colorScale>
    </cfRule>
  </conditionalFormatting>
  <conditionalFormatting sqref="E4">
    <cfRule type="colorScale" priority="3677">
      <colorScale>
        <cfvo type="min"/>
        <cfvo type="max"/>
        <color rgb="FFFCFCFF"/>
        <color rgb="FF63BE7B"/>
      </colorScale>
    </cfRule>
  </conditionalFormatting>
  <conditionalFormatting sqref="O4">
    <cfRule type="colorScale" priority="3678">
      <colorScale>
        <cfvo type="min"/>
        <cfvo type="percentile" val="50"/>
        <cfvo type="max"/>
        <color rgb="FF63BE7B"/>
        <color rgb="FFFCFCFF"/>
        <color rgb="FFF8696B"/>
      </colorScale>
    </cfRule>
  </conditionalFormatting>
  <conditionalFormatting sqref="P4">
    <cfRule type="colorScale" priority="3679">
      <colorScale>
        <cfvo type="min"/>
        <cfvo type="percentile" val="50"/>
        <cfvo type="max"/>
        <color rgb="FF63BE7B"/>
        <color rgb="FFFCFCFF"/>
        <color rgb="FFF8696B"/>
      </colorScale>
    </cfRule>
  </conditionalFormatting>
  <conditionalFormatting sqref="Q4">
    <cfRule type="colorScale" priority="3680">
      <colorScale>
        <cfvo type="min"/>
        <cfvo type="percentile" val="50"/>
        <cfvo type="max"/>
        <color rgb="FFF8696B"/>
        <color rgb="FFFCFCFF"/>
        <color rgb="FF63BE7B"/>
      </colorScale>
    </cfRule>
  </conditionalFormatting>
  <conditionalFormatting sqref="R4">
    <cfRule type="colorScale" priority="3681">
      <colorScale>
        <cfvo type="min"/>
        <cfvo type="max"/>
        <color rgb="FFFCFCFF"/>
        <color rgb="FF63BE7B"/>
      </colorScale>
    </cfRule>
  </conditionalFormatting>
  <conditionalFormatting sqref="S4">
    <cfRule type="colorScale" priority="3682">
      <colorScale>
        <cfvo type="min"/>
        <cfvo type="max"/>
        <color rgb="FFFCFCFF"/>
        <color rgb="FF63BE7B"/>
      </colorScale>
    </cfRule>
    <cfRule type="colorScale" priority="3683">
      <colorScale>
        <cfvo type="min"/>
        <cfvo type="percentile" val="50"/>
        <cfvo type="max"/>
        <color rgb="FFF8696B"/>
        <color rgb="FFFCFCFF"/>
        <color rgb="FF63BE7B"/>
      </colorScale>
    </cfRule>
  </conditionalFormatting>
  <conditionalFormatting sqref="T4">
    <cfRule type="colorScale" priority="3684">
      <colorScale>
        <cfvo type="min"/>
        <cfvo type="max"/>
        <color rgb="FFFCFCFF"/>
        <color rgb="FF63BE7B"/>
      </colorScale>
    </cfRule>
  </conditionalFormatting>
  <conditionalFormatting sqref="U4">
    <cfRule type="colorScale" priority="3685">
      <colorScale>
        <cfvo type="min"/>
        <cfvo type="percentile" val="50"/>
        <cfvo type="max"/>
        <color rgb="FFF8696B"/>
        <color rgb="FFFCFCFF"/>
        <color rgb="FF63BE7B"/>
      </colorScale>
    </cfRule>
  </conditionalFormatting>
  <conditionalFormatting sqref="V4">
    <cfRule type="colorScale" priority="3686">
      <colorScale>
        <cfvo type="min"/>
        <cfvo type="percentile" val="50"/>
        <cfvo type="max"/>
        <color rgb="FF63BE7B"/>
        <color rgb="FFFCFCFF"/>
        <color rgb="FFF8696B"/>
      </colorScale>
    </cfRule>
  </conditionalFormatting>
  <conditionalFormatting sqref="W4">
    <cfRule type="colorScale" priority="3687">
      <colorScale>
        <cfvo type="min"/>
        <cfvo type="percentile" val="50"/>
        <cfvo type="max"/>
        <color rgb="FF63BE7B"/>
        <color rgb="FFFCFCFF"/>
        <color rgb="FFF8696B"/>
      </colorScale>
    </cfRule>
  </conditionalFormatting>
  <conditionalFormatting sqref="N4">
    <cfRule type="colorScale" priority="3688">
      <colorScale>
        <cfvo type="min"/>
        <cfvo type="max"/>
        <color rgb="FFFCFCFF"/>
        <color rgb="FF63BE7B"/>
      </colorScale>
    </cfRule>
  </conditionalFormatting>
  <conditionalFormatting sqref="D4">
    <cfRule type="colorScale" priority="3626">
      <colorScale>
        <cfvo type="min"/>
        <cfvo type="percentile" val="50"/>
        <cfvo type="max"/>
        <color rgb="FFF8696B"/>
        <color rgb="FFFCFCFF"/>
        <color rgb="FF63BE7B"/>
      </colorScale>
    </cfRule>
    <cfRule type="colorScale" priority="3630">
      <colorScale>
        <cfvo type="min"/>
        <cfvo type="percentile" val="50"/>
        <cfvo type="max"/>
        <color rgb="FFF8696B"/>
        <color rgb="FFFCFCFF"/>
        <color rgb="FF63BE7B"/>
      </colorScale>
    </cfRule>
  </conditionalFormatting>
  <conditionalFormatting sqref="E4">
    <cfRule type="colorScale" priority="3619">
      <colorScale>
        <cfvo type="min"/>
        <cfvo type="max"/>
        <color rgb="FFFCFCFF"/>
        <color rgb="FF63BE7B"/>
      </colorScale>
    </cfRule>
    <cfRule type="colorScale" priority="3621">
      <colorScale>
        <cfvo type="min"/>
        <cfvo type="max"/>
        <color rgb="FFFCFCFF"/>
        <color rgb="FF63BE7B"/>
      </colorScale>
    </cfRule>
    <cfRule type="colorScale" priority="3651">
      <colorScale>
        <cfvo type="min"/>
        <cfvo type="percentile" val="50"/>
        <cfvo type="max"/>
        <color rgb="FFF8696B"/>
        <color rgb="FFFCFCFF"/>
        <color rgb="FF63BE7B"/>
      </colorScale>
    </cfRule>
    <cfRule type="colorScale" priority="3652">
      <colorScale>
        <cfvo type="min"/>
        <cfvo type="max"/>
        <color rgb="FFFCFCFF"/>
        <color rgb="FF63BE7B"/>
      </colorScale>
    </cfRule>
    <cfRule type="colorScale" priority="3653">
      <colorScale>
        <cfvo type="min"/>
        <cfvo type="percentile" val="50"/>
        <cfvo type="max"/>
        <color rgb="FFF8696B"/>
        <color rgb="FFFCFCFF"/>
        <color rgb="FF63BE7B"/>
      </colorScale>
    </cfRule>
  </conditionalFormatting>
  <conditionalFormatting sqref="E4 N4">
    <cfRule type="colorScale" priority="3654">
      <colorScale>
        <cfvo type="min"/>
        <cfvo type="max"/>
        <color rgb="FFFCFCFF"/>
        <color rgb="FF63BE7B"/>
      </colorScale>
    </cfRule>
    <cfRule type="colorScale" priority="3655">
      <colorScale>
        <cfvo type="min"/>
        <cfvo type="max"/>
        <color rgb="FFFCFCFF"/>
        <color rgb="FF63BE7B"/>
      </colorScale>
    </cfRule>
    <cfRule type="colorScale" priority="3656">
      <colorScale>
        <cfvo type="min"/>
        <cfvo type="percentile" val="50"/>
        <cfvo type="max"/>
        <color rgb="FFF8696B"/>
        <color rgb="FFFFEB84"/>
        <color rgb="FF63BE7B"/>
      </colorScale>
    </cfRule>
    <cfRule type="colorScale" priority="3657">
      <colorScale>
        <cfvo type="min"/>
        <cfvo type="max"/>
        <color rgb="FFFFEF9C"/>
        <color rgb="FF63BE7B"/>
      </colorScale>
    </cfRule>
  </conditionalFormatting>
  <conditionalFormatting sqref="O4">
    <cfRule type="colorScale" priority="3618">
      <colorScale>
        <cfvo type="min"/>
        <cfvo type="percentile" val="50"/>
        <cfvo type="max"/>
        <color rgb="FF63BE7B"/>
        <color rgb="FFFCFCFF"/>
        <color rgb="FFF8696B"/>
      </colorScale>
    </cfRule>
    <cfRule type="colorScale" priority="3620">
      <colorScale>
        <cfvo type="min"/>
        <cfvo type="percentile" val="50"/>
        <cfvo type="max"/>
        <color rgb="FF63BE7B"/>
        <color rgb="FFFCFCFF"/>
        <color rgb="FFF8696B"/>
      </colorScale>
    </cfRule>
    <cfRule type="colorScale" priority="3622">
      <colorScale>
        <cfvo type="min"/>
        <cfvo type="percentile" val="50"/>
        <cfvo type="max"/>
        <color rgb="FF63BE7B"/>
        <color rgb="FFFCFCFF"/>
        <color rgb="FFF8696B"/>
      </colorScale>
    </cfRule>
    <cfRule type="colorScale" priority="3627">
      <colorScale>
        <cfvo type="min"/>
        <cfvo type="percentile" val="50"/>
        <cfvo type="max"/>
        <color rgb="FF63BE7B"/>
        <color rgb="FFFCFCFF"/>
        <color rgb="FFF8696B"/>
      </colorScale>
    </cfRule>
  </conditionalFormatting>
  <conditionalFormatting sqref="P4">
    <cfRule type="colorScale" priority="3631">
      <colorScale>
        <cfvo type="min"/>
        <cfvo type="percentile" val="50"/>
        <cfvo type="max"/>
        <color rgb="FF63BE7B"/>
        <color rgb="FFFCFCFF"/>
        <color rgb="FFF8696B"/>
      </colorScale>
    </cfRule>
    <cfRule type="colorScale" priority="3632">
      <colorScale>
        <cfvo type="min"/>
        <cfvo type="percentile" val="50"/>
        <cfvo type="max"/>
        <color rgb="FF63BE7B"/>
        <color rgb="FFFCFCFF"/>
        <color rgb="FFF8696B"/>
      </colorScale>
    </cfRule>
    <cfRule type="colorScale" priority="3633">
      <colorScale>
        <cfvo type="min"/>
        <cfvo type="max"/>
        <color rgb="FFFCFCFF"/>
        <color rgb="FFF8696B"/>
      </colorScale>
    </cfRule>
    <cfRule type="colorScale" priority="3658">
      <colorScale>
        <cfvo type="min"/>
        <cfvo type="percentile" val="50"/>
        <cfvo type="max"/>
        <color rgb="FF63BE7B"/>
        <color rgb="FFFCFCFF"/>
        <color rgb="FFF8696B"/>
      </colorScale>
    </cfRule>
  </conditionalFormatting>
  <conditionalFormatting sqref="Q4">
    <cfRule type="colorScale" priority="3623">
      <colorScale>
        <cfvo type="min"/>
        <cfvo type="max"/>
        <color rgb="FFFFEF9C"/>
        <color rgb="FF63BE7B"/>
      </colorScale>
    </cfRule>
    <cfRule type="colorScale" priority="3634">
      <colorScale>
        <cfvo type="min"/>
        <cfvo type="percentile" val="50"/>
        <cfvo type="max"/>
        <color rgb="FFF8696B"/>
        <color rgb="FFFCFCFF"/>
        <color rgb="FF63BE7B"/>
      </colorScale>
    </cfRule>
    <cfRule type="colorScale" priority="3635">
      <colorScale>
        <cfvo type="min"/>
        <cfvo type="max"/>
        <color rgb="FFFFEF9C"/>
        <color rgb="FF63BE7B"/>
      </colorScale>
    </cfRule>
    <cfRule type="colorScale" priority="3636">
      <colorScale>
        <cfvo type="min"/>
        <cfvo type="max"/>
        <color rgb="FFFCFCFF"/>
        <color rgb="FF63BE7B"/>
      </colorScale>
    </cfRule>
    <cfRule type="colorScale" priority="3637">
      <colorScale>
        <cfvo type="min"/>
        <cfvo type="max"/>
        <color rgb="FFFCFCFF"/>
        <color rgb="FF63BE7B"/>
      </colorScale>
    </cfRule>
    <cfRule type="colorScale" priority="3638">
      <colorScale>
        <cfvo type="min"/>
        <cfvo type="percentile" val="50"/>
        <cfvo type="max"/>
        <color rgb="FFF8696B"/>
        <color rgb="FFFCFCFF"/>
        <color rgb="FF63BE7B"/>
      </colorScale>
    </cfRule>
    <cfRule type="colorScale" priority="3659">
      <colorScale>
        <cfvo type="min"/>
        <cfvo type="percentile" val="50"/>
        <cfvo type="max"/>
        <color rgb="FFF8696B"/>
        <color rgb="FFFCFCFF"/>
        <color rgb="FF63BE7B"/>
      </colorScale>
    </cfRule>
  </conditionalFormatting>
  <conditionalFormatting sqref="Q4:U4 W4">
    <cfRule type="colorScale" priority="3665">
      <colorScale>
        <cfvo type="min"/>
        <cfvo type="max"/>
        <color rgb="FFFFEF9C"/>
        <color rgb="FF63BE7B"/>
      </colorScale>
    </cfRule>
  </conditionalFormatting>
  <conditionalFormatting sqref="R4:S4">
    <cfRule type="colorScale" priority="3624">
      <colorScale>
        <cfvo type="min"/>
        <cfvo type="max"/>
        <color rgb="FFFFEF9C"/>
        <color rgb="FF63BE7B"/>
      </colorScale>
    </cfRule>
    <cfRule type="colorScale" priority="3639">
      <colorScale>
        <cfvo type="min"/>
        <cfvo type="percentile" val="50"/>
        <cfvo type="max"/>
        <color rgb="FFF8696B"/>
        <color rgb="FFFCFCFF"/>
        <color rgb="FF63BE7B"/>
      </colorScale>
    </cfRule>
    <cfRule type="colorScale" priority="3640">
      <colorScale>
        <cfvo type="min"/>
        <cfvo type="max"/>
        <color rgb="FFFCFCFF"/>
        <color rgb="FF63BE7B"/>
      </colorScale>
    </cfRule>
    <cfRule type="colorScale" priority="3641">
      <colorScale>
        <cfvo type="min"/>
        <cfvo type="max"/>
        <color rgb="FFFCFCFF"/>
        <color rgb="FF63BE7B"/>
      </colorScale>
    </cfRule>
    <cfRule type="colorScale" priority="3660">
      <colorScale>
        <cfvo type="min"/>
        <cfvo type="percentile" val="50"/>
        <cfvo type="max"/>
        <color rgb="FFF8696B"/>
        <color rgb="FFFCFCFF"/>
        <color rgb="FF63BE7B"/>
      </colorScale>
    </cfRule>
    <cfRule type="colorScale" priority="3661">
      <colorScale>
        <cfvo type="min"/>
        <cfvo type="max"/>
        <color rgb="FFFCFCFF"/>
        <color rgb="FF63BE7B"/>
      </colorScale>
    </cfRule>
  </conditionalFormatting>
  <conditionalFormatting sqref="T4">
    <cfRule type="colorScale" priority="3625">
      <colorScale>
        <cfvo type="min"/>
        <cfvo type="max"/>
        <color rgb="FFFFEF9C"/>
        <color rgb="FF63BE7B"/>
      </colorScale>
    </cfRule>
    <cfRule type="colorScale" priority="3642">
      <colorScale>
        <cfvo type="min"/>
        <cfvo type="percentile" val="50"/>
        <cfvo type="max"/>
        <color rgb="FFF8696B"/>
        <color rgb="FFFCFCFF"/>
        <color rgb="FF63BE7B"/>
      </colorScale>
    </cfRule>
    <cfRule type="colorScale" priority="3643">
      <colorScale>
        <cfvo type="min"/>
        <cfvo type="max"/>
        <color rgb="FFFCFCFF"/>
        <color rgb="FF63BE7B"/>
      </colorScale>
    </cfRule>
    <cfRule type="colorScale" priority="3644">
      <colorScale>
        <cfvo type="min"/>
        <cfvo type="max"/>
        <color rgb="FFFCFCFF"/>
        <color rgb="FF63BE7B"/>
      </colorScale>
    </cfRule>
    <cfRule type="colorScale" priority="3645">
      <colorScale>
        <cfvo type="min"/>
        <cfvo type="max"/>
        <color rgb="FFFCFCFF"/>
        <color rgb="FF63BE7B"/>
      </colorScale>
    </cfRule>
    <cfRule type="colorScale" priority="3662">
      <colorScale>
        <cfvo type="min"/>
        <cfvo type="percentile" val="50"/>
        <cfvo type="max"/>
        <color rgb="FFF8696B"/>
        <color rgb="FFFCFCFF"/>
        <color rgb="FF63BE7B"/>
      </colorScale>
    </cfRule>
    <cfRule type="colorScale" priority="3663">
      <colorScale>
        <cfvo type="min"/>
        <cfvo type="max"/>
        <color rgb="FFFCFCFF"/>
        <color rgb="FF63BE7B"/>
      </colorScale>
    </cfRule>
  </conditionalFormatting>
  <conditionalFormatting sqref="U4">
    <cfRule type="colorScale" priority="3628">
      <colorScale>
        <cfvo type="min"/>
        <cfvo type="percentile" val="50"/>
        <cfvo type="max"/>
        <color rgb="FFF8696B"/>
        <color rgb="FFFCFCFF"/>
        <color rgb="FF63BE7B"/>
      </colorScale>
    </cfRule>
    <cfRule type="colorScale" priority="3629">
      <colorScale>
        <cfvo type="min"/>
        <cfvo type="max"/>
        <color rgb="FFFCFCFF"/>
        <color rgb="FF63BE7B"/>
      </colorScale>
    </cfRule>
    <cfRule type="colorScale" priority="3646">
      <colorScale>
        <cfvo type="min"/>
        <cfvo type="percentile" val="50"/>
        <cfvo type="max"/>
        <color rgb="FFF8696B"/>
        <color rgb="FFFCFCFF"/>
        <color rgb="FF63BE7B"/>
      </colorScale>
    </cfRule>
    <cfRule type="colorScale" priority="3647">
      <colorScale>
        <cfvo type="min"/>
        <cfvo type="max"/>
        <color rgb="FFFCFCFF"/>
        <color rgb="FF63BE7B"/>
      </colorScale>
    </cfRule>
  </conditionalFormatting>
  <conditionalFormatting sqref="V4">
    <cfRule type="colorScale" priority="3610">
      <colorScale>
        <cfvo type="min"/>
        <cfvo type="max"/>
        <color rgb="FFFFEF9C"/>
        <color rgb="FF63BE7B"/>
      </colorScale>
    </cfRule>
    <cfRule type="colorScale" priority="3611">
      <colorScale>
        <cfvo type="min"/>
        <cfvo type="max"/>
        <color rgb="FFFFEF9C"/>
        <color rgb="FF63BE7B"/>
      </colorScale>
    </cfRule>
    <cfRule type="colorScale" priority="3612">
      <colorScale>
        <cfvo type="min"/>
        <cfvo type="max"/>
        <color rgb="FFFFEF9C"/>
        <color rgb="FF63BE7B"/>
      </colorScale>
    </cfRule>
    <cfRule type="colorScale" priority="3613">
      <colorScale>
        <cfvo type="min"/>
        <cfvo type="percentile" val="50"/>
        <cfvo type="max"/>
        <color rgb="FF63BE7B"/>
        <color rgb="FFFCFCFF"/>
        <color rgb="FFF8696B"/>
      </colorScale>
    </cfRule>
    <cfRule type="colorScale" priority="3614">
      <colorScale>
        <cfvo type="min"/>
        <cfvo type="max"/>
        <color rgb="FF63BE7B"/>
        <color rgb="FFFCFCFF"/>
      </colorScale>
    </cfRule>
    <cfRule type="colorScale" priority="3615">
      <colorScale>
        <cfvo type="min"/>
        <cfvo type="percentile" val="50"/>
        <cfvo type="max"/>
        <color rgb="FF63BE7B"/>
        <color rgb="FFFCFCFF"/>
        <color rgb="FFF8696B"/>
      </colorScale>
    </cfRule>
    <cfRule type="colorScale" priority="3616">
      <colorScale>
        <cfvo type="min"/>
        <cfvo type="max"/>
        <color rgb="FF63BE7B"/>
        <color rgb="FFFCFCFF"/>
      </colorScale>
    </cfRule>
    <cfRule type="colorScale" priority="3617">
      <colorScale>
        <cfvo type="min"/>
        <cfvo type="percentile" val="50"/>
        <cfvo type="max"/>
        <color rgb="FF63BE7B"/>
        <color rgb="FFFCFCFF"/>
        <color rgb="FFF8696B"/>
      </colorScale>
    </cfRule>
  </conditionalFormatting>
  <conditionalFormatting sqref="U4 W4">
    <cfRule type="colorScale" priority="3666">
      <colorScale>
        <cfvo type="min"/>
        <cfvo type="max"/>
        <color rgb="FFFFEF9C"/>
        <color rgb="FF63BE7B"/>
      </colorScale>
    </cfRule>
  </conditionalFormatting>
  <conditionalFormatting sqref="W4">
    <cfRule type="colorScale" priority="3648">
      <colorScale>
        <cfvo type="min"/>
        <cfvo type="percentile" val="50"/>
        <cfvo type="max"/>
        <color rgb="FF63BE7B"/>
        <color rgb="FFFCFCFF"/>
        <color rgb="FFF8696B"/>
      </colorScale>
    </cfRule>
    <cfRule type="colorScale" priority="3649">
      <colorScale>
        <cfvo type="min"/>
        <cfvo type="max"/>
        <color rgb="FF63BE7B"/>
        <color rgb="FFFCFCFF"/>
      </colorScale>
    </cfRule>
    <cfRule type="colorScale" priority="3650">
      <colorScale>
        <cfvo type="min"/>
        <cfvo type="percentile" val="50"/>
        <cfvo type="max"/>
        <color rgb="FF63BE7B"/>
        <color rgb="FFFCFCFF"/>
        <color rgb="FFF8696B"/>
      </colorScale>
    </cfRule>
    <cfRule type="colorScale" priority="3664">
      <colorScale>
        <cfvo type="min"/>
        <cfvo type="percentile" val="50"/>
        <cfvo type="max"/>
        <color rgb="FF63BE7B"/>
        <color rgb="FFFCFCFF"/>
        <color rgb="FFF8696B"/>
      </colorScale>
    </cfRule>
  </conditionalFormatting>
  <conditionalFormatting sqref="N4">
    <cfRule type="colorScale" priority="3605">
      <colorScale>
        <cfvo type="min"/>
        <cfvo type="max"/>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fRule type="colorScale" priority="3608">
      <colorScale>
        <cfvo type="min"/>
        <cfvo type="max"/>
        <color rgb="FFFCFCFF"/>
        <color rgb="FF63BE7B"/>
      </colorScale>
    </cfRule>
    <cfRule type="colorScale" priority="3609">
      <colorScale>
        <cfvo type="min"/>
        <cfvo type="percentile" val="50"/>
        <cfvo type="max"/>
        <color rgb="FFF8696B"/>
        <color rgb="FFFCFCFF"/>
        <color rgb="FF63BE7B"/>
      </colorScale>
    </cfRule>
  </conditionalFormatting>
  <conditionalFormatting sqref="D4">
    <cfRule type="colorScale" priority="3604">
      <colorScale>
        <cfvo type="min"/>
        <cfvo type="percentile" val="50"/>
        <cfvo type="max"/>
        <color rgb="FFF8696B"/>
        <color rgb="FFFCFCFF"/>
        <color rgb="FF63BE7B"/>
      </colorScale>
    </cfRule>
  </conditionalFormatting>
  <conditionalFormatting sqref="E4">
    <cfRule type="colorScale" priority="3603">
      <colorScale>
        <cfvo type="min"/>
        <cfvo type="max"/>
        <color rgb="FFFCFCFF"/>
        <color rgb="FF63BE7B"/>
      </colorScale>
    </cfRule>
  </conditionalFormatting>
  <conditionalFormatting sqref="N4">
    <cfRule type="colorScale" priority="3578">
      <colorScale>
        <cfvo type="min"/>
        <cfvo type="max"/>
        <color rgb="FFFCFCFF"/>
        <color rgb="FF63BE7B"/>
      </colorScale>
    </cfRule>
  </conditionalFormatting>
  <conditionalFormatting sqref="O4">
    <cfRule type="colorScale" priority="3602">
      <colorScale>
        <cfvo type="min"/>
        <cfvo type="percentile" val="50"/>
        <cfvo type="max"/>
        <color rgb="FF63BE7B"/>
        <color rgb="FFFCFCFF"/>
        <color rgb="FFF8696B"/>
      </colorScale>
    </cfRule>
  </conditionalFormatting>
  <conditionalFormatting sqref="P4">
    <cfRule type="colorScale" priority="3601">
      <colorScale>
        <cfvo type="min"/>
        <cfvo type="percentile" val="50"/>
        <cfvo type="max"/>
        <color rgb="FF63BE7B"/>
        <color rgb="FFFCFCFF"/>
        <color rgb="FFF8696B"/>
      </colorScale>
    </cfRule>
  </conditionalFormatting>
  <conditionalFormatting sqref="Q4">
    <cfRule type="colorScale" priority="3600">
      <colorScale>
        <cfvo type="min"/>
        <cfvo type="percentile" val="50"/>
        <cfvo type="max"/>
        <color rgb="FFF8696B"/>
        <color rgb="FFFCFCFF"/>
        <color rgb="FF63BE7B"/>
      </colorScale>
    </cfRule>
  </conditionalFormatting>
  <conditionalFormatting sqref="R4">
    <cfRule type="colorScale" priority="3595">
      <colorScale>
        <cfvo type="min"/>
        <cfvo type="percentile" val="50"/>
        <cfvo type="max"/>
        <color rgb="FFF8696B"/>
        <color rgb="FFFCFCFF"/>
        <color rgb="FF63BE7B"/>
      </colorScale>
    </cfRule>
    <cfRule type="colorScale" priority="3599">
      <colorScale>
        <cfvo type="min"/>
        <cfvo type="max"/>
        <color rgb="FFFCFCFF"/>
        <color rgb="FF63BE7B"/>
      </colorScale>
    </cfRule>
  </conditionalFormatting>
  <conditionalFormatting sqref="S4">
    <cfRule type="colorScale" priority="3596">
      <colorScale>
        <cfvo type="min"/>
        <cfvo type="percentile" val="50"/>
        <cfvo type="max"/>
        <color rgb="FFF8696B"/>
        <color rgb="FFFCFCFF"/>
        <color rgb="FF63BE7B"/>
      </colorScale>
    </cfRule>
  </conditionalFormatting>
  <conditionalFormatting sqref="S4">
    <cfRule type="colorScale" priority="3598">
      <colorScale>
        <cfvo type="min"/>
        <cfvo type="max"/>
        <color rgb="FFFCFCFF"/>
        <color rgb="FF63BE7B"/>
      </colorScale>
    </cfRule>
  </conditionalFormatting>
  <conditionalFormatting sqref="T4">
    <cfRule type="colorScale" priority="3597">
      <colorScale>
        <cfvo type="min"/>
        <cfvo type="percentile" val="50"/>
        <cfvo type="max"/>
        <color rgb="FFF8696B"/>
        <color rgb="FFFCFCFF"/>
        <color rgb="FF63BE7B"/>
      </colorScale>
    </cfRule>
  </conditionalFormatting>
  <conditionalFormatting sqref="U4">
    <cfRule type="colorScale" priority="3594">
      <colorScale>
        <cfvo type="min"/>
        <cfvo type="percentile" val="50"/>
        <cfvo type="max"/>
        <color rgb="FFF8696B"/>
        <color rgb="FFFCFCFF"/>
        <color rgb="FF63BE7B"/>
      </colorScale>
    </cfRule>
  </conditionalFormatting>
  <conditionalFormatting sqref="V4">
    <cfRule type="colorScale" priority="3569">
      <colorScale>
        <cfvo type="min"/>
        <cfvo type="percentile" val="50"/>
        <cfvo type="max"/>
        <color rgb="FF63BE7B"/>
        <color rgb="FFFCFCFF"/>
        <color rgb="FFF8696B"/>
      </colorScale>
    </cfRule>
  </conditionalFormatting>
  <conditionalFormatting sqref="W4">
    <cfRule type="colorScale" priority="3593">
      <colorScale>
        <cfvo type="min"/>
        <cfvo type="percentile" val="50"/>
        <cfvo type="max"/>
        <color rgb="FF63BE7B"/>
        <color rgb="FFFCFCFF"/>
        <color rgb="FFF8696B"/>
      </colorScale>
    </cfRule>
  </conditionalFormatting>
  <conditionalFormatting sqref="D4">
    <cfRule type="colorScale" priority="3592">
      <colorScale>
        <cfvo type="min"/>
        <cfvo type="percentile" val="50"/>
        <cfvo type="max"/>
        <color rgb="FFF8696B"/>
        <color rgb="FFFCFCFF"/>
        <color rgb="FF63BE7B"/>
      </colorScale>
    </cfRule>
  </conditionalFormatting>
  <conditionalFormatting sqref="E4">
    <cfRule type="colorScale" priority="3591">
      <colorScale>
        <cfvo type="min"/>
        <cfvo type="max"/>
        <color rgb="FFFCFCFF"/>
        <color rgb="FF63BE7B"/>
      </colorScale>
    </cfRule>
  </conditionalFormatting>
  <conditionalFormatting sqref="O4">
    <cfRule type="colorScale" priority="3590">
      <colorScale>
        <cfvo type="min"/>
        <cfvo type="percentile" val="50"/>
        <cfvo type="max"/>
        <color rgb="FF63BE7B"/>
        <color rgb="FFFCFCFF"/>
        <color rgb="FFF8696B"/>
      </colorScale>
    </cfRule>
  </conditionalFormatting>
  <conditionalFormatting sqref="P4">
    <cfRule type="colorScale" priority="3589">
      <colorScale>
        <cfvo type="min"/>
        <cfvo type="percentile" val="50"/>
        <cfvo type="max"/>
        <color rgb="FF63BE7B"/>
        <color rgb="FFFCFCFF"/>
        <color rgb="FFF8696B"/>
      </colorScale>
    </cfRule>
  </conditionalFormatting>
  <conditionalFormatting sqref="Q4">
    <cfRule type="colorScale" priority="3588">
      <colorScale>
        <cfvo type="min"/>
        <cfvo type="percentile" val="50"/>
        <cfvo type="max"/>
        <color rgb="FFF8696B"/>
        <color rgb="FFFCFCFF"/>
        <color rgb="FF63BE7B"/>
      </colorScale>
    </cfRule>
  </conditionalFormatting>
  <conditionalFormatting sqref="R4">
    <cfRule type="colorScale" priority="3584">
      <colorScale>
        <cfvo type="min"/>
        <cfvo type="percentile" val="50"/>
        <cfvo type="max"/>
        <color rgb="FFF8696B"/>
        <color rgb="FFFCFCFF"/>
        <color rgb="FF63BE7B"/>
      </colorScale>
    </cfRule>
    <cfRule type="colorScale" priority="3585">
      <colorScale>
        <cfvo type="min"/>
        <cfvo type="max"/>
        <color rgb="FFFCFCFF"/>
        <color rgb="FF63BE7B"/>
      </colorScale>
    </cfRule>
  </conditionalFormatting>
  <conditionalFormatting sqref="S4">
    <cfRule type="colorScale" priority="3586">
      <colorScale>
        <cfvo type="min"/>
        <cfvo type="percentile" val="50"/>
        <cfvo type="max"/>
        <color rgb="FFF8696B"/>
        <color rgb="FFFCFCFF"/>
        <color rgb="FF63BE7B"/>
      </colorScale>
    </cfRule>
    <cfRule type="colorScale" priority="3587">
      <colorScale>
        <cfvo type="min"/>
        <cfvo type="max"/>
        <color rgb="FFFCFCFF"/>
        <color rgb="FF63BE7B"/>
      </colorScale>
    </cfRule>
  </conditionalFormatting>
  <conditionalFormatting sqref="T4">
    <cfRule type="colorScale" priority="3583">
      <colorScale>
        <cfvo type="min"/>
        <cfvo type="percentile" val="50"/>
        <cfvo type="max"/>
        <color rgb="FFF8696B"/>
        <color rgb="FFFCFCFF"/>
        <color rgb="FF63BE7B"/>
      </colorScale>
    </cfRule>
  </conditionalFormatting>
  <conditionalFormatting sqref="U4">
    <cfRule type="colorScale" priority="3582">
      <colorScale>
        <cfvo type="min"/>
        <cfvo type="percentile" val="50"/>
        <cfvo type="max"/>
        <color rgb="FFF8696B"/>
        <color rgb="FFFCFCFF"/>
        <color rgb="FF63BE7B"/>
      </colorScale>
    </cfRule>
  </conditionalFormatting>
  <conditionalFormatting sqref="W4">
    <cfRule type="colorScale" priority="3581">
      <colorScale>
        <cfvo type="min"/>
        <cfvo type="percentile" val="50"/>
        <cfvo type="max"/>
        <color rgb="FF63BE7B"/>
        <color rgb="FFFCFCFF"/>
        <color rgb="FFF8696B"/>
      </colorScale>
    </cfRule>
  </conditionalFormatting>
  <conditionalFormatting sqref="D4">
    <cfRule type="colorScale" priority="3580">
      <colorScale>
        <cfvo type="min"/>
        <cfvo type="percentile" val="50"/>
        <cfvo type="max"/>
        <color rgb="FFF8696B"/>
        <color rgb="FFFCFCFF"/>
        <color rgb="FF63BE7B"/>
      </colorScale>
    </cfRule>
  </conditionalFormatting>
  <conditionalFormatting sqref="E4">
    <cfRule type="colorScale" priority="3579">
      <colorScale>
        <cfvo type="min"/>
        <cfvo type="max"/>
        <color rgb="FFFCFCFF"/>
        <color rgb="FF63BE7B"/>
      </colorScale>
    </cfRule>
  </conditionalFormatting>
  <conditionalFormatting sqref="O4">
    <cfRule type="colorScale" priority="3577">
      <colorScale>
        <cfvo type="min"/>
        <cfvo type="percentile" val="50"/>
        <cfvo type="max"/>
        <color rgb="FF63BE7B"/>
        <color rgb="FFFCFCFF"/>
        <color rgb="FFF8696B"/>
      </colorScale>
    </cfRule>
  </conditionalFormatting>
  <conditionalFormatting sqref="P4">
    <cfRule type="colorScale" priority="3576">
      <colorScale>
        <cfvo type="min"/>
        <cfvo type="percentile" val="50"/>
        <cfvo type="max"/>
        <color rgb="FF63BE7B"/>
        <color rgb="FFFCFCFF"/>
        <color rgb="FFF8696B"/>
      </colorScale>
    </cfRule>
  </conditionalFormatting>
  <conditionalFormatting sqref="Q4">
    <cfRule type="colorScale" priority="3575">
      <colorScale>
        <cfvo type="min"/>
        <cfvo type="percentile" val="50"/>
        <cfvo type="max"/>
        <color rgb="FFF8696B"/>
        <color rgb="FFFCFCFF"/>
        <color rgb="FF63BE7B"/>
      </colorScale>
    </cfRule>
  </conditionalFormatting>
  <conditionalFormatting sqref="R4">
    <cfRule type="colorScale" priority="3574">
      <colorScale>
        <cfvo type="min"/>
        <cfvo type="max"/>
        <color rgb="FFFCFCFF"/>
        <color rgb="FF63BE7B"/>
      </colorScale>
    </cfRule>
  </conditionalFormatting>
  <conditionalFormatting sqref="S4">
    <cfRule type="colorScale" priority="3571">
      <colorScale>
        <cfvo type="min"/>
        <cfvo type="percentile" val="50"/>
        <cfvo type="max"/>
        <color rgb="FFF8696B"/>
        <color rgb="FFFCFCFF"/>
        <color rgb="FF63BE7B"/>
      </colorScale>
    </cfRule>
    <cfRule type="colorScale" priority="3573">
      <colorScale>
        <cfvo type="min"/>
        <cfvo type="max"/>
        <color rgb="FFFCFCFF"/>
        <color rgb="FF63BE7B"/>
      </colorScale>
    </cfRule>
  </conditionalFormatting>
  <conditionalFormatting sqref="T4">
    <cfRule type="colorScale" priority="3572">
      <colorScale>
        <cfvo type="min"/>
        <cfvo type="percentile" val="50"/>
        <cfvo type="max"/>
        <color rgb="FFF8696B"/>
        <color rgb="FFFCFCFF"/>
        <color rgb="FF63BE7B"/>
      </colorScale>
    </cfRule>
  </conditionalFormatting>
  <conditionalFormatting sqref="U4">
    <cfRule type="colorScale" priority="3570">
      <colorScale>
        <cfvo type="min"/>
        <cfvo type="percentile" val="50"/>
        <cfvo type="max"/>
        <color rgb="FFF8696B"/>
        <color rgb="FFFCFCFF"/>
        <color rgb="FF63BE7B"/>
      </colorScale>
    </cfRule>
  </conditionalFormatting>
  <conditionalFormatting sqref="W4">
    <cfRule type="colorScale" priority="3568">
      <colorScale>
        <cfvo type="min"/>
        <cfvo type="percentile" val="50"/>
        <cfvo type="max"/>
        <color rgb="FF63BE7B"/>
        <color rgb="FFFCFCFF"/>
        <color rgb="FFF8696B"/>
      </colorScale>
    </cfRule>
  </conditionalFormatting>
  <conditionalFormatting sqref="D4">
    <cfRule type="colorScale" priority="3758">
      <colorScale>
        <cfvo type="min"/>
        <cfvo type="percentile" val="50"/>
        <cfvo type="max"/>
        <color rgb="FFF8696B"/>
        <color rgb="FFFCFCFF"/>
        <color rgb="FF63BE7B"/>
      </colorScale>
    </cfRule>
  </conditionalFormatting>
  <conditionalFormatting sqref="E4">
    <cfRule type="colorScale" priority="3759">
      <colorScale>
        <cfvo type="min"/>
        <cfvo type="max"/>
        <color rgb="FFFCFCFF"/>
        <color rgb="FF63BE7B"/>
      </colorScale>
    </cfRule>
  </conditionalFormatting>
  <conditionalFormatting sqref="O4">
    <cfRule type="colorScale" priority="3760">
      <colorScale>
        <cfvo type="min"/>
        <cfvo type="percentile" val="50"/>
        <cfvo type="max"/>
        <color rgb="FF63BE7B"/>
        <color rgb="FFFCFCFF"/>
        <color rgb="FFF8696B"/>
      </colorScale>
    </cfRule>
  </conditionalFormatting>
  <conditionalFormatting sqref="P4">
    <cfRule type="colorScale" priority="3761">
      <colorScale>
        <cfvo type="min"/>
        <cfvo type="percentile" val="50"/>
        <cfvo type="max"/>
        <color rgb="FF63BE7B"/>
        <color rgb="FFFCFCFF"/>
        <color rgb="FFF8696B"/>
      </colorScale>
    </cfRule>
  </conditionalFormatting>
  <conditionalFormatting sqref="Q4">
    <cfRule type="colorScale" priority="3762">
      <colorScale>
        <cfvo type="min"/>
        <cfvo type="percentile" val="50"/>
        <cfvo type="max"/>
        <color rgb="FFF8696B"/>
        <color rgb="FFFCFCFF"/>
        <color rgb="FF63BE7B"/>
      </colorScale>
    </cfRule>
  </conditionalFormatting>
  <conditionalFormatting sqref="R4">
    <cfRule type="colorScale" priority="3763">
      <colorScale>
        <cfvo type="min"/>
        <cfvo type="max"/>
        <color rgb="FFFCFCFF"/>
        <color rgb="FF63BE7B"/>
      </colorScale>
    </cfRule>
  </conditionalFormatting>
  <conditionalFormatting sqref="S4">
    <cfRule type="colorScale" priority="3764">
      <colorScale>
        <cfvo type="min"/>
        <cfvo type="max"/>
        <color rgb="FFFCFCFF"/>
        <color rgb="FF63BE7B"/>
      </colorScale>
    </cfRule>
  </conditionalFormatting>
  <conditionalFormatting sqref="T4">
    <cfRule type="colorScale" priority="3765">
      <colorScale>
        <cfvo type="min"/>
        <cfvo type="max"/>
        <color rgb="FFFCFCFF"/>
        <color rgb="FF63BE7B"/>
      </colorScale>
    </cfRule>
  </conditionalFormatting>
  <conditionalFormatting sqref="U4">
    <cfRule type="colorScale" priority="3766">
      <colorScale>
        <cfvo type="min"/>
        <cfvo type="max"/>
        <color rgb="FFFCFCFF"/>
        <color rgb="FF63BE7B"/>
      </colorScale>
    </cfRule>
  </conditionalFormatting>
  <conditionalFormatting sqref="V4">
    <cfRule type="colorScale" priority="3767">
      <colorScale>
        <cfvo type="min"/>
        <cfvo type="percentile" val="50"/>
        <cfvo type="max"/>
        <color rgb="FF63BE7B"/>
        <color rgb="FFFCFCFF"/>
        <color rgb="FFF8696B"/>
      </colorScale>
    </cfRule>
  </conditionalFormatting>
  <conditionalFormatting sqref="N4">
    <cfRule type="colorScale" priority="3768">
      <colorScale>
        <cfvo type="min"/>
        <cfvo type="max"/>
        <color rgb="FFFCFCFF"/>
        <color rgb="FF63BE7B"/>
      </colorScale>
    </cfRule>
  </conditionalFormatting>
  <conditionalFormatting sqref="N4">
    <cfRule type="colorScale" priority="3769">
      <colorScale>
        <cfvo type="min"/>
        <cfvo type="max"/>
        <color rgb="FFFCFCFF"/>
        <color rgb="FF63BE7B"/>
      </colorScale>
    </cfRule>
    <cfRule type="colorScale" priority="3770">
      <colorScale>
        <cfvo type="min"/>
        <cfvo type="percentile" val="50"/>
        <cfvo type="max"/>
        <color rgb="FFF8696B"/>
        <color rgb="FFFCFCFF"/>
        <color rgb="FF63BE7B"/>
      </colorScale>
    </cfRule>
    <cfRule type="colorScale" priority="3771">
      <colorScale>
        <cfvo type="min"/>
        <cfvo type="percentile" val="50"/>
        <cfvo type="max"/>
        <color rgb="FFF8696B"/>
        <color rgb="FFFCFCFF"/>
        <color rgb="FF63BE7B"/>
      </colorScale>
    </cfRule>
  </conditionalFormatting>
  <conditionalFormatting sqref="N4">
    <cfRule type="colorScale" priority="3772">
      <colorScale>
        <cfvo type="min"/>
        <cfvo type="max"/>
        <color rgb="FFFCFCFF"/>
        <color rgb="FF63BE7B"/>
      </colorScale>
    </cfRule>
    <cfRule type="colorScale" priority="3773">
      <colorScale>
        <cfvo type="min"/>
        <cfvo type="max"/>
        <color rgb="FFFCFCFF"/>
        <color rgb="FF63BE7B"/>
      </colorScale>
    </cfRule>
    <cfRule type="colorScale" priority="3774">
      <colorScale>
        <cfvo type="min"/>
        <cfvo type="percentile" val="50"/>
        <cfvo type="max"/>
        <color rgb="FFF8696B"/>
        <color rgb="FFFFEB84"/>
        <color rgb="FF63BE7B"/>
      </colorScale>
    </cfRule>
    <cfRule type="colorScale" priority="3775">
      <colorScale>
        <cfvo type="min"/>
        <cfvo type="max"/>
        <color rgb="FFFCFCFF"/>
        <color rgb="FF63BE7B"/>
      </colorScale>
    </cfRule>
    <cfRule type="colorScale" priority="3776">
      <colorScale>
        <cfvo type="min"/>
        <cfvo type="max"/>
        <color rgb="FFFCFCFF"/>
        <color rgb="FF63BE7B"/>
      </colorScale>
    </cfRule>
    <cfRule type="colorScale" priority="3777">
      <colorScale>
        <cfvo type="min"/>
        <cfvo type="max"/>
        <color rgb="FFFCFCFF"/>
        <color rgb="FF63BE7B"/>
      </colorScale>
    </cfRule>
    <cfRule type="colorScale" priority="3778">
      <colorScale>
        <cfvo type="min"/>
        <cfvo type="max"/>
        <color rgb="FFFFEF9C"/>
        <color rgb="FF63BE7B"/>
      </colorScale>
    </cfRule>
  </conditionalFormatting>
  <conditionalFormatting sqref="D4">
    <cfRule type="colorScale" priority="3567">
      <colorScale>
        <cfvo type="min"/>
        <cfvo type="percentile" val="50"/>
        <cfvo type="max"/>
        <color rgb="FFF8696B"/>
        <color rgb="FFFCFCFF"/>
        <color rgb="FF63BE7B"/>
      </colorScale>
    </cfRule>
  </conditionalFormatting>
  <conditionalFormatting sqref="N4">
    <cfRule type="colorScale" priority="3436">
      <colorScale>
        <cfvo type="min"/>
        <cfvo type="max"/>
        <color rgb="FFFCFCFF"/>
        <color rgb="FF63BE7B"/>
      </colorScale>
    </cfRule>
  </conditionalFormatting>
  <conditionalFormatting sqref="O4">
    <cfRule type="colorScale" priority="3435">
      <colorScale>
        <cfvo type="min"/>
        <cfvo type="percentile" val="50"/>
        <cfvo type="max"/>
        <color rgb="FF63BE7B"/>
        <color rgb="FFFCFCFF"/>
        <color rgb="FFF8696B"/>
      </colorScale>
    </cfRule>
  </conditionalFormatting>
  <conditionalFormatting sqref="P4">
    <cfRule type="colorScale" priority="3434">
      <colorScale>
        <cfvo type="min"/>
        <cfvo type="percentile" val="50"/>
        <cfvo type="max"/>
        <color rgb="FF63BE7B"/>
        <color rgb="FFFCFCFF"/>
        <color rgb="FFF8696B"/>
      </colorScale>
    </cfRule>
  </conditionalFormatting>
  <conditionalFormatting sqref="Q4">
    <cfRule type="colorScale" priority="3433">
      <colorScale>
        <cfvo type="min"/>
        <cfvo type="percentile" val="50"/>
        <cfvo type="max"/>
        <color rgb="FFF8696B"/>
        <color rgb="FFFCFCFF"/>
        <color rgb="FF63BE7B"/>
      </colorScale>
    </cfRule>
  </conditionalFormatting>
  <conditionalFormatting sqref="R4">
    <cfRule type="colorScale" priority="3432">
      <colorScale>
        <cfvo type="min"/>
        <cfvo type="max"/>
        <color rgb="FFFCFCFF"/>
        <color rgb="FF63BE7B"/>
      </colorScale>
    </cfRule>
  </conditionalFormatting>
  <conditionalFormatting sqref="S4">
    <cfRule type="colorScale" priority="3431">
      <colorScale>
        <cfvo type="min"/>
        <cfvo type="percentile" val="50"/>
        <cfvo type="max"/>
        <color rgb="FFF8696B"/>
        <color rgb="FFFCFCFF"/>
        <color rgb="FF63BE7B"/>
      </colorScale>
    </cfRule>
  </conditionalFormatting>
  <conditionalFormatting sqref="T4">
    <cfRule type="colorScale" priority="3430">
      <colorScale>
        <cfvo type="min"/>
        <cfvo type="percentile" val="50"/>
        <cfvo type="max"/>
        <color rgb="FFF8696B"/>
        <color rgb="FFFCFCFF"/>
        <color rgb="FF63BE7B"/>
      </colorScale>
    </cfRule>
  </conditionalFormatting>
  <conditionalFormatting sqref="U4">
    <cfRule type="colorScale" priority="3429">
      <colorScale>
        <cfvo type="min"/>
        <cfvo type="percentile" val="50"/>
        <cfvo type="max"/>
        <color rgb="FFF8696B"/>
        <color rgb="FFFCFCFF"/>
        <color rgb="FF63BE7B"/>
      </colorScale>
    </cfRule>
  </conditionalFormatting>
  <conditionalFormatting sqref="V4">
    <cfRule type="colorScale" priority="3428">
      <colorScale>
        <cfvo type="min"/>
        <cfvo type="percentile" val="50"/>
        <cfvo type="max"/>
        <color rgb="FF63BE7B"/>
        <color rgb="FFFCFCFF"/>
        <color rgb="FFF8696B"/>
      </colorScale>
    </cfRule>
  </conditionalFormatting>
  <conditionalFormatting sqref="W4">
    <cfRule type="colorScale" priority="3427">
      <colorScale>
        <cfvo type="min"/>
        <cfvo type="percentile" val="50"/>
        <cfvo type="max"/>
        <color rgb="FF63BE7B"/>
        <color rgb="FFFCFCFF"/>
        <color rgb="FFF8696B"/>
      </colorScale>
    </cfRule>
  </conditionalFormatting>
  <conditionalFormatting sqref="D4">
    <cfRule type="colorScale" priority="3566">
      <colorScale>
        <cfvo type="min"/>
        <cfvo type="percentile" val="50"/>
        <cfvo type="max"/>
        <color rgb="FFF8696B"/>
        <color rgb="FFFCFCFF"/>
        <color rgb="FF63BE7B"/>
      </colorScale>
    </cfRule>
  </conditionalFormatting>
  <conditionalFormatting sqref="E4">
    <cfRule type="colorScale" priority="3565">
      <colorScale>
        <cfvo type="min"/>
        <cfvo type="max"/>
        <color rgb="FFFCFCFF"/>
        <color rgb="FF63BE7B"/>
      </colorScale>
    </cfRule>
  </conditionalFormatting>
  <conditionalFormatting sqref="F4">
    <cfRule type="colorScale" priority="3564">
      <colorScale>
        <cfvo type="min"/>
        <cfvo type="max"/>
        <color rgb="FFFCFCFF"/>
        <color rgb="FF63BE7B"/>
      </colorScale>
    </cfRule>
  </conditionalFormatting>
  <conditionalFormatting sqref="F4">
    <cfRule type="colorScale" priority="3554">
      <colorScale>
        <cfvo type="min"/>
        <cfvo type="max"/>
        <color rgb="FFFCFCFF"/>
        <color rgb="FF63BE7B"/>
      </colorScale>
    </cfRule>
  </conditionalFormatting>
  <conditionalFormatting sqref="F4">
    <cfRule type="colorScale" priority="3561">
      <colorScale>
        <cfvo type="min"/>
        <cfvo type="percentile" val="50"/>
        <cfvo type="max"/>
        <color rgb="FFF8696B"/>
        <color rgb="FFFCFCFF"/>
        <color rgb="FF63BE7B"/>
      </colorScale>
    </cfRule>
    <cfRule type="colorScale" priority="3562">
      <colorScale>
        <cfvo type="min"/>
        <cfvo type="max"/>
        <color rgb="FFFCFCFF"/>
        <color rgb="FF63BE7B"/>
      </colorScale>
    </cfRule>
  </conditionalFormatting>
  <conditionalFormatting sqref="F4">
    <cfRule type="colorScale" priority="3563">
      <colorScale>
        <cfvo type="min"/>
        <cfvo type="percentile" val="50"/>
        <cfvo type="max"/>
        <color rgb="FFF8696B"/>
        <color rgb="FFFCFCFF"/>
        <color rgb="FF63BE7B"/>
      </colorScale>
    </cfRule>
  </conditionalFormatting>
  <conditionalFormatting sqref="F4">
    <cfRule type="colorScale" priority="3553">
      <colorScale>
        <cfvo type="min"/>
        <cfvo type="max"/>
        <color rgb="FFFCFCFF"/>
        <color rgb="FF63BE7B"/>
      </colorScale>
    </cfRule>
  </conditionalFormatting>
  <conditionalFormatting sqref="F4">
    <cfRule type="colorScale" priority="3555">
      <colorScale>
        <cfvo type="min"/>
        <cfvo type="max"/>
        <color rgb="FFFCFCFF"/>
        <color rgb="FF63BE7B"/>
      </colorScale>
    </cfRule>
  </conditionalFormatting>
  <conditionalFormatting sqref="F4">
    <cfRule type="colorScale" priority="3556">
      <colorScale>
        <cfvo type="min"/>
        <cfvo type="max"/>
        <color rgb="FFFCFCFF"/>
        <color rgb="FF63BE7B"/>
      </colorScale>
    </cfRule>
  </conditionalFormatting>
  <conditionalFormatting sqref="F4">
    <cfRule type="colorScale" priority="3557">
      <colorScale>
        <cfvo type="min"/>
        <cfvo type="max"/>
        <color rgb="FFFCFCFF"/>
        <color rgb="FF63BE7B"/>
      </colorScale>
    </cfRule>
    <cfRule type="colorScale" priority="3558">
      <colorScale>
        <cfvo type="min"/>
        <cfvo type="max"/>
        <color rgb="FFFCFCFF"/>
        <color rgb="FF63BE7B"/>
      </colorScale>
    </cfRule>
    <cfRule type="colorScale" priority="3559">
      <colorScale>
        <cfvo type="min"/>
        <cfvo type="percentile" val="50"/>
        <cfvo type="max"/>
        <color rgb="FFF8696B"/>
        <color rgb="FFFFEB84"/>
        <color rgb="FF63BE7B"/>
      </colorScale>
    </cfRule>
    <cfRule type="colorScale" priority="3560">
      <colorScale>
        <cfvo type="min"/>
        <cfvo type="max"/>
        <color rgb="FFFFEF9C"/>
        <color rgb="FF63BE7B"/>
      </colorScale>
    </cfRule>
  </conditionalFormatting>
  <conditionalFormatting sqref="F4">
    <cfRule type="colorScale" priority="3552">
      <colorScale>
        <cfvo type="min"/>
        <cfvo type="max"/>
        <color rgb="FFFCFCFF"/>
        <color rgb="FF63BE7B"/>
      </colorScale>
    </cfRule>
  </conditionalFormatting>
  <conditionalFormatting sqref="F4">
    <cfRule type="colorScale" priority="3551">
      <colorScale>
        <cfvo type="min"/>
        <cfvo type="max"/>
        <color rgb="FFFCFCFF"/>
        <color rgb="FF63BE7B"/>
      </colorScale>
    </cfRule>
  </conditionalFormatting>
  <conditionalFormatting sqref="F4">
    <cfRule type="colorScale" priority="3550">
      <colorScale>
        <cfvo type="min"/>
        <cfvo type="max"/>
        <color rgb="FFFCFCFF"/>
        <color rgb="FF63BE7B"/>
      </colorScale>
    </cfRule>
  </conditionalFormatting>
  <conditionalFormatting sqref="F4">
    <cfRule type="colorScale" priority="3549">
      <colorScale>
        <cfvo type="min"/>
        <cfvo type="max"/>
        <color rgb="FFFCFCFF"/>
        <color rgb="FF63BE7B"/>
      </colorScale>
    </cfRule>
  </conditionalFormatting>
  <conditionalFormatting sqref="G4">
    <cfRule type="colorScale" priority="3548">
      <colorScale>
        <cfvo type="min"/>
        <cfvo type="max"/>
        <color rgb="FFFCFCFF"/>
        <color rgb="FF63BE7B"/>
      </colorScale>
    </cfRule>
  </conditionalFormatting>
  <conditionalFormatting sqref="G4">
    <cfRule type="colorScale" priority="3538">
      <colorScale>
        <cfvo type="min"/>
        <cfvo type="max"/>
        <color rgb="FFFCFCFF"/>
        <color rgb="FF63BE7B"/>
      </colorScale>
    </cfRule>
  </conditionalFormatting>
  <conditionalFormatting sqref="G4">
    <cfRule type="colorScale" priority="3545">
      <colorScale>
        <cfvo type="min"/>
        <cfvo type="percentile" val="50"/>
        <cfvo type="max"/>
        <color rgb="FFF8696B"/>
        <color rgb="FFFCFCFF"/>
        <color rgb="FF63BE7B"/>
      </colorScale>
    </cfRule>
    <cfRule type="colorScale" priority="3546">
      <colorScale>
        <cfvo type="min"/>
        <cfvo type="max"/>
        <color rgb="FFFCFCFF"/>
        <color rgb="FF63BE7B"/>
      </colorScale>
    </cfRule>
  </conditionalFormatting>
  <conditionalFormatting sqref="G4">
    <cfRule type="colorScale" priority="3547">
      <colorScale>
        <cfvo type="min"/>
        <cfvo type="percentile" val="50"/>
        <cfvo type="max"/>
        <color rgb="FFF8696B"/>
        <color rgb="FFFCFCFF"/>
        <color rgb="FF63BE7B"/>
      </colorScale>
    </cfRule>
  </conditionalFormatting>
  <conditionalFormatting sqref="G4">
    <cfRule type="colorScale" priority="3537">
      <colorScale>
        <cfvo type="min"/>
        <cfvo type="max"/>
        <color rgb="FFFCFCFF"/>
        <color rgb="FF63BE7B"/>
      </colorScale>
    </cfRule>
  </conditionalFormatting>
  <conditionalFormatting sqref="G4">
    <cfRule type="colorScale" priority="3539">
      <colorScale>
        <cfvo type="min"/>
        <cfvo type="max"/>
        <color rgb="FFFCFCFF"/>
        <color rgb="FF63BE7B"/>
      </colorScale>
    </cfRule>
  </conditionalFormatting>
  <conditionalFormatting sqref="G4">
    <cfRule type="colorScale" priority="3540">
      <colorScale>
        <cfvo type="min"/>
        <cfvo type="max"/>
        <color rgb="FFFCFCFF"/>
        <color rgb="FF63BE7B"/>
      </colorScale>
    </cfRule>
  </conditionalFormatting>
  <conditionalFormatting sqref="G4">
    <cfRule type="colorScale" priority="3541">
      <colorScale>
        <cfvo type="min"/>
        <cfvo type="max"/>
        <color rgb="FFFCFCFF"/>
        <color rgb="FF63BE7B"/>
      </colorScale>
    </cfRule>
    <cfRule type="colorScale" priority="3542">
      <colorScale>
        <cfvo type="min"/>
        <cfvo type="max"/>
        <color rgb="FFFCFCFF"/>
        <color rgb="FF63BE7B"/>
      </colorScale>
    </cfRule>
    <cfRule type="colorScale" priority="3543">
      <colorScale>
        <cfvo type="min"/>
        <cfvo type="percentile" val="50"/>
        <cfvo type="max"/>
        <color rgb="FFF8696B"/>
        <color rgb="FFFFEB84"/>
        <color rgb="FF63BE7B"/>
      </colorScale>
    </cfRule>
    <cfRule type="colorScale" priority="3544">
      <colorScale>
        <cfvo type="min"/>
        <cfvo type="max"/>
        <color rgb="FFFFEF9C"/>
        <color rgb="FF63BE7B"/>
      </colorScale>
    </cfRule>
  </conditionalFormatting>
  <conditionalFormatting sqref="G4">
    <cfRule type="colorScale" priority="3536">
      <colorScale>
        <cfvo type="min"/>
        <cfvo type="max"/>
        <color rgb="FFFCFCFF"/>
        <color rgb="FF63BE7B"/>
      </colorScale>
    </cfRule>
  </conditionalFormatting>
  <conditionalFormatting sqref="G4">
    <cfRule type="colorScale" priority="3535">
      <colorScale>
        <cfvo type="min"/>
        <cfvo type="max"/>
        <color rgb="FFFCFCFF"/>
        <color rgb="FF63BE7B"/>
      </colorScale>
    </cfRule>
  </conditionalFormatting>
  <conditionalFormatting sqref="G4">
    <cfRule type="colorScale" priority="3534">
      <colorScale>
        <cfvo type="min"/>
        <cfvo type="max"/>
        <color rgb="FFFCFCFF"/>
        <color rgb="FF63BE7B"/>
      </colorScale>
    </cfRule>
  </conditionalFormatting>
  <conditionalFormatting sqref="G4">
    <cfRule type="colorScale" priority="3533">
      <colorScale>
        <cfvo type="min"/>
        <cfvo type="max"/>
        <color rgb="FFFCFCFF"/>
        <color rgb="FF63BE7B"/>
      </colorScale>
    </cfRule>
  </conditionalFormatting>
  <conditionalFormatting sqref="H4">
    <cfRule type="colorScale" priority="3532">
      <colorScale>
        <cfvo type="min"/>
        <cfvo type="max"/>
        <color rgb="FFFCFCFF"/>
        <color rgb="FF63BE7B"/>
      </colorScale>
    </cfRule>
  </conditionalFormatting>
  <conditionalFormatting sqref="H4">
    <cfRule type="colorScale" priority="3522">
      <colorScale>
        <cfvo type="min"/>
        <cfvo type="max"/>
        <color rgb="FFFCFCFF"/>
        <color rgb="FF63BE7B"/>
      </colorScale>
    </cfRule>
  </conditionalFormatting>
  <conditionalFormatting sqref="H4">
    <cfRule type="colorScale" priority="3529">
      <colorScale>
        <cfvo type="min"/>
        <cfvo type="percentile" val="50"/>
        <cfvo type="max"/>
        <color rgb="FFF8696B"/>
        <color rgb="FFFCFCFF"/>
        <color rgb="FF63BE7B"/>
      </colorScale>
    </cfRule>
    <cfRule type="colorScale" priority="3530">
      <colorScale>
        <cfvo type="min"/>
        <cfvo type="max"/>
        <color rgb="FFFCFCFF"/>
        <color rgb="FF63BE7B"/>
      </colorScale>
    </cfRule>
  </conditionalFormatting>
  <conditionalFormatting sqref="H4">
    <cfRule type="colorScale" priority="3531">
      <colorScale>
        <cfvo type="min"/>
        <cfvo type="percentile" val="50"/>
        <cfvo type="max"/>
        <color rgb="FFF8696B"/>
        <color rgb="FFFCFCFF"/>
        <color rgb="FF63BE7B"/>
      </colorScale>
    </cfRule>
  </conditionalFormatting>
  <conditionalFormatting sqref="H4">
    <cfRule type="colorScale" priority="3521">
      <colorScale>
        <cfvo type="min"/>
        <cfvo type="max"/>
        <color rgb="FFFCFCFF"/>
        <color rgb="FF63BE7B"/>
      </colorScale>
    </cfRule>
  </conditionalFormatting>
  <conditionalFormatting sqref="H4">
    <cfRule type="colorScale" priority="3523">
      <colorScale>
        <cfvo type="min"/>
        <cfvo type="max"/>
        <color rgb="FFFCFCFF"/>
        <color rgb="FF63BE7B"/>
      </colorScale>
    </cfRule>
  </conditionalFormatting>
  <conditionalFormatting sqref="H4">
    <cfRule type="colorScale" priority="3524">
      <colorScale>
        <cfvo type="min"/>
        <cfvo type="max"/>
        <color rgb="FFFCFCFF"/>
        <color rgb="FF63BE7B"/>
      </colorScale>
    </cfRule>
  </conditionalFormatting>
  <conditionalFormatting sqref="H4">
    <cfRule type="colorScale" priority="3525">
      <colorScale>
        <cfvo type="min"/>
        <cfvo type="max"/>
        <color rgb="FFFCFCFF"/>
        <color rgb="FF63BE7B"/>
      </colorScale>
    </cfRule>
    <cfRule type="colorScale" priority="3526">
      <colorScale>
        <cfvo type="min"/>
        <cfvo type="max"/>
        <color rgb="FFFCFCFF"/>
        <color rgb="FF63BE7B"/>
      </colorScale>
    </cfRule>
    <cfRule type="colorScale" priority="3527">
      <colorScale>
        <cfvo type="min"/>
        <cfvo type="percentile" val="50"/>
        <cfvo type="max"/>
        <color rgb="FFF8696B"/>
        <color rgb="FFFFEB84"/>
        <color rgb="FF63BE7B"/>
      </colorScale>
    </cfRule>
    <cfRule type="colorScale" priority="3528">
      <colorScale>
        <cfvo type="min"/>
        <cfvo type="max"/>
        <color rgb="FFFFEF9C"/>
        <color rgb="FF63BE7B"/>
      </colorScale>
    </cfRule>
  </conditionalFormatting>
  <conditionalFormatting sqref="H4">
    <cfRule type="colorScale" priority="3520">
      <colorScale>
        <cfvo type="min"/>
        <cfvo type="max"/>
        <color rgb="FFFCFCFF"/>
        <color rgb="FF63BE7B"/>
      </colorScale>
    </cfRule>
  </conditionalFormatting>
  <conditionalFormatting sqref="H4">
    <cfRule type="colorScale" priority="3519">
      <colorScale>
        <cfvo type="min"/>
        <cfvo type="max"/>
        <color rgb="FFFCFCFF"/>
        <color rgb="FF63BE7B"/>
      </colorScale>
    </cfRule>
  </conditionalFormatting>
  <conditionalFormatting sqref="H4">
    <cfRule type="colorScale" priority="3518">
      <colorScale>
        <cfvo type="min"/>
        <cfvo type="max"/>
        <color rgb="FFFCFCFF"/>
        <color rgb="FF63BE7B"/>
      </colorScale>
    </cfRule>
  </conditionalFormatting>
  <conditionalFormatting sqref="H4">
    <cfRule type="colorScale" priority="3517">
      <colorScale>
        <cfvo type="min"/>
        <cfvo type="max"/>
        <color rgb="FFFCFCFF"/>
        <color rgb="FF63BE7B"/>
      </colorScale>
    </cfRule>
  </conditionalFormatting>
  <conditionalFormatting sqref="I4">
    <cfRule type="colorScale" priority="3516">
      <colorScale>
        <cfvo type="min"/>
        <cfvo type="max"/>
        <color rgb="FFFCFCFF"/>
        <color rgb="FF63BE7B"/>
      </colorScale>
    </cfRule>
  </conditionalFormatting>
  <conditionalFormatting sqref="I4">
    <cfRule type="colorScale" priority="3506">
      <colorScale>
        <cfvo type="min"/>
        <cfvo type="max"/>
        <color rgb="FFFCFCFF"/>
        <color rgb="FF63BE7B"/>
      </colorScale>
    </cfRule>
  </conditionalFormatting>
  <conditionalFormatting sqref="I4">
    <cfRule type="colorScale" priority="3513">
      <colorScale>
        <cfvo type="min"/>
        <cfvo type="percentile" val="50"/>
        <cfvo type="max"/>
        <color rgb="FFF8696B"/>
        <color rgb="FFFCFCFF"/>
        <color rgb="FF63BE7B"/>
      </colorScale>
    </cfRule>
    <cfRule type="colorScale" priority="3514">
      <colorScale>
        <cfvo type="min"/>
        <cfvo type="max"/>
        <color rgb="FFFCFCFF"/>
        <color rgb="FF63BE7B"/>
      </colorScale>
    </cfRule>
  </conditionalFormatting>
  <conditionalFormatting sqref="I4">
    <cfRule type="colorScale" priority="3515">
      <colorScale>
        <cfvo type="min"/>
        <cfvo type="percentile" val="50"/>
        <cfvo type="max"/>
        <color rgb="FFF8696B"/>
        <color rgb="FFFCFCFF"/>
        <color rgb="FF63BE7B"/>
      </colorScale>
    </cfRule>
  </conditionalFormatting>
  <conditionalFormatting sqref="I4">
    <cfRule type="colorScale" priority="3505">
      <colorScale>
        <cfvo type="min"/>
        <cfvo type="max"/>
        <color rgb="FFFCFCFF"/>
        <color rgb="FF63BE7B"/>
      </colorScale>
    </cfRule>
  </conditionalFormatting>
  <conditionalFormatting sqref="I4">
    <cfRule type="colorScale" priority="3507">
      <colorScale>
        <cfvo type="min"/>
        <cfvo type="max"/>
        <color rgb="FFFCFCFF"/>
        <color rgb="FF63BE7B"/>
      </colorScale>
    </cfRule>
  </conditionalFormatting>
  <conditionalFormatting sqref="I4">
    <cfRule type="colorScale" priority="3508">
      <colorScale>
        <cfvo type="min"/>
        <cfvo type="max"/>
        <color rgb="FFFCFCFF"/>
        <color rgb="FF63BE7B"/>
      </colorScale>
    </cfRule>
  </conditionalFormatting>
  <conditionalFormatting sqref="I4">
    <cfRule type="colorScale" priority="3509">
      <colorScale>
        <cfvo type="min"/>
        <cfvo type="max"/>
        <color rgb="FFFCFCFF"/>
        <color rgb="FF63BE7B"/>
      </colorScale>
    </cfRule>
    <cfRule type="colorScale" priority="3510">
      <colorScale>
        <cfvo type="min"/>
        <cfvo type="max"/>
        <color rgb="FFFCFCFF"/>
        <color rgb="FF63BE7B"/>
      </colorScale>
    </cfRule>
    <cfRule type="colorScale" priority="3511">
      <colorScale>
        <cfvo type="min"/>
        <cfvo type="percentile" val="50"/>
        <cfvo type="max"/>
        <color rgb="FFF8696B"/>
        <color rgb="FFFFEB84"/>
        <color rgb="FF63BE7B"/>
      </colorScale>
    </cfRule>
    <cfRule type="colorScale" priority="3512">
      <colorScale>
        <cfvo type="min"/>
        <cfvo type="max"/>
        <color rgb="FFFFEF9C"/>
        <color rgb="FF63BE7B"/>
      </colorScale>
    </cfRule>
  </conditionalFormatting>
  <conditionalFormatting sqref="I4">
    <cfRule type="colorScale" priority="3504">
      <colorScale>
        <cfvo type="min"/>
        <cfvo type="max"/>
        <color rgb="FFFCFCFF"/>
        <color rgb="FF63BE7B"/>
      </colorScale>
    </cfRule>
  </conditionalFormatting>
  <conditionalFormatting sqref="I4">
    <cfRule type="colorScale" priority="3503">
      <colorScale>
        <cfvo type="min"/>
        <cfvo type="max"/>
        <color rgb="FFFCFCFF"/>
        <color rgb="FF63BE7B"/>
      </colorScale>
    </cfRule>
  </conditionalFormatting>
  <conditionalFormatting sqref="I4">
    <cfRule type="colorScale" priority="3502">
      <colorScale>
        <cfvo type="min"/>
        <cfvo type="max"/>
        <color rgb="FFFCFCFF"/>
        <color rgb="FF63BE7B"/>
      </colorScale>
    </cfRule>
  </conditionalFormatting>
  <conditionalFormatting sqref="I4">
    <cfRule type="colorScale" priority="3501">
      <colorScale>
        <cfvo type="min"/>
        <cfvo type="max"/>
        <color rgb="FFFCFCFF"/>
        <color rgb="FF63BE7B"/>
      </colorScale>
    </cfRule>
  </conditionalFormatting>
  <conditionalFormatting sqref="J4">
    <cfRule type="colorScale" priority="3500">
      <colorScale>
        <cfvo type="min"/>
        <cfvo type="max"/>
        <color rgb="FFFCFCFF"/>
        <color rgb="FF63BE7B"/>
      </colorScale>
    </cfRule>
  </conditionalFormatting>
  <conditionalFormatting sqref="J4">
    <cfRule type="colorScale" priority="3490">
      <colorScale>
        <cfvo type="min"/>
        <cfvo type="max"/>
        <color rgb="FFFCFCFF"/>
        <color rgb="FF63BE7B"/>
      </colorScale>
    </cfRule>
  </conditionalFormatting>
  <conditionalFormatting sqref="J4">
    <cfRule type="colorScale" priority="3497">
      <colorScale>
        <cfvo type="min"/>
        <cfvo type="percentile" val="50"/>
        <cfvo type="max"/>
        <color rgb="FFF8696B"/>
        <color rgb="FFFCFCFF"/>
        <color rgb="FF63BE7B"/>
      </colorScale>
    </cfRule>
    <cfRule type="colorScale" priority="3498">
      <colorScale>
        <cfvo type="min"/>
        <cfvo type="max"/>
        <color rgb="FFFCFCFF"/>
        <color rgb="FF63BE7B"/>
      </colorScale>
    </cfRule>
  </conditionalFormatting>
  <conditionalFormatting sqref="J4">
    <cfRule type="colorScale" priority="3499">
      <colorScale>
        <cfvo type="min"/>
        <cfvo type="percentile" val="50"/>
        <cfvo type="max"/>
        <color rgb="FFF8696B"/>
        <color rgb="FFFCFCFF"/>
        <color rgb="FF63BE7B"/>
      </colorScale>
    </cfRule>
  </conditionalFormatting>
  <conditionalFormatting sqref="J4">
    <cfRule type="colorScale" priority="3489">
      <colorScale>
        <cfvo type="min"/>
        <cfvo type="max"/>
        <color rgb="FFFCFCFF"/>
        <color rgb="FF63BE7B"/>
      </colorScale>
    </cfRule>
  </conditionalFormatting>
  <conditionalFormatting sqref="J4">
    <cfRule type="colorScale" priority="3491">
      <colorScale>
        <cfvo type="min"/>
        <cfvo type="max"/>
        <color rgb="FFFCFCFF"/>
        <color rgb="FF63BE7B"/>
      </colorScale>
    </cfRule>
  </conditionalFormatting>
  <conditionalFormatting sqref="J4">
    <cfRule type="colorScale" priority="3492">
      <colorScale>
        <cfvo type="min"/>
        <cfvo type="max"/>
        <color rgb="FFFCFCFF"/>
        <color rgb="FF63BE7B"/>
      </colorScale>
    </cfRule>
  </conditionalFormatting>
  <conditionalFormatting sqref="J4">
    <cfRule type="colorScale" priority="3493">
      <colorScale>
        <cfvo type="min"/>
        <cfvo type="max"/>
        <color rgb="FFFCFCFF"/>
        <color rgb="FF63BE7B"/>
      </colorScale>
    </cfRule>
    <cfRule type="colorScale" priority="3494">
      <colorScale>
        <cfvo type="min"/>
        <cfvo type="max"/>
        <color rgb="FFFCFCFF"/>
        <color rgb="FF63BE7B"/>
      </colorScale>
    </cfRule>
    <cfRule type="colorScale" priority="3495">
      <colorScale>
        <cfvo type="min"/>
        <cfvo type="percentile" val="50"/>
        <cfvo type="max"/>
        <color rgb="FFF8696B"/>
        <color rgb="FFFFEB84"/>
        <color rgb="FF63BE7B"/>
      </colorScale>
    </cfRule>
    <cfRule type="colorScale" priority="3496">
      <colorScale>
        <cfvo type="min"/>
        <cfvo type="max"/>
        <color rgb="FFFFEF9C"/>
        <color rgb="FF63BE7B"/>
      </colorScale>
    </cfRule>
  </conditionalFormatting>
  <conditionalFormatting sqref="J4">
    <cfRule type="colorScale" priority="3488">
      <colorScale>
        <cfvo type="min"/>
        <cfvo type="max"/>
        <color rgb="FFFCFCFF"/>
        <color rgb="FF63BE7B"/>
      </colorScale>
    </cfRule>
  </conditionalFormatting>
  <conditionalFormatting sqref="J4">
    <cfRule type="colorScale" priority="3487">
      <colorScale>
        <cfvo type="min"/>
        <cfvo type="max"/>
        <color rgb="FFFCFCFF"/>
        <color rgb="FF63BE7B"/>
      </colorScale>
    </cfRule>
  </conditionalFormatting>
  <conditionalFormatting sqref="J4">
    <cfRule type="colorScale" priority="3486">
      <colorScale>
        <cfvo type="min"/>
        <cfvo type="max"/>
        <color rgb="FFFCFCFF"/>
        <color rgb="FF63BE7B"/>
      </colorScale>
    </cfRule>
  </conditionalFormatting>
  <conditionalFormatting sqref="J4">
    <cfRule type="colorScale" priority="3485">
      <colorScale>
        <cfvo type="min"/>
        <cfvo type="max"/>
        <color rgb="FFFCFCFF"/>
        <color rgb="FF63BE7B"/>
      </colorScale>
    </cfRule>
  </conditionalFormatting>
  <conditionalFormatting sqref="K4">
    <cfRule type="colorScale" priority="3484">
      <colorScale>
        <cfvo type="min"/>
        <cfvo type="max"/>
        <color rgb="FFFCFCFF"/>
        <color rgb="FF63BE7B"/>
      </colorScale>
    </cfRule>
  </conditionalFormatting>
  <conditionalFormatting sqref="K4">
    <cfRule type="colorScale" priority="3474">
      <colorScale>
        <cfvo type="min"/>
        <cfvo type="max"/>
        <color rgb="FFFCFCFF"/>
        <color rgb="FF63BE7B"/>
      </colorScale>
    </cfRule>
  </conditionalFormatting>
  <conditionalFormatting sqref="K4">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onditionalFormatting>
  <conditionalFormatting sqref="K4">
    <cfRule type="colorScale" priority="3483">
      <colorScale>
        <cfvo type="min"/>
        <cfvo type="percentile" val="50"/>
        <cfvo type="max"/>
        <color rgb="FFF8696B"/>
        <color rgb="FFFCFCFF"/>
        <color rgb="FF63BE7B"/>
      </colorScale>
    </cfRule>
  </conditionalFormatting>
  <conditionalFormatting sqref="K4">
    <cfRule type="colorScale" priority="3473">
      <colorScale>
        <cfvo type="min"/>
        <cfvo type="max"/>
        <color rgb="FFFCFCFF"/>
        <color rgb="FF63BE7B"/>
      </colorScale>
    </cfRule>
  </conditionalFormatting>
  <conditionalFormatting sqref="K4">
    <cfRule type="colorScale" priority="3475">
      <colorScale>
        <cfvo type="min"/>
        <cfvo type="max"/>
        <color rgb="FFFCFCFF"/>
        <color rgb="FF63BE7B"/>
      </colorScale>
    </cfRule>
  </conditionalFormatting>
  <conditionalFormatting sqref="K4">
    <cfRule type="colorScale" priority="3476">
      <colorScale>
        <cfvo type="min"/>
        <cfvo type="max"/>
        <color rgb="FFFCFCFF"/>
        <color rgb="FF63BE7B"/>
      </colorScale>
    </cfRule>
  </conditionalFormatting>
  <conditionalFormatting sqref="K4">
    <cfRule type="colorScale" priority="3477">
      <colorScale>
        <cfvo type="min"/>
        <cfvo type="max"/>
        <color rgb="FFFCFCFF"/>
        <color rgb="FF63BE7B"/>
      </colorScale>
    </cfRule>
    <cfRule type="colorScale" priority="3478">
      <colorScale>
        <cfvo type="min"/>
        <cfvo type="max"/>
        <color rgb="FFFCFCFF"/>
        <color rgb="FF63BE7B"/>
      </colorScale>
    </cfRule>
    <cfRule type="colorScale" priority="3479">
      <colorScale>
        <cfvo type="min"/>
        <cfvo type="percentile" val="50"/>
        <cfvo type="max"/>
        <color rgb="FFF8696B"/>
        <color rgb="FFFFEB84"/>
        <color rgb="FF63BE7B"/>
      </colorScale>
    </cfRule>
    <cfRule type="colorScale" priority="3480">
      <colorScale>
        <cfvo type="min"/>
        <cfvo type="max"/>
        <color rgb="FFFFEF9C"/>
        <color rgb="FF63BE7B"/>
      </colorScale>
    </cfRule>
  </conditionalFormatting>
  <conditionalFormatting sqref="K4">
    <cfRule type="colorScale" priority="3472">
      <colorScale>
        <cfvo type="min"/>
        <cfvo type="max"/>
        <color rgb="FFFCFCFF"/>
        <color rgb="FF63BE7B"/>
      </colorScale>
    </cfRule>
  </conditionalFormatting>
  <conditionalFormatting sqref="K4">
    <cfRule type="colorScale" priority="3471">
      <colorScale>
        <cfvo type="min"/>
        <cfvo type="max"/>
        <color rgb="FFFCFCFF"/>
        <color rgb="FF63BE7B"/>
      </colorScale>
    </cfRule>
  </conditionalFormatting>
  <conditionalFormatting sqref="K4">
    <cfRule type="colorScale" priority="3470">
      <colorScale>
        <cfvo type="min"/>
        <cfvo type="max"/>
        <color rgb="FFFCFCFF"/>
        <color rgb="FF63BE7B"/>
      </colorScale>
    </cfRule>
  </conditionalFormatting>
  <conditionalFormatting sqref="K4">
    <cfRule type="colorScale" priority="3469">
      <colorScale>
        <cfvo type="min"/>
        <cfvo type="max"/>
        <color rgb="FFFCFCFF"/>
        <color rgb="FF63BE7B"/>
      </colorScale>
    </cfRule>
  </conditionalFormatting>
  <conditionalFormatting sqref="L4">
    <cfRule type="colorScale" priority="3468">
      <colorScale>
        <cfvo type="min"/>
        <cfvo type="max"/>
        <color rgb="FFFCFCFF"/>
        <color rgb="FF63BE7B"/>
      </colorScale>
    </cfRule>
  </conditionalFormatting>
  <conditionalFormatting sqref="L4">
    <cfRule type="colorScale" priority="3458">
      <colorScale>
        <cfvo type="min"/>
        <cfvo type="max"/>
        <color rgb="FFFCFCFF"/>
        <color rgb="FF63BE7B"/>
      </colorScale>
    </cfRule>
  </conditionalFormatting>
  <conditionalFormatting sqref="L4">
    <cfRule type="colorScale" priority="3465">
      <colorScale>
        <cfvo type="min"/>
        <cfvo type="percentile" val="50"/>
        <cfvo type="max"/>
        <color rgb="FFF8696B"/>
        <color rgb="FFFCFCFF"/>
        <color rgb="FF63BE7B"/>
      </colorScale>
    </cfRule>
    <cfRule type="colorScale" priority="3466">
      <colorScale>
        <cfvo type="min"/>
        <cfvo type="max"/>
        <color rgb="FFFCFCFF"/>
        <color rgb="FF63BE7B"/>
      </colorScale>
    </cfRule>
  </conditionalFormatting>
  <conditionalFormatting sqref="L4">
    <cfRule type="colorScale" priority="3467">
      <colorScale>
        <cfvo type="min"/>
        <cfvo type="percentile" val="50"/>
        <cfvo type="max"/>
        <color rgb="FFF8696B"/>
        <color rgb="FFFCFCFF"/>
        <color rgb="FF63BE7B"/>
      </colorScale>
    </cfRule>
  </conditionalFormatting>
  <conditionalFormatting sqref="L4">
    <cfRule type="colorScale" priority="3457">
      <colorScale>
        <cfvo type="min"/>
        <cfvo type="max"/>
        <color rgb="FFFCFCFF"/>
        <color rgb="FF63BE7B"/>
      </colorScale>
    </cfRule>
  </conditionalFormatting>
  <conditionalFormatting sqref="L4">
    <cfRule type="colorScale" priority="3459">
      <colorScale>
        <cfvo type="min"/>
        <cfvo type="max"/>
        <color rgb="FFFCFCFF"/>
        <color rgb="FF63BE7B"/>
      </colorScale>
    </cfRule>
  </conditionalFormatting>
  <conditionalFormatting sqref="L4">
    <cfRule type="colorScale" priority="3460">
      <colorScale>
        <cfvo type="min"/>
        <cfvo type="max"/>
        <color rgb="FFFCFCFF"/>
        <color rgb="FF63BE7B"/>
      </colorScale>
    </cfRule>
  </conditionalFormatting>
  <conditionalFormatting sqref="L4">
    <cfRule type="colorScale" priority="3461">
      <colorScale>
        <cfvo type="min"/>
        <cfvo type="max"/>
        <color rgb="FFFCFCFF"/>
        <color rgb="FF63BE7B"/>
      </colorScale>
    </cfRule>
    <cfRule type="colorScale" priority="3462">
      <colorScale>
        <cfvo type="min"/>
        <cfvo type="max"/>
        <color rgb="FFFCFCFF"/>
        <color rgb="FF63BE7B"/>
      </colorScale>
    </cfRule>
    <cfRule type="colorScale" priority="3463">
      <colorScale>
        <cfvo type="min"/>
        <cfvo type="percentile" val="50"/>
        <cfvo type="max"/>
        <color rgb="FFF8696B"/>
        <color rgb="FFFFEB84"/>
        <color rgb="FF63BE7B"/>
      </colorScale>
    </cfRule>
    <cfRule type="colorScale" priority="3464">
      <colorScale>
        <cfvo type="min"/>
        <cfvo type="max"/>
        <color rgb="FFFFEF9C"/>
        <color rgb="FF63BE7B"/>
      </colorScale>
    </cfRule>
  </conditionalFormatting>
  <conditionalFormatting sqref="L4">
    <cfRule type="colorScale" priority="3456">
      <colorScale>
        <cfvo type="min"/>
        <cfvo type="max"/>
        <color rgb="FFFCFCFF"/>
        <color rgb="FF63BE7B"/>
      </colorScale>
    </cfRule>
  </conditionalFormatting>
  <conditionalFormatting sqref="L4">
    <cfRule type="colorScale" priority="3455">
      <colorScale>
        <cfvo type="min"/>
        <cfvo type="max"/>
        <color rgb="FFFCFCFF"/>
        <color rgb="FF63BE7B"/>
      </colorScale>
    </cfRule>
  </conditionalFormatting>
  <conditionalFormatting sqref="L4">
    <cfRule type="colorScale" priority="3454">
      <colorScale>
        <cfvo type="min"/>
        <cfvo type="max"/>
        <color rgb="FFFCFCFF"/>
        <color rgb="FF63BE7B"/>
      </colorScale>
    </cfRule>
  </conditionalFormatting>
  <conditionalFormatting sqref="L4">
    <cfRule type="colorScale" priority="3453">
      <colorScale>
        <cfvo type="min"/>
        <cfvo type="max"/>
        <color rgb="FFFCFCFF"/>
        <color rgb="FF63BE7B"/>
      </colorScale>
    </cfRule>
  </conditionalFormatting>
  <conditionalFormatting sqref="D5">
    <cfRule type="colorScale" priority="3195">
      <colorScale>
        <cfvo type="min"/>
        <cfvo type="percentile" val="50"/>
        <cfvo type="max"/>
        <color rgb="FFF8696B"/>
        <color rgb="FFFCFCFF"/>
        <color rgb="FF63BE7B"/>
      </colorScale>
    </cfRule>
  </conditionalFormatting>
  <conditionalFormatting sqref="D5">
    <cfRule type="colorScale" priority="3274">
      <colorScale>
        <cfvo type="min"/>
        <cfvo type="percentile" val="50"/>
        <cfvo type="max"/>
        <color rgb="FFF8696B"/>
        <color rgb="FFFCFCFF"/>
        <color rgb="FF63BE7B"/>
      </colorScale>
    </cfRule>
    <cfRule type="colorScale" priority="3276">
      <colorScale>
        <cfvo type="min"/>
        <cfvo type="percentile" val="50"/>
        <cfvo type="max"/>
        <color rgb="FFF8696B"/>
        <color rgb="FFFCFCFF"/>
        <color rgb="FF63BE7B"/>
      </colorScale>
    </cfRule>
    <cfRule type="colorScale" priority="3282">
      <colorScale>
        <cfvo type="min"/>
        <cfvo type="percentile" val="50"/>
        <cfvo type="max"/>
        <color rgb="FFF8696B"/>
        <color rgb="FFFCFCFF"/>
        <color rgb="FF63BE7B"/>
      </colorScale>
    </cfRule>
    <cfRule type="colorScale" priority="3380">
      <colorScale>
        <cfvo type="min"/>
        <cfvo type="percentile" val="50"/>
        <cfvo type="max"/>
        <color rgb="FFF8696B"/>
        <color rgb="FFFCFCFF"/>
        <color rgb="FF63BE7B"/>
      </colorScale>
    </cfRule>
    <cfRule type="colorScale" priority="3401">
      <colorScale>
        <cfvo type="min"/>
        <cfvo type="percentile" val="50"/>
        <cfvo type="max"/>
        <color rgb="FFF8696B"/>
        <color rgb="FFFCFCFF"/>
        <color rgb="FF63BE7B"/>
      </colorScale>
    </cfRule>
  </conditionalFormatting>
  <conditionalFormatting sqref="E5">
    <cfRule type="colorScale" priority="3194">
      <colorScale>
        <cfvo type="min"/>
        <cfvo type="max"/>
        <color rgb="FFFCFCFF"/>
        <color rgb="FF63BE7B"/>
      </colorScale>
    </cfRule>
  </conditionalFormatting>
  <conditionalFormatting sqref="E5">
    <cfRule type="colorScale" priority="3266">
      <colorScale>
        <cfvo type="min"/>
        <cfvo type="max"/>
        <color rgb="FFFCFCFF"/>
        <color rgb="FF63BE7B"/>
      </colorScale>
    </cfRule>
    <cfRule type="colorScale" priority="3283">
      <colorScale>
        <cfvo type="min"/>
        <cfvo type="max"/>
        <color rgb="FFFCFCFF"/>
        <color rgb="FF63BE7B"/>
      </colorScale>
    </cfRule>
    <cfRule type="colorScale" priority="3284">
      <colorScale>
        <cfvo type="min"/>
        <cfvo type="percentile" val="50"/>
        <cfvo type="max"/>
        <color rgb="FFF8696B"/>
        <color rgb="FFFCFCFF"/>
        <color rgb="FF63BE7B"/>
      </colorScale>
    </cfRule>
    <cfRule type="colorScale" priority="3285">
      <colorScale>
        <cfvo type="min"/>
        <cfvo type="max"/>
        <color rgb="FFFCFCFF"/>
        <color rgb="FF63BE7B"/>
      </colorScale>
    </cfRule>
    <cfRule type="colorScale" priority="3286">
      <colorScale>
        <cfvo type="min"/>
        <cfvo type="percentile" val="50"/>
        <cfvo type="max"/>
        <color rgb="FFF8696B"/>
        <color rgb="FFFCFCFF"/>
        <color rgb="FF63BE7B"/>
      </colorScale>
    </cfRule>
    <cfRule type="colorScale" priority="3353">
      <colorScale>
        <cfvo type="min"/>
        <cfvo type="max"/>
        <color rgb="FFFCFCFF"/>
        <color rgb="FF63BE7B"/>
      </colorScale>
    </cfRule>
    <cfRule type="colorScale" priority="3381">
      <colorScale>
        <cfvo type="min"/>
        <cfvo type="max"/>
        <color rgb="FFFCFCFF"/>
        <color rgb="FF63BE7B"/>
      </colorScale>
    </cfRule>
    <cfRule type="colorScale" priority="3417">
      <colorScale>
        <cfvo type="min"/>
        <cfvo type="max"/>
        <color rgb="FFFCFCFF"/>
        <color rgb="FF63BE7B"/>
      </colorScale>
    </cfRule>
  </conditionalFormatting>
  <conditionalFormatting sqref="N5">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percentile" val="50"/>
        <cfvo type="max"/>
        <color rgb="FFF8696B"/>
        <color rgb="FFFFEB84"/>
        <color rgb="FF63BE7B"/>
      </colorScale>
    </cfRule>
    <cfRule type="colorScale" priority="3265">
      <colorScale>
        <cfvo type="min"/>
        <cfvo type="max"/>
        <color rgb="FFFFEF9C"/>
        <color rgb="FF63BE7B"/>
      </colorScale>
    </cfRule>
  </conditionalFormatting>
  <conditionalFormatting sqref="N5">
    <cfRule type="colorScale" priority="3254">
      <colorScale>
        <cfvo type="min"/>
        <cfvo type="max"/>
        <color rgb="FFFCFCFF"/>
        <color rgb="FF63BE7B"/>
      </colorScale>
    </cfRule>
    <cfRule type="colorScale" priority="3255">
      <colorScale>
        <cfvo type="min"/>
        <cfvo type="max"/>
        <color rgb="FFFCFCFF"/>
        <color rgb="FF63BE7B"/>
      </colorScale>
    </cfRule>
    <cfRule type="colorScale" priority="3256">
      <colorScale>
        <cfvo type="min"/>
        <cfvo type="percentile" val="50"/>
        <cfvo type="max"/>
        <color rgb="FFF8696B"/>
        <color rgb="FFFFEB84"/>
        <color rgb="FF63BE7B"/>
      </colorScale>
    </cfRule>
    <cfRule type="colorScale" priority="3257">
      <colorScale>
        <cfvo type="min"/>
        <cfvo type="max"/>
        <color rgb="FFFFEF9C"/>
        <color rgb="FF63BE7B"/>
      </colorScale>
    </cfRule>
  </conditionalFormatting>
  <conditionalFormatting sqref="N5">
    <cfRule type="colorScale" priority="3249">
      <colorScale>
        <cfvo type="min"/>
        <cfvo type="max"/>
        <color rgb="FFFCFCFF"/>
        <color rgb="FF63BE7B"/>
      </colorScale>
    </cfRule>
    <cfRule type="colorScale" priority="3250">
      <colorScale>
        <cfvo type="min"/>
        <cfvo type="max"/>
        <color rgb="FFFCFCFF"/>
        <color rgb="FF63BE7B"/>
      </colorScale>
    </cfRule>
    <cfRule type="colorScale" priority="3251">
      <colorScale>
        <cfvo type="min"/>
        <cfvo type="percentile" val="50"/>
        <cfvo type="max"/>
        <color rgb="FFF8696B"/>
        <color rgb="FFFFEB84"/>
        <color rgb="FF63BE7B"/>
      </colorScale>
    </cfRule>
    <cfRule type="colorScale" priority="3252">
      <colorScale>
        <cfvo type="min"/>
        <cfvo type="max"/>
        <color rgb="FFFFEF9C"/>
        <color rgb="FF63BE7B"/>
      </colorScale>
    </cfRule>
  </conditionalFormatting>
  <conditionalFormatting sqref="N5">
    <cfRule type="colorScale" priority="3244">
      <colorScale>
        <cfvo type="min"/>
        <cfvo type="max"/>
        <color rgb="FFFCFCFF"/>
        <color rgb="FF63BE7B"/>
      </colorScale>
    </cfRule>
    <cfRule type="colorScale" priority="3245">
      <colorScale>
        <cfvo type="min"/>
        <cfvo type="max"/>
        <color rgb="FFFCFCFF"/>
        <color rgb="FF63BE7B"/>
      </colorScale>
    </cfRule>
    <cfRule type="colorScale" priority="3246">
      <colorScale>
        <cfvo type="min"/>
        <cfvo type="percentile" val="50"/>
        <cfvo type="max"/>
        <color rgb="FFF8696B"/>
        <color rgb="FFFFEB84"/>
        <color rgb="FF63BE7B"/>
      </colorScale>
    </cfRule>
    <cfRule type="colorScale" priority="3247">
      <colorScale>
        <cfvo type="min"/>
        <cfvo type="max"/>
        <color rgb="FFFFEF9C"/>
        <color rgb="FF63BE7B"/>
      </colorScale>
    </cfRule>
  </conditionalFormatting>
  <conditionalFormatting sqref="N5">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percentile" val="50"/>
        <cfvo type="max"/>
        <color rgb="FFF8696B"/>
        <color rgb="FFFFEB84"/>
        <color rgb="FF63BE7B"/>
      </colorScale>
    </cfRule>
    <cfRule type="colorScale" priority="3242">
      <colorScale>
        <cfvo type="min"/>
        <cfvo type="max"/>
        <color rgb="FFFFEF9C"/>
        <color rgb="FF63BE7B"/>
      </colorScale>
    </cfRule>
  </conditionalFormatting>
  <conditionalFormatting sqref="N5">
    <cfRule type="colorScale" priority="3234">
      <colorScale>
        <cfvo type="min"/>
        <cfvo type="max"/>
        <color rgb="FFFCFCFF"/>
        <color rgb="FF63BE7B"/>
      </colorScale>
    </cfRule>
    <cfRule type="colorScale" priority="3235">
      <colorScale>
        <cfvo type="min"/>
        <cfvo type="max"/>
        <color rgb="FFFCFCFF"/>
        <color rgb="FF63BE7B"/>
      </colorScale>
    </cfRule>
    <cfRule type="colorScale" priority="3236">
      <colorScale>
        <cfvo type="min"/>
        <cfvo type="percentile" val="50"/>
        <cfvo type="max"/>
        <color rgb="FFF8696B"/>
        <color rgb="FFFFEB84"/>
        <color rgb="FF63BE7B"/>
      </colorScale>
    </cfRule>
    <cfRule type="colorScale" priority="3237">
      <colorScale>
        <cfvo type="min"/>
        <cfvo type="max"/>
        <color rgb="FFFFEF9C"/>
        <color rgb="FF63BE7B"/>
      </colorScale>
    </cfRule>
  </conditionalFormatting>
  <conditionalFormatting sqref="E5:N5">
    <cfRule type="colorScale" priority="3214">
      <colorScale>
        <cfvo type="min"/>
        <cfvo type="max"/>
        <color rgb="FFFCFCFF"/>
        <color rgb="FF63BE7B"/>
      </colorScale>
    </cfRule>
    <cfRule type="colorScale" priority="3215">
      <colorScale>
        <cfvo type="min"/>
        <cfvo type="max"/>
        <color rgb="FFFCFCFF"/>
        <color rgb="FF63BE7B"/>
      </colorScale>
    </cfRule>
    <cfRule type="colorScale" priority="3216">
      <colorScale>
        <cfvo type="min"/>
        <cfvo type="percentile" val="50"/>
        <cfvo type="max"/>
        <color rgb="FFF8696B"/>
        <color rgb="FFFFEB84"/>
        <color rgb="FF63BE7B"/>
      </colorScale>
    </cfRule>
    <cfRule type="colorScale" priority="3217">
      <colorScale>
        <cfvo type="min"/>
        <cfvo type="max"/>
        <color rgb="FFFFEF9C"/>
        <color rgb="FF63BE7B"/>
      </colorScale>
    </cfRule>
  </conditionalFormatting>
  <conditionalFormatting sqref="F5">
    <cfRule type="colorScale" priority="3193">
      <colorScale>
        <cfvo type="min"/>
        <cfvo type="max"/>
        <color rgb="FFFCFCFF"/>
        <color rgb="FF63BE7B"/>
      </colorScale>
    </cfRule>
  </conditionalFormatting>
  <conditionalFormatting sqref="F5">
    <cfRule type="colorScale" priority="3204">
      <colorScale>
        <cfvo type="min"/>
        <cfvo type="max"/>
        <color rgb="FFFCFCFF"/>
        <color rgb="FF63BE7B"/>
      </colorScale>
    </cfRule>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1">
      <colorScale>
        <cfvo type="min"/>
        <cfvo type="max"/>
        <color rgb="FFFCFCFF"/>
        <color rgb="FF63BE7B"/>
      </colorScale>
    </cfRule>
  </conditionalFormatting>
  <conditionalFormatting sqref="G5">
    <cfRule type="colorScale" priority="3191">
      <colorScale>
        <cfvo type="min"/>
        <cfvo type="max"/>
        <color rgb="FFFCFCFF"/>
        <color rgb="FF63BE7B"/>
      </colorScale>
    </cfRule>
  </conditionalFormatting>
  <conditionalFormatting sqref="G5">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fRule type="colorScale" priority="3202">
      <colorScale>
        <cfvo type="min"/>
        <cfvo type="max"/>
        <color rgb="FFFCFCFF"/>
        <color rgb="FF63BE7B"/>
      </colorScale>
    </cfRule>
    <cfRule type="colorScale" priority="3203">
      <colorScale>
        <cfvo type="min"/>
        <cfvo type="max"/>
        <color rgb="FFFCFCFF"/>
        <color rgb="FF63BE7B"/>
      </colorScale>
    </cfRule>
  </conditionalFormatting>
  <conditionalFormatting sqref="H5">
    <cfRule type="colorScale" priority="3192">
      <colorScale>
        <cfvo type="min"/>
        <cfvo type="max"/>
        <color rgb="FFFCFCFF"/>
        <color rgb="FF63BE7B"/>
      </colorScale>
    </cfRule>
  </conditionalFormatting>
  <conditionalFormatting sqref="H5">
    <cfRule type="colorScale" priority="3267">
      <colorScale>
        <cfvo type="min"/>
        <cfvo type="percentile" val="50"/>
        <cfvo type="max"/>
        <color rgb="FFF8696B"/>
        <color rgb="FFFCFCFF"/>
        <color rgb="FF63BE7B"/>
      </colorScale>
    </cfRule>
    <cfRule type="colorScale" priority="3268">
      <colorScale>
        <cfvo type="min"/>
        <cfvo type="max"/>
        <color rgb="FFFCFCFF"/>
        <color rgb="FF63BE7B"/>
      </colorScale>
    </cfRule>
    <cfRule type="colorScale" priority="3277">
      <colorScale>
        <cfvo type="min"/>
        <cfvo type="percentile" val="50"/>
        <cfvo type="max"/>
        <color rgb="FFF8696B"/>
        <color rgb="FFFCFCFF"/>
        <color rgb="FF63BE7B"/>
      </colorScale>
    </cfRule>
    <cfRule type="colorScale" priority="3278">
      <colorScale>
        <cfvo type="min"/>
        <cfvo type="max"/>
        <color rgb="FFFCFCFF"/>
        <color rgb="FF63BE7B"/>
      </colorScale>
    </cfRule>
    <cfRule type="colorScale" priority="3279">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5A8AC6"/>
      </colorScale>
    </cfRule>
    <cfRule type="colorScale" priority="3287">
      <colorScale>
        <cfvo type="min"/>
        <cfvo type="percentile" val="50"/>
        <cfvo type="max"/>
        <color rgb="FFF8696B"/>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CFCFF"/>
        <color rgb="FF63BE7B"/>
      </colorScale>
    </cfRule>
    <cfRule type="colorScale" priority="3354">
      <colorScale>
        <cfvo type="min"/>
        <cfvo type="max"/>
        <color rgb="FFFCFCFF"/>
        <color rgb="FF63BE7B"/>
      </colorScale>
    </cfRule>
    <cfRule type="colorScale" priority="3372">
      <colorScale>
        <cfvo type="min"/>
        <cfvo type="percentile" val="50"/>
        <cfvo type="max"/>
        <color rgb="FFF8696B"/>
        <color rgb="FFFCFCFF"/>
        <color rgb="FF63BE7B"/>
      </colorScale>
    </cfRule>
    <cfRule type="colorScale" priority="3373">
      <colorScale>
        <cfvo type="min"/>
        <cfvo type="max"/>
        <color rgb="FFFCFCFF"/>
        <color rgb="FF63BE7B"/>
      </colorScale>
    </cfRule>
    <cfRule type="colorScale" priority="3382">
      <colorScale>
        <cfvo type="min"/>
        <cfvo type="percentile" val="50"/>
        <cfvo type="max"/>
        <color rgb="FFF8696B"/>
        <color rgb="FFFCFCFF"/>
        <color rgb="FF63BE7B"/>
      </colorScale>
    </cfRule>
    <cfRule type="colorScale" priority="3418">
      <colorScale>
        <cfvo type="min"/>
        <cfvo type="max"/>
        <color rgb="FFFCFCFF"/>
        <color rgb="FF63BE7B"/>
      </colorScale>
    </cfRule>
  </conditionalFormatting>
  <conditionalFormatting sqref="I5">
    <cfRule type="colorScale" priority="3212">
      <colorScale>
        <cfvo type="min"/>
        <cfvo type="max"/>
        <color rgb="FFFCFCFF"/>
        <color rgb="FF63BE7B"/>
      </colorScale>
    </cfRule>
  </conditionalFormatting>
  <conditionalFormatting sqref="I5">
    <cfRule type="colorScale" priority="3190">
      <colorScale>
        <cfvo type="min"/>
        <cfvo type="max"/>
        <color rgb="FFFCFCFF"/>
        <color rgb="FF63BE7B"/>
      </colorScale>
    </cfRule>
  </conditionalFormatting>
  <conditionalFormatting sqref="I5">
    <cfRule type="colorScale" priority="3269">
      <colorScale>
        <cfvo type="min"/>
        <cfvo type="percentile" val="50"/>
        <cfvo type="max"/>
        <color rgb="FFF8696B"/>
        <color rgb="FFFCFCFF"/>
        <color rgb="FF63BE7B"/>
      </colorScale>
    </cfRule>
    <cfRule type="colorScale" priority="3270">
      <colorScale>
        <cfvo type="min"/>
        <cfvo type="max"/>
        <color rgb="FFFCFCFF"/>
        <color rgb="FF63BE7B"/>
      </colorScale>
    </cfRule>
    <cfRule type="colorScale" priority="3290">
      <colorScale>
        <cfvo type="min"/>
        <cfvo type="percentile" val="50"/>
        <cfvo type="max"/>
        <color rgb="FFF8696B"/>
        <color rgb="FFFCFCFF"/>
        <color rgb="FF63BE7B"/>
      </colorScale>
    </cfRule>
    <cfRule type="colorScale" priority="3291">
      <colorScale>
        <cfvo type="min"/>
        <cfvo type="max"/>
        <color rgb="FFFCFCFF"/>
        <color rgb="FF63BE7B"/>
      </colorScale>
    </cfRule>
    <cfRule type="colorScale" priority="3292">
      <colorScale>
        <cfvo type="min"/>
        <cfvo type="percentile" val="50"/>
        <cfvo type="max"/>
        <color rgb="FFF8696B"/>
        <color rgb="FFFCFCFF"/>
        <color rgb="FF63BE7B"/>
      </colorScale>
    </cfRule>
    <cfRule type="colorScale" priority="3293">
      <colorScale>
        <cfvo type="min"/>
        <cfvo type="percentile" val="50"/>
        <cfvo type="max"/>
        <color rgb="FFF8696B"/>
        <color rgb="FFFCFCFF"/>
        <color rgb="FF63BE7B"/>
      </colorScale>
    </cfRule>
    <cfRule type="colorScale" priority="3294">
      <colorScale>
        <cfvo type="min"/>
        <cfvo type="percentile" val="50"/>
        <cfvo type="max"/>
        <color rgb="FFF8696B"/>
        <color rgb="FFFCFCFF"/>
        <color rgb="FF5A8AC6"/>
      </colorScale>
    </cfRule>
    <cfRule type="colorScale" priority="3295">
      <colorScale>
        <cfvo type="min"/>
        <cfvo type="percentile" val="50"/>
        <cfvo type="max"/>
        <color rgb="FFF8696B"/>
        <color rgb="FFFCFCFF"/>
        <color rgb="FF63BE7B"/>
      </colorScale>
    </cfRule>
    <cfRule type="colorScale" priority="3296">
      <colorScale>
        <cfvo type="min"/>
        <cfvo type="percentile" val="50"/>
        <cfvo type="max"/>
        <color rgb="FFF8696B"/>
        <color rgb="FFFCFCFF"/>
        <color rgb="FF63BE7B"/>
      </colorScale>
    </cfRule>
    <cfRule type="colorScale" priority="3297">
      <colorScale>
        <cfvo type="min"/>
        <cfvo type="max"/>
        <color rgb="FFFCFCFF"/>
        <color rgb="FF63BE7B"/>
      </colorScale>
    </cfRule>
    <cfRule type="colorScale" priority="3298">
      <colorScale>
        <cfvo type="min"/>
        <cfvo type="percentile" val="50"/>
        <cfvo type="max"/>
        <color rgb="FFF8696B"/>
        <color rgb="FFFCFCFF"/>
        <color rgb="FF63BE7B"/>
      </colorScale>
    </cfRule>
    <cfRule type="colorScale" priority="3299">
      <colorScale>
        <cfvo type="min"/>
        <cfvo type="percentile" val="50"/>
        <cfvo type="max"/>
        <color rgb="FFF8696B"/>
        <color rgb="FFFCFCFF"/>
        <color rgb="FF63BE7B"/>
      </colorScale>
    </cfRule>
    <cfRule type="colorScale" priority="3300">
      <colorScale>
        <cfvo type="min"/>
        <cfvo type="max"/>
        <color rgb="FFFCFCFF"/>
        <color rgb="FF63BE7B"/>
      </colorScale>
    </cfRule>
    <cfRule type="colorScale" priority="3355">
      <colorScale>
        <cfvo type="min"/>
        <cfvo type="max"/>
        <color rgb="FFFCFCFF"/>
        <color rgb="FF63BE7B"/>
      </colorScale>
    </cfRule>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fRule type="colorScale" priority="3383">
      <colorScale>
        <cfvo type="min"/>
        <cfvo type="percentile" val="50"/>
        <cfvo type="max"/>
        <color rgb="FFF8696B"/>
        <color rgb="FFFCFCFF"/>
        <color rgb="FF63BE7B"/>
      </colorScale>
    </cfRule>
    <cfRule type="colorScale" priority="3419">
      <colorScale>
        <cfvo type="min"/>
        <cfvo type="max"/>
        <color rgb="FFFCFCFF"/>
        <color rgb="FF63BE7B"/>
      </colorScale>
    </cfRule>
  </conditionalFormatting>
  <conditionalFormatting sqref="J5">
    <cfRule type="colorScale" priority="3189">
      <colorScale>
        <cfvo type="min"/>
        <cfvo type="max"/>
        <color rgb="FFFCFCFF"/>
        <color rgb="FF63BE7B"/>
      </colorScale>
    </cfRule>
  </conditionalFormatting>
  <conditionalFormatting sqref="J5">
    <cfRule type="colorScale" priority="3259">
      <colorScale>
        <cfvo type="min"/>
        <cfvo type="max"/>
        <color rgb="FFFCFCFF"/>
        <color rgb="FF63BE7B"/>
      </colorScale>
    </cfRule>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percentile" val="50"/>
        <cfvo type="max"/>
        <color rgb="FFF8696B"/>
        <color rgb="FFFCFCFF"/>
        <color rgb="FF63BE7B"/>
      </colorScale>
    </cfRule>
    <cfRule type="colorScale" priority="3342">
      <colorScale>
        <cfvo type="min"/>
        <cfvo type="percentile" val="50"/>
        <cfvo type="max"/>
        <color rgb="FFF8696B"/>
        <color rgb="FFFCFCFF"/>
        <color rgb="FF63BE7B"/>
      </colorScale>
    </cfRule>
    <cfRule type="colorScale" priority="3343">
      <colorScale>
        <cfvo type="min"/>
        <cfvo type="max"/>
        <color rgb="FFFCFCFF"/>
        <color rgb="FF63BE7B"/>
      </colorScale>
    </cfRule>
    <cfRule type="colorScale" priority="3395">
      <colorScale>
        <cfvo type="min"/>
        <cfvo type="percentile" val="50"/>
        <cfvo type="max"/>
        <color rgb="FFF8696B"/>
        <color rgb="FFFCFCFF"/>
        <color rgb="FF63BE7B"/>
      </colorScale>
    </cfRule>
    <cfRule type="colorScale" priority="3396">
      <colorScale>
        <cfvo type="min"/>
        <cfvo type="max"/>
        <color rgb="FFFCFCFF"/>
        <color rgb="FF63BE7B"/>
      </colorScale>
    </cfRule>
    <cfRule type="colorScale" priority="3402">
      <colorScale>
        <cfvo type="min"/>
        <cfvo type="max"/>
        <color rgb="FFFCFCFF"/>
        <color rgb="FF63BE7B"/>
      </colorScale>
    </cfRule>
    <cfRule type="colorScale" priority="3403">
      <colorScale>
        <cfvo type="min"/>
        <cfvo type="percentile" val="50"/>
        <cfvo type="max"/>
        <color rgb="FFF8696B"/>
        <color rgb="FFFCFCFF"/>
        <color rgb="FF63BE7B"/>
      </colorScale>
    </cfRule>
    <cfRule type="colorScale" priority="3423">
      <colorScale>
        <cfvo type="min"/>
        <cfvo type="max"/>
        <color rgb="FFFCFCFF"/>
        <color rgb="FF63BE7B"/>
      </colorScale>
    </cfRule>
  </conditionalFormatting>
  <conditionalFormatting sqref="K5">
    <cfRule type="colorScale" priority="3188">
      <colorScale>
        <cfvo type="min"/>
        <cfvo type="max"/>
        <color rgb="FFFCFCFF"/>
        <color rgb="FF63BE7B"/>
      </colorScale>
    </cfRule>
  </conditionalFormatting>
  <conditionalFormatting sqref="K5">
    <cfRule type="colorScale" priority="3301">
      <colorScale>
        <cfvo type="min"/>
        <cfvo type="percentile" val="50"/>
        <cfvo type="max"/>
        <color rgb="FFF8696B"/>
        <color rgb="FFFCFCFF"/>
        <color rgb="FF63BE7B"/>
      </colorScale>
    </cfRule>
    <cfRule type="colorScale" priority="3356">
      <colorScale>
        <cfvo type="min"/>
        <cfvo type="max"/>
        <color rgb="FFFCFCFF"/>
        <color rgb="FF63BE7B"/>
      </colorScale>
    </cfRule>
    <cfRule type="colorScale" priority="3357">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384">
      <colorScale>
        <cfvo type="min"/>
        <cfvo type="percentile" val="50"/>
        <cfvo type="max"/>
        <color rgb="FFF8696B"/>
        <color rgb="FFFCFCFF"/>
        <color rgb="FF63BE7B"/>
      </colorScale>
    </cfRule>
    <cfRule type="colorScale" priority="3420">
      <colorScale>
        <cfvo type="min"/>
        <cfvo type="max"/>
        <color rgb="FFFCFCFF"/>
        <color rgb="FF63BE7B"/>
      </colorScale>
    </cfRule>
  </conditionalFormatting>
  <conditionalFormatting sqref="K5:L5">
    <cfRule type="colorScale" priority="3222">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onditionalFormatting>
  <conditionalFormatting sqref="L5">
    <cfRule type="colorScale" priority="3187">
      <colorScale>
        <cfvo type="min"/>
        <cfvo type="max"/>
        <color rgb="FFFCFCFF"/>
        <color rgb="FF63BE7B"/>
      </colorScale>
    </cfRule>
  </conditionalFormatting>
  <conditionalFormatting sqref="L5">
    <cfRule type="colorScale" priority="3302">
      <colorScale>
        <cfvo type="min"/>
        <cfvo type="percentile" val="50"/>
        <cfvo type="max"/>
        <color rgb="FFF8696B"/>
        <color rgb="FFFCFCFF"/>
        <color rgb="FF63BE7B"/>
      </colorScale>
    </cfRule>
    <cfRule type="colorScale" priority="3358">
      <colorScale>
        <cfvo type="min"/>
        <cfvo type="max"/>
        <color rgb="FFFCFCFF"/>
        <color rgb="FF63BE7B"/>
      </colorScale>
    </cfRule>
    <cfRule type="colorScale" priority="3359">
      <colorScale>
        <cfvo type="min"/>
        <cfvo type="percentile" val="50"/>
        <cfvo type="max"/>
        <color rgb="FFF8696B"/>
        <color rgb="FFFCFCFF"/>
        <color rgb="FF63BE7B"/>
      </colorScale>
    </cfRule>
    <cfRule type="colorScale" priority="3377">
      <colorScale>
        <cfvo type="min"/>
        <cfvo type="percentile" val="50"/>
        <cfvo type="max"/>
        <color rgb="FFF8696B"/>
        <color rgb="FFFCFCFF"/>
        <color rgb="FF63BE7B"/>
      </colorScale>
    </cfRule>
    <cfRule type="colorScale" priority="3385">
      <colorScale>
        <cfvo type="min"/>
        <cfvo type="percentile" val="50"/>
        <cfvo type="max"/>
        <color rgb="FFF8696B"/>
        <color rgb="FFFCFCFF"/>
        <color rgb="FF63BE7B"/>
      </colorScale>
    </cfRule>
    <cfRule type="colorScale" priority="3421">
      <colorScale>
        <cfvo type="min"/>
        <cfvo type="max"/>
        <color rgb="FFFCFCFF"/>
        <color rgb="FF63BE7B"/>
      </colorScale>
    </cfRule>
  </conditionalFormatting>
  <conditionalFormatting sqref="N5">
    <cfRule type="colorScale" priority="3258">
      <colorScale>
        <cfvo type="min"/>
        <cfvo type="max"/>
        <color rgb="FFFCFCFF"/>
        <color rgb="FF63BE7B"/>
      </colorScale>
    </cfRule>
  </conditionalFormatting>
  <conditionalFormatting sqref="N5">
    <cfRule type="colorScale" priority="3253">
      <colorScale>
        <cfvo type="min"/>
        <cfvo type="max"/>
        <color rgb="FFFCFCFF"/>
        <color rgb="FF63BE7B"/>
      </colorScale>
    </cfRule>
  </conditionalFormatting>
  <conditionalFormatting sqref="N5">
    <cfRule type="colorScale" priority="3248">
      <colorScale>
        <cfvo type="min"/>
        <cfvo type="max"/>
        <color rgb="FFFCFCFF"/>
        <color rgb="FF63BE7B"/>
      </colorScale>
    </cfRule>
  </conditionalFormatting>
  <conditionalFormatting sqref="N5">
    <cfRule type="colorScale" priority="3243">
      <colorScale>
        <cfvo type="min"/>
        <cfvo type="max"/>
        <color rgb="FFFCFCFF"/>
        <color rgb="FF63BE7B"/>
      </colorScale>
    </cfRule>
  </conditionalFormatting>
  <conditionalFormatting sqref="N5">
    <cfRule type="colorScale" priority="3238">
      <colorScale>
        <cfvo type="min"/>
        <cfvo type="max"/>
        <color rgb="FFFCFCFF"/>
        <color rgb="FF63BE7B"/>
      </colorScale>
    </cfRule>
  </conditionalFormatting>
  <conditionalFormatting sqref="N5">
    <cfRule type="colorScale" priority="3233">
      <colorScale>
        <cfvo type="min"/>
        <cfvo type="max"/>
        <color rgb="FFFCFCFF"/>
        <color rgb="FF63BE7B"/>
      </colorScale>
    </cfRule>
  </conditionalFormatting>
  <conditionalFormatting sqref="N5">
    <cfRule type="colorScale" priority="3213">
      <colorScale>
        <cfvo type="min"/>
        <cfvo type="max"/>
        <color rgb="FFFCFCFF"/>
        <color rgb="FF63BE7B"/>
      </colorScale>
    </cfRule>
  </conditionalFormatting>
  <conditionalFormatting sqref="N5">
    <cfRule type="colorScale" priority="3185">
      <colorScale>
        <cfvo type="min"/>
        <cfvo type="max"/>
        <color rgb="FFFCFCFF"/>
        <color rgb="FF63BE7B"/>
      </colorScale>
    </cfRule>
  </conditionalFormatting>
  <conditionalFormatting sqref="N5">
    <cfRule type="colorScale" priority="3349">
      <colorScale>
        <cfvo type="min"/>
        <cfvo type="max"/>
        <color rgb="FFFCFCFF"/>
        <color rgb="FF63BE7B"/>
      </colorScale>
    </cfRule>
    <cfRule type="colorScale" priority="3350">
      <colorScale>
        <cfvo type="min"/>
        <cfvo type="max"/>
        <color rgb="FFFCFCFF"/>
        <color rgb="FF63BE7B"/>
      </colorScale>
    </cfRule>
    <cfRule type="colorScale" priority="3351">
      <colorScale>
        <cfvo type="min"/>
        <cfvo type="percentile" val="50"/>
        <cfvo type="max"/>
        <color rgb="FFF8696B"/>
        <color rgb="FFFCFCFF"/>
        <color rgb="FF63BE7B"/>
      </colorScale>
    </cfRule>
    <cfRule type="colorScale" priority="3352">
      <colorScale>
        <cfvo type="min"/>
        <cfvo type="percentile" val="50"/>
        <cfvo type="max"/>
        <color rgb="FFF8696B"/>
        <color rgb="FFFCFCFF"/>
        <color rgb="FF63BE7B"/>
      </colorScale>
    </cfRule>
    <cfRule type="colorScale" priority="3368">
      <colorScale>
        <cfvo type="min"/>
        <cfvo type="max"/>
        <color rgb="FFFCFCFF"/>
        <color rgb="FF63BE7B"/>
      </colorScale>
    </cfRule>
    <cfRule type="colorScale" priority="3399">
      <colorScale>
        <cfvo type="min"/>
        <cfvo type="percentile" val="50"/>
        <cfvo type="max"/>
        <color rgb="FFF8696B"/>
        <color rgb="FFFCFCFF"/>
        <color rgb="FF63BE7B"/>
      </colorScale>
    </cfRule>
    <cfRule type="colorScale" priority="3400">
      <colorScale>
        <cfvo type="min"/>
        <cfvo type="max"/>
        <color rgb="FFFCFCFF"/>
        <color rgb="FF63BE7B"/>
      </colorScale>
    </cfRule>
    <cfRule type="colorScale" priority="3406">
      <colorScale>
        <cfvo type="min"/>
        <cfvo type="max"/>
        <color rgb="FFFCFCFF"/>
        <color rgb="FF63BE7B"/>
      </colorScale>
    </cfRule>
    <cfRule type="colorScale" priority="3407">
      <colorScale>
        <cfvo type="min"/>
        <cfvo type="percentile" val="50"/>
        <cfvo type="max"/>
        <color rgb="FFF8696B"/>
        <color rgb="FFFCFCFF"/>
        <color rgb="FF63BE7B"/>
      </colorScale>
    </cfRule>
    <cfRule type="colorScale" priority="3425">
      <colorScale>
        <cfvo type="min"/>
        <cfvo type="max"/>
        <color rgb="FFFCFCFF"/>
        <color rgb="FF63BE7B"/>
      </colorScale>
    </cfRule>
    <cfRule type="colorScale" priority="3426">
      <colorScale>
        <cfvo type="min"/>
        <cfvo type="percentile" val="50"/>
        <cfvo type="max"/>
        <color rgb="FFF8696B"/>
        <color rgb="FFFCFCFF"/>
        <color rgb="FF63BE7B"/>
      </colorScale>
    </cfRule>
  </conditionalFormatting>
  <conditionalFormatting sqref="O5">
    <cfRule type="colorScale" priority="3184">
      <colorScale>
        <cfvo type="min"/>
        <cfvo type="percentile" val="50"/>
        <cfvo type="max"/>
        <color rgb="FF63BE7B"/>
        <color rgb="FFFCFCFF"/>
        <color rgb="FFF8696B"/>
      </colorScale>
    </cfRule>
  </conditionalFormatting>
  <conditionalFormatting sqref="O5">
    <cfRule type="colorScale" priority="3260">
      <colorScale>
        <cfvo type="min"/>
        <cfvo type="percentile" val="50"/>
        <cfvo type="max"/>
        <color rgb="FF63BE7B"/>
        <color rgb="FFFCFCFF"/>
        <color rgb="FFF8696B"/>
      </colorScale>
    </cfRule>
    <cfRule type="colorScale" priority="3261">
      <colorScale>
        <cfvo type="min"/>
        <cfvo type="percentile" val="50"/>
        <cfvo type="max"/>
        <color rgb="FF63BE7B"/>
        <color rgb="FFFCFCFF"/>
        <color rgb="FFF8696B"/>
      </colorScale>
    </cfRule>
    <cfRule type="colorScale" priority="3271">
      <colorScale>
        <cfvo type="min"/>
        <cfvo type="percentile" val="50"/>
        <cfvo type="max"/>
        <color rgb="FF63BE7B"/>
        <color rgb="FFFCFCFF"/>
        <color rgb="FFF8696B"/>
      </colorScale>
    </cfRule>
    <cfRule type="colorScale" priority="3280">
      <colorScale>
        <cfvo type="min"/>
        <cfvo type="percentile" val="50"/>
        <cfvo type="max"/>
        <color rgb="FF63BE7B"/>
        <color rgb="FFFCFCFF"/>
        <color rgb="FFF8696B"/>
      </colorScale>
    </cfRule>
    <cfRule type="colorScale" priority="3303">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86">
      <colorScale>
        <cfvo type="min"/>
        <cfvo type="percentile" val="50"/>
        <cfvo type="max"/>
        <color rgb="FF63BE7B"/>
        <color rgb="FFFCFCFF"/>
        <color rgb="FFF8696B"/>
      </colorScale>
    </cfRule>
    <cfRule type="colorScale" priority="3408">
      <colorScale>
        <cfvo type="min"/>
        <cfvo type="percentile" val="50"/>
        <cfvo type="max"/>
        <color rgb="FF63BE7B"/>
        <color rgb="FFFCFCFF"/>
        <color rgb="FFF8696B"/>
      </colorScale>
    </cfRule>
  </conditionalFormatting>
  <conditionalFormatting sqref="P5">
    <cfRule type="colorScale" priority="3183">
      <colorScale>
        <cfvo type="min"/>
        <cfvo type="percentile" val="50"/>
        <cfvo type="max"/>
        <color rgb="FF63BE7B"/>
        <color rgb="FFFCFCFF"/>
        <color rgb="FFF8696B"/>
      </colorScale>
    </cfRule>
  </conditionalFormatting>
  <conditionalFormatting sqref="P5">
    <cfRule type="colorScale" priority="3304">
      <colorScale>
        <cfvo type="min"/>
        <cfvo type="percentile" val="50"/>
        <cfvo type="max"/>
        <color rgb="FF63BE7B"/>
        <color rgb="FFFCFCFF"/>
        <color rgb="FFF8696B"/>
      </colorScale>
    </cfRule>
    <cfRule type="colorScale" priority="3305">
      <colorScale>
        <cfvo type="min"/>
        <cfvo type="percentile" val="50"/>
        <cfvo type="max"/>
        <color rgb="FF63BE7B"/>
        <color rgb="FFFCFCFF"/>
        <color rgb="FFF8696B"/>
      </colorScale>
    </cfRule>
    <cfRule type="colorScale" priority="3306">
      <colorScale>
        <cfvo type="min"/>
        <cfvo type="max"/>
        <color rgb="FFFCFCFF"/>
        <color rgb="FFF8696B"/>
      </colorScale>
    </cfRule>
    <cfRule type="colorScale" priority="3307">
      <colorScale>
        <cfvo type="min"/>
        <cfvo type="percentile" val="50"/>
        <cfvo type="max"/>
        <color rgb="FF63BE7B"/>
        <color rgb="FFFCFCFF"/>
        <color rgb="FFF8696B"/>
      </colorScale>
    </cfRule>
    <cfRule type="colorScale" priority="3361">
      <colorScale>
        <cfvo type="min"/>
        <cfvo type="percentile" val="50"/>
        <cfvo type="max"/>
        <color rgb="FF63BE7B"/>
        <color rgb="FFFCFCFF"/>
        <color rgb="FFF8696B"/>
      </colorScale>
    </cfRule>
    <cfRule type="colorScale" priority="3387">
      <colorScale>
        <cfvo type="min"/>
        <cfvo type="percentile" val="50"/>
        <cfvo type="max"/>
        <color rgb="FF63BE7B"/>
        <color rgb="FFFCFCFF"/>
        <color rgb="FFF8696B"/>
      </colorScale>
    </cfRule>
    <cfRule type="colorScale" priority="3409">
      <colorScale>
        <cfvo type="min"/>
        <cfvo type="percentile" val="50"/>
        <cfvo type="max"/>
        <color rgb="FF63BE7B"/>
        <color rgb="FFFCFCFF"/>
        <color rgb="FFF8696B"/>
      </colorScale>
    </cfRule>
  </conditionalFormatting>
  <conditionalFormatting sqref="Q5">
    <cfRule type="colorScale" priority="3182">
      <colorScale>
        <cfvo type="min"/>
        <cfvo type="percentile" val="50"/>
        <cfvo type="max"/>
        <color rgb="FFF8696B"/>
        <color rgb="FFFCFCFF"/>
        <color rgb="FF63BE7B"/>
      </colorScale>
    </cfRule>
  </conditionalFormatting>
  <conditionalFormatting sqref="Q5">
    <cfRule type="colorScale" priority="3272">
      <colorScale>
        <cfvo type="min"/>
        <cfvo type="max"/>
        <color rgb="FFFFEF9C"/>
        <color rgb="FF63BE7B"/>
      </colorScale>
    </cfRule>
    <cfRule type="colorScale" priority="3308">
      <colorScale>
        <cfvo type="min"/>
        <cfvo type="percentile" val="50"/>
        <cfvo type="max"/>
        <color rgb="FFF8696B"/>
        <color rgb="FFFCFCFF"/>
        <color rgb="FF63BE7B"/>
      </colorScale>
    </cfRule>
    <cfRule type="colorScale" priority="3309">
      <colorScale>
        <cfvo type="min"/>
        <cfvo type="max"/>
        <color rgb="FFFFEF9C"/>
        <color rgb="FF63BE7B"/>
      </colorScale>
    </cfRule>
    <cfRule type="colorScale" priority="3310">
      <colorScale>
        <cfvo type="min"/>
        <cfvo type="max"/>
        <color rgb="FFFCFCFF"/>
        <color rgb="FF63BE7B"/>
      </colorScale>
    </cfRule>
    <cfRule type="colorScale" priority="3311">
      <colorScale>
        <cfvo type="min"/>
        <cfvo type="max"/>
        <color rgb="FFFCFCFF"/>
        <color rgb="FF63BE7B"/>
      </colorScale>
    </cfRule>
    <cfRule type="colorScale" priority="3312">
      <colorScale>
        <cfvo type="min"/>
        <cfvo type="percentile" val="50"/>
        <cfvo type="max"/>
        <color rgb="FFF8696B"/>
        <color rgb="FFFCFCFF"/>
        <color rgb="FF63BE7B"/>
      </colorScale>
    </cfRule>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fRule type="colorScale" priority="3362">
      <colorScale>
        <cfvo type="min"/>
        <cfvo type="percentile" val="50"/>
        <cfvo type="max"/>
        <color rgb="FFF8696B"/>
        <color rgb="FFFCFCFF"/>
        <color rgb="FF63BE7B"/>
      </colorScale>
    </cfRule>
    <cfRule type="colorScale" priority="3388">
      <colorScale>
        <cfvo type="min"/>
        <cfvo type="percentile" val="50"/>
        <cfvo type="max"/>
        <color rgb="FFF8696B"/>
        <color rgb="FFFCFCFF"/>
        <color rgb="FF63BE7B"/>
      </colorScale>
    </cfRule>
    <cfRule type="colorScale" priority="3410">
      <colorScale>
        <cfvo type="min"/>
        <cfvo type="percentile" val="50"/>
        <cfvo type="max"/>
        <color rgb="FFF8696B"/>
        <color rgb="FFFCFCFF"/>
        <color rgb="FF63BE7B"/>
      </colorScale>
    </cfRule>
  </conditionalFormatting>
  <conditionalFormatting sqref="Q5:W5">
    <cfRule type="colorScale" priority="3218">
      <colorScale>
        <cfvo type="min"/>
        <cfvo type="max"/>
        <color rgb="FFFFEF9C"/>
        <color rgb="FF63BE7B"/>
      </colorScale>
    </cfRule>
    <cfRule type="colorScale" priority="3219">
      <colorScale>
        <cfvo type="min"/>
        <cfvo type="max"/>
        <color rgb="FFFFEF9C"/>
        <color rgb="FF63BE7B"/>
      </colorScale>
    </cfRule>
    <cfRule type="colorScale" priority="3220">
      <colorScale>
        <cfvo type="min"/>
        <cfvo type="max"/>
        <color rgb="FFFFEF9C"/>
        <color rgb="FF63BE7B"/>
      </colorScale>
    </cfRule>
  </conditionalFormatting>
  <conditionalFormatting sqref="R5">
    <cfRule type="colorScale" priority="3181">
      <colorScale>
        <cfvo type="min"/>
        <cfvo type="max"/>
        <color rgb="FFFCFCFF"/>
        <color rgb="FF63BE7B"/>
      </colorScale>
    </cfRule>
  </conditionalFormatting>
  <conditionalFormatting sqref="R5">
    <cfRule type="colorScale" priority="3315">
      <colorScale>
        <cfvo type="min"/>
        <cfvo type="max"/>
        <color rgb="FFFCFCFF"/>
        <color rgb="FF63BE7B"/>
      </colorScale>
    </cfRule>
    <cfRule type="colorScale" priority="3316">
      <colorScale>
        <cfvo type="min"/>
        <cfvo type="percentile" val="50"/>
        <cfvo type="max"/>
        <color rgb="FFF8696B"/>
        <color rgb="FFFCFCFF"/>
        <color rgb="FF63BE7B"/>
      </colorScale>
    </cfRule>
    <cfRule type="colorScale" priority="3363">
      <colorScale>
        <cfvo type="min"/>
        <cfvo type="max"/>
        <color rgb="FFFCFCFF"/>
        <color rgb="FF63BE7B"/>
      </colorScale>
    </cfRule>
    <cfRule type="colorScale" priority="3389">
      <colorScale>
        <cfvo type="min"/>
        <cfvo type="percentile" val="50"/>
        <cfvo type="max"/>
        <color rgb="FFF8696B"/>
        <color rgb="FFFCFCFF"/>
        <color rgb="FF63BE7B"/>
      </colorScale>
    </cfRule>
    <cfRule type="colorScale" priority="3390">
      <colorScale>
        <cfvo type="min"/>
        <cfvo type="max"/>
        <color rgb="FFFCFCFF"/>
        <color rgb="FF63BE7B"/>
      </colorScale>
    </cfRule>
    <cfRule type="colorScale" priority="3411">
      <colorScale>
        <cfvo type="min"/>
        <cfvo type="max"/>
        <color rgb="FFFCFCFF"/>
        <color rgb="FF63BE7B"/>
      </colorScale>
    </cfRule>
    <cfRule type="colorScale" priority="3412">
      <colorScale>
        <cfvo type="min"/>
        <cfvo type="percentile" val="50"/>
        <cfvo type="max"/>
        <color rgb="FFF8696B"/>
        <color rgb="FFFCFCFF"/>
        <color rgb="FF63BE7B"/>
      </colorScale>
    </cfRule>
  </conditionalFormatting>
  <conditionalFormatting sqref="R5:S5">
    <cfRule type="colorScale" priority="3223">
      <colorScale>
        <cfvo type="min"/>
        <cfvo type="max"/>
        <color rgb="FFFFEF9C"/>
        <color rgb="FF63BE7B"/>
      </colorScale>
    </cfRule>
    <cfRule type="colorScale" priority="3228">
      <colorScale>
        <cfvo type="min"/>
        <cfvo type="percentile" val="50"/>
        <cfvo type="max"/>
        <color rgb="FFF8696B"/>
        <color rgb="FFFCFCFF"/>
        <color rgb="FF63BE7B"/>
      </colorScale>
    </cfRule>
    <cfRule type="colorScale" priority="3229">
      <colorScale>
        <cfvo type="min"/>
        <cfvo type="max"/>
        <color rgb="FFFCFCFF"/>
        <color rgb="FF63BE7B"/>
      </colorScale>
    </cfRule>
    <cfRule type="colorScale" priority="3230">
      <colorScale>
        <cfvo type="min"/>
        <cfvo type="max"/>
        <color rgb="FFFCFCFF"/>
        <color rgb="FF63BE7B"/>
      </colorScale>
    </cfRule>
    <cfRule type="colorScale" priority="3231">
      <colorScale>
        <cfvo type="min"/>
        <cfvo type="percentile" val="50"/>
        <cfvo type="max"/>
        <color rgb="FFF8696B"/>
        <color rgb="FFFCFCFF"/>
        <color rgb="FF63BE7B"/>
      </colorScale>
    </cfRule>
    <cfRule type="colorScale" priority="3232">
      <colorScale>
        <cfvo type="min"/>
        <cfvo type="max"/>
        <color rgb="FFFCFCFF"/>
        <color rgb="FF63BE7B"/>
      </colorScale>
    </cfRule>
  </conditionalFormatting>
  <conditionalFormatting sqref="S5">
    <cfRule type="colorScale" priority="3180">
      <colorScale>
        <cfvo type="min"/>
        <cfvo type="max"/>
        <color rgb="FFFCFCFF"/>
        <color rgb="FF63BE7B"/>
      </colorScale>
    </cfRule>
  </conditionalFormatting>
  <conditionalFormatting sqref="S5">
    <cfRule type="colorScale" priority="3317">
      <colorScale>
        <cfvo type="min"/>
        <cfvo type="max"/>
        <color rgb="FFFCFCFF"/>
        <color rgb="FF63BE7B"/>
      </colorScale>
    </cfRule>
    <cfRule type="colorScale" priority="3318">
      <colorScale>
        <cfvo type="min"/>
        <cfvo type="percentile" val="50"/>
        <cfvo type="max"/>
        <color rgb="FFF8696B"/>
        <color rgb="FFFCFCFF"/>
        <color rgb="FF63BE7B"/>
      </colorScale>
    </cfRule>
    <cfRule type="colorScale" priority="3364">
      <colorScale>
        <cfvo type="min"/>
        <cfvo type="max"/>
        <color rgb="FFFCFCFF"/>
        <color rgb="FF63BE7B"/>
      </colorScale>
    </cfRule>
    <cfRule type="colorScale" priority="3369">
      <colorScale>
        <cfvo type="min"/>
        <cfvo type="max"/>
        <color rgb="FFFCFCFF"/>
        <color rgb="FF63BE7B"/>
      </colorScale>
    </cfRule>
    <cfRule type="colorScale" priority="3370">
      <colorScale>
        <cfvo type="min"/>
        <cfvo type="percentile" val="50"/>
        <cfvo type="max"/>
        <color rgb="FFF8696B"/>
        <color rgb="FFFCFCFF"/>
        <color rgb="FF63BE7B"/>
      </colorScale>
    </cfRule>
    <cfRule type="colorScale" priority="3371">
      <colorScale>
        <cfvo type="min"/>
        <cfvo type="percentile" val="50"/>
        <cfvo type="max"/>
        <color rgb="FFF8696B"/>
        <color rgb="FFFCFCFF"/>
        <color rgb="FF63BE7B"/>
      </colorScale>
    </cfRule>
    <cfRule type="colorScale" priority="3413">
      <colorScale>
        <cfvo type="min"/>
        <cfvo type="percentile" val="50"/>
        <cfvo type="max"/>
        <color rgb="FFF8696B"/>
        <color rgb="FFFCFCFF"/>
        <color rgb="FF63BE7B"/>
      </colorScale>
    </cfRule>
  </conditionalFormatting>
  <conditionalFormatting sqref="T5">
    <cfRule type="colorScale" priority="3179">
      <colorScale>
        <cfvo type="min"/>
        <cfvo type="max"/>
        <color rgb="FFFCFCFF"/>
        <color rgb="FF63BE7B"/>
      </colorScale>
    </cfRule>
  </conditionalFormatting>
  <conditionalFormatting sqref="T5">
    <cfRule type="colorScale" priority="3273">
      <colorScale>
        <cfvo type="min"/>
        <cfvo type="max"/>
        <color rgb="FFFFEF9C"/>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fRule type="colorScale" priority="3321">
      <colorScale>
        <cfvo type="min"/>
        <cfvo type="max"/>
        <color rgb="FFFCFCFF"/>
        <color rgb="FF63BE7B"/>
      </colorScale>
    </cfRule>
    <cfRule type="colorScale" priority="3322">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percentile" val="50"/>
        <cfvo type="max"/>
        <color rgb="FFF8696B"/>
        <color rgb="FFFCFCFF"/>
        <color rgb="FF63BE7B"/>
      </colorScale>
    </cfRule>
    <cfRule type="colorScale" priority="3365">
      <colorScale>
        <cfvo type="min"/>
        <cfvo type="max"/>
        <color rgb="FFFCFCFF"/>
        <color rgb="FF63BE7B"/>
      </colorScale>
    </cfRule>
    <cfRule type="colorScale" priority="3391">
      <colorScale>
        <cfvo type="min"/>
        <cfvo type="percentile" val="50"/>
        <cfvo type="max"/>
        <color rgb="FFF8696B"/>
        <color rgb="FFFCFCFF"/>
        <color rgb="FF63BE7B"/>
      </colorScale>
    </cfRule>
    <cfRule type="colorScale" priority="3414">
      <colorScale>
        <cfvo type="min"/>
        <cfvo type="percentile" val="50"/>
        <cfvo type="max"/>
        <color rgb="FFF8696B"/>
        <color rgb="FFFCFCFF"/>
        <color rgb="FF63BE7B"/>
      </colorScale>
    </cfRule>
  </conditionalFormatting>
  <conditionalFormatting sqref="U5">
    <cfRule type="colorScale" priority="3178">
      <colorScale>
        <cfvo type="min"/>
        <cfvo type="percentile" val="50"/>
        <cfvo type="max"/>
        <color rgb="FFF8696B"/>
        <color rgb="FFFCFCFF"/>
        <color rgb="FF63BE7B"/>
      </colorScale>
    </cfRule>
  </conditionalFormatting>
  <conditionalFormatting sqref="U5">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66">
      <colorScale>
        <cfvo type="min"/>
        <cfvo type="max"/>
        <color rgb="FFFCFCFF"/>
        <color rgb="FF63BE7B"/>
      </colorScale>
    </cfRule>
    <cfRule type="colorScale" priority="3378">
      <colorScale>
        <cfvo type="min"/>
        <cfvo type="percentile" val="50"/>
        <cfvo type="max"/>
        <color rgb="FFF8696B"/>
        <color rgb="FFFCFCFF"/>
        <color rgb="FF63BE7B"/>
      </colorScale>
    </cfRule>
    <cfRule type="colorScale" priority="3392">
      <colorScale>
        <cfvo type="min"/>
        <cfvo type="percentile" val="50"/>
        <cfvo type="max"/>
        <color rgb="FFF8696B"/>
        <color rgb="FFFCFCFF"/>
        <color rgb="FF63BE7B"/>
      </colorScale>
    </cfRule>
    <cfRule type="colorScale" priority="3415">
      <colorScale>
        <cfvo type="min"/>
        <cfvo type="percentile" val="50"/>
        <cfvo type="max"/>
        <color rgb="FFF8696B"/>
        <color rgb="FFFCFCFF"/>
        <color rgb="FF63BE7B"/>
      </colorScale>
    </cfRule>
  </conditionalFormatting>
  <conditionalFormatting sqref="U5:W5">
    <cfRule type="colorScale" priority="3221">
      <colorScale>
        <cfvo type="min"/>
        <cfvo type="max"/>
        <color rgb="FFFFEF9C"/>
        <color rgb="FF63BE7B"/>
      </colorScale>
    </cfRule>
    <cfRule type="colorScale" priority="3224">
      <colorScale>
        <cfvo type="min"/>
        <cfvo type="max"/>
        <color rgb="FFFFEF9C"/>
        <color rgb="FF63BE7B"/>
      </colorScale>
    </cfRule>
  </conditionalFormatting>
  <conditionalFormatting sqref="V5">
    <cfRule type="colorScale" priority="3177">
      <colorScale>
        <cfvo type="min"/>
        <cfvo type="percentile" val="50"/>
        <cfvo type="max"/>
        <color rgb="FF63BE7B"/>
        <color rgb="FFFCFCFF"/>
        <color rgb="FFF8696B"/>
      </colorScale>
    </cfRule>
  </conditionalFormatting>
  <conditionalFormatting sqref="V5">
    <cfRule type="colorScale" priority="3275">
      <colorScale>
        <cfvo type="min"/>
        <cfvo type="max"/>
        <color rgb="FFFFEF9C"/>
        <color rgb="FF63BE7B"/>
      </colorScale>
    </cfRule>
    <cfRule type="colorScale" priority="3329">
      <colorScale>
        <cfvo type="min"/>
        <cfvo type="max"/>
        <color rgb="FFFFEF9C"/>
        <color rgb="FF63BE7B"/>
      </colorScale>
    </cfRule>
    <cfRule type="colorScale" priority="3330">
      <colorScale>
        <cfvo type="min"/>
        <cfvo type="percentile" val="50"/>
        <cfvo type="max"/>
        <color rgb="FF63BE7B"/>
        <color rgb="FFFCFCFF"/>
        <color rgb="FFF8696B"/>
      </colorScale>
    </cfRule>
    <cfRule type="colorScale" priority="3331">
      <colorScale>
        <cfvo type="min"/>
        <cfvo type="percentile" val="50"/>
        <cfvo type="max"/>
        <color rgb="FF63BE7B"/>
        <color rgb="FFFCFCFF"/>
        <color rgb="FFF8696B"/>
      </colorScale>
    </cfRule>
    <cfRule type="colorScale" priority="3332">
      <colorScale>
        <cfvo type="min"/>
        <cfvo type="max"/>
        <color rgb="FF63BE7B"/>
        <color rgb="FFFCFCFF"/>
      </colorScale>
    </cfRule>
    <cfRule type="colorScale" priority="3333">
      <colorScale>
        <cfvo type="min"/>
        <cfvo type="percentile" val="50"/>
        <cfvo type="max"/>
        <color rgb="FF63BE7B"/>
        <color rgb="FFFCFCFF"/>
        <color rgb="FFF8696B"/>
      </colorScale>
    </cfRule>
    <cfRule type="colorScale" priority="3334">
      <colorScale>
        <cfvo type="min"/>
        <cfvo type="max"/>
        <color rgb="FFFFEF9C"/>
        <color rgb="FF63BE7B"/>
      </colorScale>
    </cfRule>
    <cfRule type="colorScale" priority="3367">
      <colorScale>
        <cfvo type="min"/>
        <cfvo type="percentile" val="50"/>
        <cfvo type="max"/>
        <color rgb="FF63BE7B"/>
        <color rgb="FFFCFCFF"/>
        <color rgb="FFF8696B"/>
      </colorScale>
    </cfRule>
    <cfRule type="colorScale" priority="3393">
      <colorScale>
        <cfvo type="min"/>
        <cfvo type="percentile" val="50"/>
        <cfvo type="max"/>
        <color rgb="FF63BE7B"/>
        <color rgb="FFFCFCFF"/>
        <color rgb="FFF8696B"/>
      </colorScale>
    </cfRule>
    <cfRule type="colorScale" priority="3416">
      <colorScale>
        <cfvo type="min"/>
        <cfvo type="percentile" val="50"/>
        <cfvo type="max"/>
        <color rgb="FF63BE7B"/>
        <color rgb="FFFCFCFF"/>
        <color rgb="FFF8696B"/>
      </colorScale>
    </cfRule>
  </conditionalFormatting>
  <conditionalFormatting sqref="W5">
    <cfRule type="colorScale" priority="3176">
      <colorScale>
        <cfvo type="min"/>
        <cfvo type="percentile" val="50"/>
        <cfvo type="max"/>
        <color rgb="FF63BE7B"/>
        <color rgb="FFFCFCFF"/>
        <color rgb="FFF8696B"/>
      </colorScale>
    </cfRule>
  </conditionalFormatting>
  <conditionalFormatting sqref="W5">
    <cfRule type="colorScale" priority="3335">
      <colorScale>
        <cfvo type="min"/>
        <cfvo type="percentile" val="50"/>
        <cfvo type="max"/>
        <color rgb="FF63BE7B"/>
        <color rgb="FFFCFCFF"/>
        <color rgb="FFF8696B"/>
      </colorScale>
    </cfRule>
    <cfRule type="colorScale" priority="3336">
      <colorScale>
        <cfvo type="min"/>
        <cfvo type="max"/>
        <color rgb="FF63BE7B"/>
        <color rgb="FFFCFCFF"/>
      </colorScale>
    </cfRule>
    <cfRule type="colorScale" priority="3337">
      <colorScale>
        <cfvo type="min"/>
        <cfvo type="percentile" val="50"/>
        <cfvo type="max"/>
        <color rgb="FF63BE7B"/>
        <color rgb="FFFCFCFF"/>
        <color rgb="FFF8696B"/>
      </colorScale>
    </cfRule>
    <cfRule type="colorScale" priority="3338">
      <colorScale>
        <cfvo type="min"/>
        <cfvo type="percentile" val="50"/>
        <cfvo type="max"/>
        <color rgb="FF63BE7B"/>
        <color rgb="FFFCFCFF"/>
        <color rgb="FFF8696B"/>
      </colorScale>
    </cfRule>
    <cfRule type="colorScale" priority="3379">
      <colorScale>
        <cfvo type="min"/>
        <cfvo type="percentile" val="50"/>
        <cfvo type="max"/>
        <color rgb="FF63BE7B"/>
        <color rgb="FFFCFCFF"/>
        <color rgb="FFF8696B"/>
      </colorScale>
    </cfRule>
    <cfRule type="colorScale" priority="3394">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onditionalFormatting>
  <conditionalFormatting sqref="D5">
    <cfRule type="colorScale" priority="3175">
      <colorScale>
        <cfvo type="min"/>
        <cfvo type="percentile" val="50"/>
        <cfvo type="max"/>
        <color rgb="FFF8696B"/>
        <color rgb="FFFCFCFF"/>
        <color rgb="FF63BE7B"/>
      </colorScale>
    </cfRule>
  </conditionalFormatting>
  <conditionalFormatting sqref="E5">
    <cfRule type="colorScale" priority="3174">
      <colorScale>
        <cfvo type="min"/>
        <cfvo type="max"/>
        <color rgb="FFFCFCFF"/>
        <color rgb="FF63BE7B"/>
      </colorScale>
    </cfRule>
  </conditionalFormatting>
  <conditionalFormatting sqref="F5">
    <cfRule type="colorScale" priority="3173">
      <colorScale>
        <cfvo type="min"/>
        <cfvo type="max"/>
        <color rgb="FFFCFCFF"/>
        <color rgb="FF63BE7B"/>
      </colorScale>
    </cfRule>
  </conditionalFormatting>
  <conditionalFormatting sqref="G5">
    <cfRule type="colorScale" priority="3172">
      <colorScale>
        <cfvo type="min"/>
        <cfvo type="max"/>
        <color rgb="FFFCFCFF"/>
        <color rgb="FF63BE7B"/>
      </colorScale>
    </cfRule>
  </conditionalFormatting>
  <conditionalFormatting sqref="H5">
    <cfRule type="colorScale" priority="3171">
      <colorScale>
        <cfvo type="min"/>
        <cfvo type="max"/>
        <color rgb="FFFCFCFF"/>
        <color rgb="FF63BE7B"/>
      </colorScale>
    </cfRule>
  </conditionalFormatting>
  <conditionalFormatting sqref="I5">
    <cfRule type="colorScale" priority="3170">
      <colorScale>
        <cfvo type="min"/>
        <cfvo type="max"/>
        <color rgb="FFFCFCFF"/>
        <color rgb="FF63BE7B"/>
      </colorScale>
    </cfRule>
  </conditionalFormatting>
  <conditionalFormatting sqref="J5">
    <cfRule type="colorScale" priority="3169">
      <colorScale>
        <cfvo type="min"/>
        <cfvo type="max"/>
        <color rgb="FFFCFCFF"/>
        <color rgb="FF63BE7B"/>
      </colorScale>
    </cfRule>
  </conditionalFormatting>
  <conditionalFormatting sqref="K5">
    <cfRule type="colorScale" priority="3168">
      <colorScale>
        <cfvo type="min"/>
        <cfvo type="max"/>
        <color rgb="FFFCFCFF"/>
        <color rgb="FF63BE7B"/>
      </colorScale>
    </cfRule>
  </conditionalFormatting>
  <conditionalFormatting sqref="L5">
    <cfRule type="colorScale" priority="3167">
      <colorScale>
        <cfvo type="min"/>
        <cfvo type="max"/>
        <color rgb="FFFCFCFF"/>
        <color rgb="FF63BE7B"/>
      </colorScale>
    </cfRule>
  </conditionalFormatting>
  <conditionalFormatting sqref="N5">
    <cfRule type="colorScale" priority="3165">
      <colorScale>
        <cfvo type="min"/>
        <cfvo type="max"/>
        <color rgb="FFFCFCFF"/>
        <color rgb="FF63BE7B"/>
      </colorScale>
    </cfRule>
  </conditionalFormatting>
  <conditionalFormatting sqref="O5">
    <cfRule type="colorScale" priority="3164">
      <colorScale>
        <cfvo type="min"/>
        <cfvo type="percentile" val="50"/>
        <cfvo type="max"/>
        <color rgb="FF63BE7B"/>
        <color rgb="FFFCFCFF"/>
        <color rgb="FFF8696B"/>
      </colorScale>
    </cfRule>
  </conditionalFormatting>
  <conditionalFormatting sqref="P5">
    <cfRule type="colorScale" priority="3163">
      <colorScale>
        <cfvo type="min"/>
        <cfvo type="percentile" val="50"/>
        <cfvo type="max"/>
        <color rgb="FF63BE7B"/>
        <color rgb="FFFCFCFF"/>
        <color rgb="FFF8696B"/>
      </colorScale>
    </cfRule>
  </conditionalFormatting>
  <conditionalFormatting sqref="Q5">
    <cfRule type="colorScale" priority="3162">
      <colorScale>
        <cfvo type="min"/>
        <cfvo type="percentile" val="50"/>
        <cfvo type="max"/>
        <color rgb="FFF8696B"/>
        <color rgb="FFFCFCFF"/>
        <color rgb="FF63BE7B"/>
      </colorScale>
    </cfRule>
  </conditionalFormatting>
  <conditionalFormatting sqref="R5">
    <cfRule type="colorScale" priority="3161">
      <colorScale>
        <cfvo type="min"/>
        <cfvo type="max"/>
        <color rgb="FFFCFCFF"/>
        <color rgb="FF63BE7B"/>
      </colorScale>
    </cfRule>
  </conditionalFormatting>
  <conditionalFormatting sqref="S5">
    <cfRule type="colorScale" priority="3160">
      <colorScale>
        <cfvo type="min"/>
        <cfvo type="percentile" val="50"/>
        <cfvo type="max"/>
        <color rgb="FFF8696B"/>
        <color rgb="FFFCFCFF"/>
        <color rgb="FF63BE7B"/>
      </colorScale>
    </cfRule>
  </conditionalFormatting>
  <conditionalFormatting sqref="T5">
    <cfRule type="colorScale" priority="3159">
      <colorScale>
        <cfvo type="min"/>
        <cfvo type="percentile" val="50"/>
        <cfvo type="max"/>
        <color rgb="FFF8696B"/>
        <color rgb="FFFCFCFF"/>
        <color rgb="FF63BE7B"/>
      </colorScale>
    </cfRule>
  </conditionalFormatting>
  <conditionalFormatting sqref="U5">
    <cfRule type="colorScale" priority="3158">
      <colorScale>
        <cfvo type="min"/>
        <cfvo type="percentile" val="50"/>
        <cfvo type="max"/>
        <color rgb="FFF8696B"/>
        <color rgb="FFFCFCFF"/>
        <color rgb="FF63BE7B"/>
      </colorScale>
    </cfRule>
  </conditionalFormatting>
  <conditionalFormatting sqref="V5">
    <cfRule type="colorScale" priority="3157">
      <colorScale>
        <cfvo type="min"/>
        <cfvo type="percentile" val="50"/>
        <cfvo type="max"/>
        <color rgb="FF63BE7B"/>
        <color rgb="FFFCFCFF"/>
        <color rgb="FFF8696B"/>
      </colorScale>
    </cfRule>
  </conditionalFormatting>
  <conditionalFormatting sqref="W5">
    <cfRule type="colorScale" priority="3156">
      <colorScale>
        <cfvo type="min"/>
        <cfvo type="percentile" val="50"/>
        <cfvo type="max"/>
        <color rgb="FF63BE7B"/>
        <color rgb="FFFCFCFF"/>
        <color rgb="FFF8696B"/>
      </colorScale>
    </cfRule>
  </conditionalFormatting>
  <conditionalFormatting sqref="N6">
    <cfRule type="colorScale" priority="2962">
      <colorScale>
        <cfvo type="min"/>
        <cfvo type="max"/>
        <color rgb="FFFCFCFF"/>
        <color rgb="FF63BE7B"/>
      </colorScale>
    </cfRule>
  </conditionalFormatting>
  <conditionalFormatting sqref="E6:N6">
    <cfRule type="colorScale" priority="2610">
      <colorScale>
        <cfvo type="min"/>
        <cfvo type="max"/>
        <color rgb="FFFCFCFF"/>
        <color rgb="FF63BE7B"/>
      </colorScale>
    </cfRule>
    <cfRule type="colorScale" priority="2611">
      <colorScale>
        <cfvo type="min"/>
        <cfvo type="max"/>
        <color rgb="FFFCFCFF"/>
        <color rgb="FF63BE7B"/>
      </colorScale>
    </cfRule>
    <cfRule type="colorScale" priority="2612">
      <colorScale>
        <cfvo type="min"/>
        <cfvo type="percentile" val="50"/>
        <cfvo type="max"/>
        <color rgb="FFF8696B"/>
        <color rgb="FFFFEB84"/>
        <color rgb="FF63BE7B"/>
      </colorScale>
    </cfRule>
    <cfRule type="colorScale" priority="2613">
      <colorScale>
        <cfvo type="min"/>
        <cfvo type="max"/>
        <color rgb="FFFFEF9C"/>
        <color rgb="FF63BE7B"/>
      </colorScale>
    </cfRule>
  </conditionalFormatting>
  <conditionalFormatting sqref="K6:L6">
    <cfRule type="colorScale" priority="2618">
      <colorScale>
        <cfvo type="min"/>
        <cfvo type="max"/>
        <color rgb="FFFCFCFF"/>
        <color rgb="FF63BE7B"/>
      </colorScale>
    </cfRule>
    <cfRule type="colorScale" priority="2621">
      <colorScale>
        <cfvo type="min"/>
        <cfvo type="max"/>
        <color rgb="FFFCFCFF"/>
        <color rgb="FF63BE7B"/>
      </colorScale>
    </cfRule>
    <cfRule type="colorScale" priority="2622">
      <colorScale>
        <cfvo type="min"/>
        <cfvo type="percentile" val="50"/>
        <cfvo type="max"/>
        <color rgb="FFF8696B"/>
        <color rgb="FFFCFCFF"/>
        <color rgb="FF63BE7B"/>
      </colorScale>
    </cfRule>
    <cfRule type="colorScale" priority="2623">
      <colorScale>
        <cfvo type="min"/>
        <cfvo type="max"/>
        <color rgb="FFFCFCFF"/>
        <color rgb="FF63BE7B"/>
      </colorScale>
    </cfRule>
  </conditionalFormatting>
  <conditionalFormatting sqref="N6">
    <cfRule type="colorScale" priority="2609">
      <colorScale>
        <cfvo type="min"/>
        <cfvo type="max"/>
        <color rgb="FFFCFCFF"/>
        <color rgb="FF63BE7B"/>
      </colorScale>
    </cfRule>
  </conditionalFormatting>
  <conditionalFormatting sqref="Q6:W6">
    <cfRule type="colorScale" priority="2614">
      <colorScale>
        <cfvo type="min"/>
        <cfvo type="max"/>
        <color rgb="FFFFEF9C"/>
        <color rgb="FF63BE7B"/>
      </colorScale>
    </cfRule>
    <cfRule type="colorScale" priority="2615">
      <colorScale>
        <cfvo type="min"/>
        <cfvo type="max"/>
        <color rgb="FFFFEF9C"/>
        <color rgb="FF63BE7B"/>
      </colorScale>
    </cfRule>
    <cfRule type="colorScale" priority="2616">
      <colorScale>
        <cfvo type="min"/>
        <cfvo type="max"/>
        <color rgb="FFFFEF9C"/>
        <color rgb="FF63BE7B"/>
      </colorScale>
    </cfRule>
  </conditionalFormatting>
  <conditionalFormatting sqref="R6:S6">
    <cfRule type="colorScale" priority="2619">
      <colorScale>
        <cfvo type="min"/>
        <cfvo type="max"/>
        <color rgb="FFFFEF9C"/>
        <color rgb="FF63BE7B"/>
      </colorScale>
    </cfRule>
    <cfRule type="colorScale" priority="2624">
      <colorScale>
        <cfvo type="min"/>
        <cfvo type="percentile" val="50"/>
        <cfvo type="max"/>
        <color rgb="FFF8696B"/>
        <color rgb="FFFCFCFF"/>
        <color rgb="FF63BE7B"/>
      </colorScale>
    </cfRule>
    <cfRule type="colorScale" priority="2625">
      <colorScale>
        <cfvo type="min"/>
        <cfvo type="max"/>
        <color rgb="FFFCFCFF"/>
        <color rgb="FF63BE7B"/>
      </colorScale>
    </cfRule>
    <cfRule type="colorScale" priority="2626">
      <colorScale>
        <cfvo type="min"/>
        <cfvo type="max"/>
        <color rgb="FFFCFCFF"/>
        <color rgb="FF63BE7B"/>
      </colorScale>
    </cfRule>
    <cfRule type="colorScale" priority="2627">
      <colorScale>
        <cfvo type="min"/>
        <cfvo type="percentile" val="50"/>
        <cfvo type="max"/>
        <color rgb="FFF8696B"/>
        <color rgb="FFFCFCFF"/>
        <color rgb="FF63BE7B"/>
      </colorScale>
    </cfRule>
    <cfRule type="colorScale" priority="2628">
      <colorScale>
        <cfvo type="min"/>
        <cfvo type="max"/>
        <color rgb="FFFCFCFF"/>
        <color rgb="FF63BE7B"/>
      </colorScale>
    </cfRule>
  </conditionalFormatting>
  <conditionalFormatting sqref="U6:W6">
    <cfRule type="colorScale" priority="2617">
      <colorScale>
        <cfvo type="min"/>
        <cfvo type="max"/>
        <color rgb="FFFFEF9C"/>
        <color rgb="FF63BE7B"/>
      </colorScale>
    </cfRule>
    <cfRule type="colorScale" priority="2620">
      <colorScale>
        <cfvo type="min"/>
        <cfvo type="max"/>
        <color rgb="FFFFEF9C"/>
        <color rgb="FF63BE7B"/>
      </colorScale>
    </cfRule>
  </conditionalFormatting>
  <conditionalFormatting sqref="D7">
    <cfRule type="colorScale" priority="2551">
      <colorScale>
        <cfvo type="min"/>
        <cfvo type="percentile" val="50"/>
        <cfvo type="max"/>
        <color rgb="FFF8696B"/>
        <color rgb="FFFCFCFF"/>
        <color rgb="FF63BE7B"/>
      </colorScale>
    </cfRule>
  </conditionalFormatting>
  <conditionalFormatting sqref="D7">
    <cfRule type="colorScale" priority="2552">
      <colorScale>
        <cfvo type="min"/>
        <cfvo type="percentile" val="50"/>
        <cfvo type="max"/>
        <color rgb="FFF8696B"/>
        <color rgb="FFFCFCFF"/>
        <color rgb="FF63BE7B"/>
      </colorScale>
    </cfRule>
  </conditionalFormatting>
  <conditionalFormatting sqref="E7">
    <cfRule type="colorScale" priority="2553">
      <colorScale>
        <cfvo type="min"/>
        <cfvo type="percentile" val="50"/>
        <cfvo type="max"/>
        <color rgb="FFF8696B"/>
        <color rgb="FFFCFCFF"/>
        <color rgb="FF63BE7B"/>
      </colorScale>
    </cfRule>
    <cfRule type="colorScale" priority="2554">
      <colorScale>
        <cfvo type="min"/>
        <cfvo type="max"/>
        <color rgb="FFFCFCFF"/>
        <color rgb="FF63BE7B"/>
      </colorScale>
    </cfRule>
    <cfRule type="colorScale" priority="2555">
      <colorScale>
        <cfvo type="min"/>
        <cfvo type="percentile" val="50"/>
        <cfvo type="max"/>
        <color rgb="FFF8696B"/>
        <color rgb="FFFCFCFF"/>
        <color rgb="FF63BE7B"/>
      </colorScale>
    </cfRule>
  </conditionalFormatting>
  <conditionalFormatting sqref="E7">
    <cfRule type="colorScale" priority="2556">
      <colorScale>
        <cfvo type="min"/>
        <cfvo type="max"/>
        <color rgb="FFFCFCFF"/>
        <color rgb="FF63BE7B"/>
      </colorScale>
    </cfRule>
    <cfRule type="colorScale" priority="2557">
      <colorScale>
        <cfvo type="min"/>
        <cfvo type="max"/>
        <color rgb="FFFCFCFF"/>
        <color rgb="FF63BE7B"/>
      </colorScale>
    </cfRule>
    <cfRule type="colorScale" priority="2558">
      <colorScale>
        <cfvo type="min"/>
        <cfvo type="max"/>
        <color rgb="FFFCFCFF"/>
        <color rgb="FF63BE7B"/>
      </colorScale>
    </cfRule>
  </conditionalFormatting>
  <conditionalFormatting sqref="E7:M7">
    <cfRule type="colorScale" priority="2536">
      <colorScale>
        <cfvo type="min"/>
        <cfvo type="max"/>
        <color rgb="FFFCFCFF"/>
        <color rgb="FF63BE7B"/>
      </colorScale>
    </cfRule>
    <cfRule type="colorScale" priority="2537">
      <colorScale>
        <cfvo type="min"/>
        <cfvo type="max"/>
        <color rgb="FFFCFCFF"/>
        <color rgb="FF63BE7B"/>
      </colorScale>
    </cfRule>
    <cfRule type="colorScale" priority="2538">
      <colorScale>
        <cfvo type="min"/>
        <cfvo type="percentile" val="50"/>
        <cfvo type="max"/>
        <color rgb="FFF8696B"/>
        <color rgb="FFFFEB84"/>
        <color rgb="FF63BE7B"/>
      </colorScale>
    </cfRule>
    <cfRule type="colorScale" priority="2539">
      <colorScale>
        <cfvo type="min"/>
        <cfvo type="max"/>
        <color rgb="FFFFEF9C"/>
        <color rgb="FF63BE7B"/>
      </colorScale>
    </cfRule>
  </conditionalFormatting>
  <conditionalFormatting sqref="N7">
    <cfRule type="colorScale" priority="2496">
      <colorScale>
        <cfvo type="min"/>
        <cfvo type="max"/>
        <color rgb="FFFCFCFF"/>
        <color rgb="FF63BE7B"/>
      </colorScale>
    </cfRule>
    <cfRule type="colorScale" priority="2497">
      <colorScale>
        <cfvo type="min"/>
        <cfvo type="max"/>
        <color rgb="FFFCFCFF"/>
        <color rgb="FF63BE7B"/>
      </colorScale>
    </cfRule>
    <cfRule type="colorScale" priority="2498">
      <colorScale>
        <cfvo type="min"/>
        <cfvo type="percentile" val="50"/>
        <cfvo type="max"/>
        <color rgb="FFF8696B"/>
        <color rgb="FFFFEB84"/>
        <color rgb="FF63BE7B"/>
      </colorScale>
    </cfRule>
    <cfRule type="colorScale" priority="2499">
      <colorScale>
        <cfvo type="min"/>
        <cfvo type="max"/>
        <color rgb="FFFFEF9C"/>
        <color rgb="FF63BE7B"/>
      </colorScale>
    </cfRule>
    <cfRule type="colorScale" priority="2500">
      <colorScale>
        <cfvo type="min"/>
        <cfvo type="percentile" val="50"/>
        <cfvo type="max"/>
        <color rgb="FFF8696B"/>
        <color rgb="FFFCFCFF"/>
        <color rgb="FF63BE7B"/>
      </colorScale>
    </cfRule>
    <cfRule type="colorScale" priority="2501">
      <colorScale>
        <cfvo type="min"/>
        <cfvo type="max"/>
        <color rgb="FFFCFCFF"/>
        <color rgb="FF63BE7B"/>
      </colorScale>
    </cfRule>
    <cfRule type="colorScale" priority="2502">
      <colorScale>
        <cfvo type="min"/>
        <cfvo type="percentile" val="50"/>
        <cfvo type="max"/>
        <color rgb="FFF8696B"/>
        <color rgb="FFFCFCFF"/>
        <color rgb="FF63BE7B"/>
      </colorScale>
    </cfRule>
    <cfRule type="colorScale" priority="2503">
      <colorScale>
        <cfvo type="min"/>
        <cfvo type="percentile" val="50"/>
        <cfvo type="max"/>
        <color rgb="FFF8696B"/>
        <color rgb="FFFCFCFF"/>
        <color rgb="FF5A8AC6"/>
      </colorScale>
    </cfRule>
    <cfRule type="colorScale" priority="2504">
      <colorScale>
        <cfvo type="min"/>
        <cfvo type="percentile" val="50"/>
        <cfvo type="max"/>
        <color rgb="FFF8696B"/>
        <color rgb="FFFCFCFF"/>
        <color rgb="FF63BE7B"/>
      </colorScale>
    </cfRule>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FEB84"/>
        <color rgb="FF63BE7B"/>
      </colorScale>
    </cfRule>
    <cfRule type="colorScale" priority="2511">
      <colorScale>
        <cfvo type="min"/>
        <cfvo type="max"/>
        <color rgb="FFFFEF9C"/>
        <color rgb="FF63BE7B"/>
      </colorScale>
    </cfRule>
    <cfRule type="colorScale" priority="2512">
      <colorScale>
        <cfvo type="min"/>
        <cfvo type="max"/>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FEB84"/>
        <color rgb="FF63BE7B"/>
      </colorScale>
    </cfRule>
    <cfRule type="colorScale" priority="2515">
      <colorScale>
        <cfvo type="min"/>
        <cfvo type="max"/>
        <color rgb="FFFFEF9C"/>
        <color rgb="FF63BE7B"/>
      </colorScale>
    </cfRule>
    <cfRule type="colorScale" priority="2516">
      <colorScale>
        <cfvo type="min"/>
        <cfvo type="max"/>
        <color rgb="FFFCFCFF"/>
        <color rgb="FF63BE7B"/>
      </colorScale>
    </cfRule>
    <cfRule type="colorScale" priority="2517">
      <colorScale>
        <cfvo type="min"/>
        <cfvo type="max"/>
        <color rgb="FFFCFCFF"/>
        <color rgb="FF63BE7B"/>
      </colorScale>
    </cfRule>
    <cfRule type="colorScale" priority="2518">
      <colorScale>
        <cfvo type="min"/>
        <cfvo type="percentile" val="50"/>
        <cfvo type="max"/>
        <color rgb="FFF8696B"/>
        <color rgb="FFFFEB84"/>
        <color rgb="FF63BE7B"/>
      </colorScale>
    </cfRule>
    <cfRule type="colorScale" priority="2519">
      <colorScale>
        <cfvo type="min"/>
        <cfvo type="max"/>
        <color rgb="FFFFEF9C"/>
        <color rgb="FF63BE7B"/>
      </colorScale>
    </cfRule>
    <cfRule type="colorScale" priority="2520">
      <colorScale>
        <cfvo type="min"/>
        <cfvo type="max"/>
        <color rgb="FFFCFCFF"/>
        <color rgb="FF63BE7B"/>
      </colorScale>
    </cfRule>
    <cfRule type="colorScale" priority="2521">
      <colorScale>
        <cfvo type="min"/>
        <cfvo type="percentile" val="50"/>
        <cfvo type="max"/>
        <color rgb="FFF8696B"/>
        <color rgb="FFFCFCFF"/>
        <color rgb="FF63BE7B"/>
      </colorScale>
    </cfRule>
    <cfRule type="colorScale" priority="2522">
      <colorScale>
        <cfvo type="min"/>
        <cfvo type="percentile" val="50"/>
        <cfvo type="max"/>
        <color rgb="FFF8696B"/>
        <color rgb="FFFCFCFF"/>
        <color rgb="FF63BE7B"/>
      </colorScale>
    </cfRule>
    <cfRule type="colorScale" priority="2523">
      <colorScale>
        <cfvo type="min"/>
        <cfvo type="percentile" val="50"/>
        <cfvo type="max"/>
        <color rgb="FFF8696B"/>
        <color rgb="FFFCFCFF"/>
        <color rgb="FF5A8AC6"/>
      </colorScale>
    </cfRule>
    <cfRule type="colorScale" priority="2524">
      <colorScale>
        <cfvo type="min"/>
        <cfvo type="percentile" val="50"/>
        <cfvo type="max"/>
        <color rgb="FFF8696B"/>
        <color rgb="FFFCFCFF"/>
        <color rgb="FF63BE7B"/>
      </colorScale>
    </cfRule>
    <cfRule type="colorScale" priority="2525">
      <colorScale>
        <cfvo type="min"/>
        <cfvo type="percentile" val="50"/>
        <cfvo type="max"/>
        <color rgb="FFF8696B"/>
        <color rgb="FFFCFCFF"/>
        <color rgb="FF63BE7B"/>
      </colorScale>
    </cfRule>
    <cfRule type="colorScale" priority="2526">
      <colorScale>
        <cfvo type="min"/>
        <cfvo type="max"/>
        <color rgb="FFFCFCFF"/>
        <color rgb="FF63BE7B"/>
      </colorScale>
    </cfRule>
    <cfRule type="colorScale" priority="2527">
      <colorScale>
        <cfvo type="min"/>
        <cfvo type="percentile" val="50"/>
        <cfvo type="max"/>
        <color rgb="FFF8696B"/>
        <color rgb="FFFCFCFF"/>
        <color rgb="FF63BE7B"/>
      </colorScale>
    </cfRule>
    <cfRule type="colorScale" priority="2528">
      <colorScale>
        <cfvo type="min"/>
        <cfvo type="percentile" val="50"/>
        <cfvo type="max"/>
        <color rgb="FFF8696B"/>
        <color rgb="FFFCFCFF"/>
        <color rgb="FF63BE7B"/>
      </colorScale>
    </cfRule>
    <cfRule type="colorScale" priority="2529">
      <colorScale>
        <cfvo type="min"/>
        <cfvo type="max"/>
        <color rgb="FFFCFCFF"/>
        <color rgb="FF63BE7B"/>
      </colorScale>
    </cfRule>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max"/>
        <color rgb="FFFCFCFF"/>
        <color rgb="FF63BE7B"/>
      </colorScale>
    </cfRule>
    <cfRule type="colorScale" priority="2533">
      <colorScale>
        <cfvo type="min"/>
        <cfvo type="max"/>
        <color rgb="FFFCFCFF"/>
        <color rgb="FF63BE7B"/>
      </colorScale>
    </cfRule>
    <cfRule type="colorScale" priority="2534">
      <colorScale>
        <cfvo type="min"/>
        <cfvo type="percentile" val="50"/>
        <cfvo type="max"/>
        <color rgb="FFF8696B"/>
        <color rgb="FFFFEB84"/>
        <color rgb="FF63BE7B"/>
      </colorScale>
    </cfRule>
    <cfRule type="colorScale" priority="2535">
      <colorScale>
        <cfvo type="min"/>
        <cfvo type="max"/>
        <color rgb="FFFFEF9C"/>
        <color rgb="FF63BE7B"/>
      </colorScale>
    </cfRule>
  </conditionalFormatting>
  <conditionalFormatting sqref="O7">
    <cfRule type="colorScale" priority="2559">
      <colorScale>
        <cfvo type="min"/>
        <cfvo type="percentile" val="50"/>
        <cfvo type="max"/>
        <color rgb="FF63BE7B"/>
        <color rgb="FFFCFCFF"/>
        <color rgb="FFF8696B"/>
      </colorScale>
    </cfRule>
  </conditionalFormatting>
  <conditionalFormatting sqref="O7">
    <cfRule type="colorScale" priority="2560">
      <colorScale>
        <cfvo type="min"/>
        <cfvo type="percentile" val="50"/>
        <cfvo type="max"/>
        <color rgb="FF63BE7B"/>
        <color rgb="FFFCFCFF"/>
        <color rgb="FFF8696B"/>
      </colorScale>
    </cfRule>
    <cfRule type="colorScale" priority="2561">
      <colorScale>
        <cfvo type="min"/>
        <cfvo type="percentile" val="50"/>
        <cfvo type="max"/>
        <color rgb="FF63BE7B"/>
        <color rgb="FFFCFCFF"/>
        <color rgb="FFF8696B"/>
      </colorScale>
    </cfRule>
    <cfRule type="colorScale" priority="2562">
      <colorScale>
        <cfvo type="min"/>
        <cfvo type="percentile" val="50"/>
        <cfvo type="max"/>
        <color rgb="FF63BE7B"/>
        <color rgb="FFFCFCFF"/>
        <color rgb="FFF8696B"/>
      </colorScale>
    </cfRule>
    <cfRule type="colorScale" priority="2563">
      <colorScale>
        <cfvo type="min"/>
        <cfvo type="percentile" val="50"/>
        <cfvo type="max"/>
        <color rgb="FF63BE7B"/>
        <color rgb="FFFCFCFF"/>
        <color rgb="FFF8696B"/>
      </colorScale>
    </cfRule>
  </conditionalFormatting>
  <conditionalFormatting sqref="P7">
    <cfRule type="colorScale" priority="2564">
      <colorScale>
        <cfvo type="min"/>
        <cfvo type="percentile" val="50"/>
        <cfvo type="max"/>
        <color rgb="FF63BE7B"/>
        <color rgb="FFFCFCFF"/>
        <color rgb="FFF8696B"/>
      </colorScale>
    </cfRule>
  </conditionalFormatting>
  <conditionalFormatting sqref="P7">
    <cfRule type="colorScale" priority="2565">
      <colorScale>
        <cfvo type="min"/>
        <cfvo type="percentile" val="50"/>
        <cfvo type="max"/>
        <color rgb="FF63BE7B"/>
        <color rgb="FFFCFCFF"/>
        <color rgb="FFF8696B"/>
      </colorScale>
    </cfRule>
    <cfRule type="colorScale" priority="2566">
      <colorScale>
        <cfvo type="min"/>
        <cfvo type="percentile" val="50"/>
        <cfvo type="max"/>
        <color rgb="FF63BE7B"/>
        <color rgb="FFFCFCFF"/>
        <color rgb="FFF8696B"/>
      </colorScale>
    </cfRule>
    <cfRule type="colorScale" priority="2567">
      <colorScale>
        <cfvo type="min"/>
        <cfvo type="max"/>
        <color rgb="FFFCFCFF"/>
        <color rgb="FFF8696B"/>
      </colorScale>
    </cfRule>
  </conditionalFormatting>
  <conditionalFormatting sqref="Q7">
    <cfRule type="colorScale" priority="2568">
      <colorScale>
        <cfvo type="min"/>
        <cfvo type="percentile" val="50"/>
        <cfvo type="max"/>
        <color rgb="FFF8696B"/>
        <color rgb="FFFCFCFF"/>
        <color rgb="FF63BE7B"/>
      </colorScale>
    </cfRule>
  </conditionalFormatting>
  <conditionalFormatting sqref="Q7">
    <cfRule type="colorScale" priority="2569">
      <colorScale>
        <cfvo type="min"/>
        <cfvo type="percentile" val="50"/>
        <cfvo type="max"/>
        <color rgb="FFF8696B"/>
        <color rgb="FFFCFCFF"/>
        <color rgb="FF63BE7B"/>
      </colorScale>
    </cfRule>
    <cfRule type="colorScale" priority="2570">
      <colorScale>
        <cfvo type="min"/>
        <cfvo type="max"/>
        <color rgb="FFFFEF9C"/>
        <color rgb="FF63BE7B"/>
      </colorScale>
    </cfRule>
    <cfRule type="colorScale" priority="2571">
      <colorScale>
        <cfvo type="min"/>
        <cfvo type="max"/>
        <color rgb="FFFFEF9C"/>
        <color rgb="FF63BE7B"/>
      </colorScale>
    </cfRule>
    <cfRule type="colorScale" priority="2572">
      <colorScale>
        <cfvo type="min"/>
        <cfvo type="max"/>
        <color rgb="FFFFEF9C"/>
        <color rgb="FF63BE7B"/>
      </colorScale>
    </cfRule>
    <cfRule type="colorScale" priority="2573">
      <colorScale>
        <cfvo type="min"/>
        <cfvo type="max"/>
        <color rgb="FFFCFCFF"/>
        <color rgb="FF63BE7B"/>
      </colorScale>
    </cfRule>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onditionalFormatting>
  <conditionalFormatting sqref="Q7:U7 W7">
    <cfRule type="colorScale" priority="2540">
      <colorScale>
        <cfvo type="min"/>
        <cfvo type="max"/>
        <color rgb="FFFFEF9C"/>
        <color rgb="FF63BE7B"/>
      </colorScale>
    </cfRule>
  </conditionalFormatting>
  <conditionalFormatting sqref="R7:S7">
    <cfRule type="colorScale" priority="2541">
      <colorScale>
        <cfvo type="min"/>
        <cfvo type="percentile" val="50"/>
        <cfvo type="max"/>
        <color rgb="FFF8696B"/>
        <color rgb="FFFCFCFF"/>
        <color rgb="FF63BE7B"/>
      </colorScale>
    </cfRule>
    <cfRule type="colorScale" priority="2542">
      <colorScale>
        <cfvo type="min"/>
        <cfvo type="max"/>
        <color rgb="FFFCFCFF"/>
        <color rgb="FF63BE7B"/>
      </colorScale>
    </cfRule>
    <cfRule type="colorScale" priority="2543">
      <colorScale>
        <cfvo type="min"/>
        <cfvo type="max"/>
        <color rgb="FFFFEF9C"/>
        <color rgb="FF63BE7B"/>
      </colorScale>
    </cfRule>
    <cfRule type="colorScale" priority="2544">
      <colorScale>
        <cfvo type="min"/>
        <cfvo type="max"/>
        <color rgb="FFFFEF9C"/>
        <color rgb="FF63BE7B"/>
      </colorScale>
    </cfRule>
    <cfRule type="colorScale" priority="2545">
      <colorScale>
        <cfvo type="min"/>
        <cfvo type="max"/>
        <color rgb="FFFCFCFF"/>
        <color rgb="FF63BE7B"/>
      </colorScale>
    </cfRule>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onditionalFormatting>
  <conditionalFormatting sqref="T7">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onditionalFormatting>
  <conditionalFormatting sqref="T7">
    <cfRule type="colorScale" priority="2578">
      <colorScale>
        <cfvo type="min"/>
        <cfvo type="percentile" val="50"/>
        <cfvo type="max"/>
        <color rgb="FFF8696B"/>
        <color rgb="FFFCFCFF"/>
        <color rgb="FF63BE7B"/>
      </colorScale>
    </cfRule>
    <cfRule type="colorScale" priority="2579">
      <colorScale>
        <cfvo type="min"/>
        <cfvo type="max"/>
        <color rgb="FFFCFCFF"/>
        <color rgb="FF63BE7B"/>
      </colorScale>
    </cfRule>
    <cfRule type="colorScale" priority="2580">
      <colorScale>
        <cfvo type="min"/>
        <cfvo type="max"/>
        <color rgb="FFFFEF9C"/>
        <color rgb="FF63BE7B"/>
      </colorScale>
    </cfRule>
    <cfRule type="colorScale" priority="2581">
      <colorScale>
        <cfvo type="min"/>
        <cfvo type="max"/>
        <color rgb="FFFFEF9C"/>
        <color rgb="FF63BE7B"/>
      </colorScale>
    </cfRule>
    <cfRule type="colorScale" priority="2582">
      <colorScale>
        <cfvo type="min"/>
        <cfvo type="max"/>
        <color rgb="FFFCFCFF"/>
        <color rgb="FF63BE7B"/>
      </colorScale>
    </cfRule>
    <cfRule type="colorScale" priority="2583">
      <colorScale>
        <cfvo type="min"/>
        <cfvo type="max"/>
        <color rgb="FFFCFCFF"/>
        <color rgb="FF63BE7B"/>
      </colorScale>
    </cfRule>
  </conditionalFormatting>
  <conditionalFormatting sqref="U7">
    <cfRule type="colorScale" priority="2584">
      <colorScale>
        <cfvo type="min"/>
        <cfvo type="percentile" val="50"/>
        <cfvo type="max"/>
        <color rgb="FFF8696B"/>
        <color rgb="FFFCFCFF"/>
        <color rgb="FF63BE7B"/>
      </colorScale>
    </cfRule>
    <cfRule type="colorScale" priority="2585">
      <colorScale>
        <cfvo type="min"/>
        <cfvo type="max"/>
        <color rgb="FFFCFCFF"/>
        <color rgb="FF63BE7B"/>
      </colorScale>
    </cfRule>
  </conditionalFormatting>
  <conditionalFormatting sqref="U7 W7">
    <cfRule type="colorScale" priority="2546">
      <colorScale>
        <cfvo type="min"/>
        <cfvo type="max"/>
        <color rgb="FFFFEF9C"/>
        <color rgb="FF63BE7B"/>
      </colorScale>
    </cfRule>
    <cfRule type="colorScale" priority="2547">
      <colorScale>
        <cfvo type="min"/>
        <cfvo type="max"/>
        <color rgb="FFFFEF9C"/>
        <color rgb="FF63BE7B"/>
      </colorScale>
    </cfRule>
    <cfRule type="colorScale" priority="2548">
      <colorScale>
        <cfvo type="min"/>
        <cfvo type="max"/>
        <color rgb="FFFFEF9C"/>
        <color rgb="FF63BE7B"/>
      </colorScale>
    </cfRule>
  </conditionalFormatting>
  <conditionalFormatting sqref="U7">
    <cfRule type="colorScale" priority="2586">
      <colorScale>
        <cfvo type="min"/>
        <cfvo type="percentile" val="50"/>
        <cfvo type="max"/>
        <color rgb="FFF8696B"/>
        <color rgb="FFFCFCFF"/>
        <color rgb="FF63BE7B"/>
      </colorScale>
    </cfRule>
    <cfRule type="colorScale" priority="2587">
      <colorScale>
        <cfvo type="min"/>
        <cfvo type="max"/>
        <color rgb="FFFCFCFF"/>
        <color rgb="FF63BE7B"/>
      </colorScale>
    </cfRule>
  </conditionalFormatting>
  <conditionalFormatting sqref="W7">
    <cfRule type="colorScale" priority="2588">
      <colorScale>
        <cfvo type="min"/>
        <cfvo type="percentile" val="50"/>
        <cfvo type="max"/>
        <color rgb="FF63BE7B"/>
        <color rgb="FFFCFCFF"/>
        <color rgb="FFF8696B"/>
      </colorScale>
    </cfRule>
  </conditionalFormatting>
  <conditionalFormatting sqref="W7">
    <cfRule type="colorScale" priority="2589">
      <colorScale>
        <cfvo type="min"/>
        <cfvo type="percentile" val="50"/>
        <cfvo type="max"/>
        <color rgb="FF63BE7B"/>
        <color rgb="FFFCFCFF"/>
        <color rgb="FFF8696B"/>
      </colorScale>
    </cfRule>
    <cfRule type="colorScale" priority="2590">
      <colorScale>
        <cfvo type="min"/>
        <cfvo type="max"/>
        <color rgb="FF63BE7B"/>
        <color rgb="FFFCFCFF"/>
      </colorScale>
    </cfRule>
    <cfRule type="colorScale" priority="2591">
      <colorScale>
        <cfvo type="min"/>
        <cfvo type="percentile" val="50"/>
        <cfvo type="max"/>
        <color rgb="FF63BE7B"/>
        <color rgb="FFFCFCFF"/>
        <color rgb="FFF8696B"/>
      </colorScale>
    </cfRule>
  </conditionalFormatting>
  <conditionalFormatting sqref="N7">
    <cfRule type="colorScale" priority="2492">
      <colorScale>
        <cfvo type="min"/>
        <cfvo type="percentile" val="50"/>
        <cfvo type="max"/>
        <color rgb="FFF8696B"/>
        <color rgb="FFFCFCFF"/>
        <color rgb="FF63BE7B"/>
      </colorScale>
    </cfRule>
    <cfRule type="colorScale" priority="2493">
      <colorScale>
        <cfvo type="min"/>
        <cfvo type="max"/>
        <color rgb="FFFCFCFF"/>
        <color rgb="FF63BE7B"/>
      </colorScale>
    </cfRule>
  </conditionalFormatting>
  <conditionalFormatting sqref="N7">
    <cfRule type="colorScale" priority="2494">
      <colorScale>
        <cfvo type="min"/>
        <cfvo type="max"/>
        <color rgb="FFFCFCFF"/>
        <color rgb="FF63BE7B"/>
      </colorScale>
    </cfRule>
    <cfRule type="colorScale" priority="2495">
      <colorScale>
        <cfvo type="min"/>
        <cfvo type="percentile" val="50"/>
        <cfvo type="max"/>
        <color rgb="FFF8696B"/>
        <color rgb="FFFCFCFF"/>
        <color rgb="FF63BE7B"/>
      </colorScale>
    </cfRule>
  </conditionalFormatting>
  <conditionalFormatting sqref="N7">
    <cfRule type="colorScale" priority="2491">
      <colorScale>
        <cfvo type="min"/>
        <cfvo type="max"/>
        <color rgb="FFFCFCFF"/>
        <color rgb="FF63BE7B"/>
      </colorScale>
    </cfRule>
  </conditionalFormatting>
  <conditionalFormatting sqref="N7">
    <cfRule type="colorScale" priority="2487">
      <colorScale>
        <cfvo type="min"/>
        <cfvo type="max"/>
        <color rgb="FFFCFCFF"/>
        <color rgb="FF63BE7B"/>
      </colorScale>
    </cfRule>
    <cfRule type="colorScale" priority="2488">
      <colorScale>
        <cfvo type="min"/>
        <cfvo type="max"/>
        <color rgb="FFFCFCFF"/>
        <color rgb="FF63BE7B"/>
      </colorScale>
    </cfRule>
    <cfRule type="colorScale" priority="2489">
      <colorScale>
        <cfvo type="min"/>
        <cfvo type="percentile" val="50"/>
        <cfvo type="max"/>
        <color rgb="FFF8696B"/>
        <color rgb="FFFFEB84"/>
        <color rgb="FF63BE7B"/>
      </colorScale>
    </cfRule>
    <cfRule type="colorScale" priority="2490">
      <colorScale>
        <cfvo type="min"/>
        <cfvo type="max"/>
        <color rgb="FFFFEF9C"/>
        <color rgb="FF63BE7B"/>
      </colorScale>
    </cfRule>
  </conditionalFormatting>
  <conditionalFormatting sqref="N7">
    <cfRule type="colorScale" priority="2483">
      <colorScale>
        <cfvo type="min"/>
        <cfvo type="max"/>
        <color rgb="FFFCFCFF"/>
        <color rgb="FF63BE7B"/>
      </colorScale>
    </cfRule>
  </conditionalFormatting>
  <conditionalFormatting sqref="N7">
    <cfRule type="colorScale" priority="2482">
      <colorScale>
        <cfvo type="min"/>
        <cfvo type="max"/>
        <color rgb="FFFCFCFF"/>
        <color rgb="FF63BE7B"/>
      </colorScale>
    </cfRule>
  </conditionalFormatting>
  <conditionalFormatting sqref="N7">
    <cfRule type="colorScale" priority="2484">
      <colorScale>
        <cfvo type="min"/>
        <cfvo type="percentile" val="50"/>
        <cfvo type="max"/>
        <color rgb="FFF8696B"/>
        <color rgb="FFFCFCFF"/>
        <color rgb="FF63BE7B"/>
      </colorScale>
    </cfRule>
    <cfRule type="colorScale" priority="2485">
      <colorScale>
        <cfvo type="min"/>
        <cfvo type="max"/>
        <color rgb="FFFCFCFF"/>
        <color rgb="FF63BE7B"/>
      </colorScale>
    </cfRule>
    <cfRule type="colorScale" priority="2486">
      <colorScale>
        <cfvo type="min"/>
        <cfvo type="percentile" val="50"/>
        <cfvo type="max"/>
        <color rgb="FFF8696B"/>
        <color rgb="FFFCFCFF"/>
        <color rgb="FF63BE7B"/>
      </colorScale>
    </cfRule>
  </conditionalFormatting>
  <conditionalFormatting sqref="N7">
    <cfRule type="colorScale" priority="2463">
      <colorScale>
        <cfvo type="min"/>
        <cfvo type="max"/>
        <color rgb="FFFCFCFF"/>
        <color rgb="FF63BE7B"/>
      </colorScale>
    </cfRule>
    <cfRule type="colorScale" priority="2464">
      <colorScale>
        <cfvo type="min"/>
        <cfvo type="max"/>
        <color rgb="FFFCFCFF"/>
        <color rgb="FF63BE7B"/>
      </colorScale>
    </cfRule>
    <cfRule type="colorScale" priority="2465">
      <colorScale>
        <cfvo type="min"/>
        <cfvo type="percentile" val="50"/>
        <cfvo type="max"/>
        <color rgb="FFF8696B"/>
        <color rgb="FFFFEB84"/>
        <color rgb="FF63BE7B"/>
      </colorScale>
    </cfRule>
    <cfRule type="colorScale" priority="2466">
      <colorScale>
        <cfvo type="min"/>
        <cfvo type="max"/>
        <color rgb="FFFFEF9C"/>
        <color rgb="FF63BE7B"/>
      </colorScale>
    </cfRule>
  </conditionalFormatting>
  <conditionalFormatting sqref="V7">
    <cfRule type="colorScale" priority="2461">
      <colorScale>
        <cfvo type="min"/>
        <cfvo type="max"/>
        <color rgb="FFFFEF9C"/>
        <color rgb="FF63BE7B"/>
      </colorScale>
    </cfRule>
    <cfRule type="colorScale" priority="2462">
      <colorScale>
        <cfvo type="min"/>
        <cfvo type="max"/>
        <color rgb="FFFFEF9C"/>
        <color rgb="FF63BE7B"/>
      </colorScale>
    </cfRule>
  </conditionalFormatting>
  <conditionalFormatting sqref="N7">
    <cfRule type="colorScale" priority="2467">
      <colorScale>
        <cfvo type="min"/>
        <cfvo type="max"/>
        <color rgb="FFFCFCFF"/>
        <color rgb="FF63BE7B"/>
      </colorScale>
    </cfRule>
  </conditionalFormatting>
  <conditionalFormatting sqref="N7">
    <cfRule type="colorScale" priority="2468">
      <colorScale>
        <cfvo type="min"/>
        <cfvo type="max"/>
        <color rgb="FFFCFCFF"/>
        <color rgb="FF63BE7B"/>
      </colorScale>
    </cfRule>
  </conditionalFormatting>
  <conditionalFormatting sqref="V7">
    <cfRule type="colorScale" priority="2469">
      <colorScale>
        <cfvo type="min"/>
        <cfvo type="max"/>
        <color rgb="FFFFEF9C"/>
        <color rgb="FF63BE7B"/>
      </colorScale>
    </cfRule>
    <cfRule type="colorScale" priority="2470">
      <colorScale>
        <cfvo type="min"/>
        <cfvo type="percentile" val="50"/>
        <cfvo type="max"/>
        <color rgb="FF63BE7B"/>
        <color rgb="FFFCFCFF"/>
        <color rgb="FFF8696B"/>
      </colorScale>
    </cfRule>
    <cfRule type="colorScale" priority="2471">
      <colorScale>
        <cfvo type="min"/>
        <cfvo type="percentile" val="50"/>
        <cfvo type="max"/>
        <color rgb="FF63BE7B"/>
        <color rgb="FFFCFCFF"/>
        <color rgb="FFF8696B"/>
      </colorScale>
    </cfRule>
    <cfRule type="colorScale" priority="2472">
      <colorScale>
        <cfvo type="min"/>
        <cfvo type="max"/>
        <color rgb="FF63BE7B"/>
        <color rgb="FFFCFCFF"/>
      </colorScale>
    </cfRule>
    <cfRule type="colorScale" priority="2473">
      <colorScale>
        <cfvo type="min"/>
        <cfvo type="percentile" val="50"/>
        <cfvo type="max"/>
        <color rgb="FF63BE7B"/>
        <color rgb="FFFCFCFF"/>
        <color rgb="FFF8696B"/>
      </colorScale>
    </cfRule>
    <cfRule type="colorScale" priority="2474">
      <colorScale>
        <cfvo type="min"/>
        <cfvo type="max"/>
        <color rgb="FFFFEF9C"/>
        <color rgb="FF63BE7B"/>
      </colorScale>
    </cfRule>
    <cfRule type="colorScale" priority="2475">
      <colorScale>
        <cfvo type="min"/>
        <cfvo type="max"/>
        <color rgb="FFFFEF9C"/>
        <color rgb="FF63BE7B"/>
      </colorScale>
    </cfRule>
    <cfRule type="colorScale" priority="2476">
      <colorScale>
        <cfvo type="min"/>
        <cfvo type="max"/>
        <color rgb="FFFFEF9C"/>
        <color rgb="FF63BE7B"/>
      </colorScale>
    </cfRule>
  </conditionalFormatting>
  <conditionalFormatting sqref="V7">
    <cfRule type="colorScale" priority="2477">
      <colorScale>
        <cfvo type="min"/>
        <cfvo type="percentile" val="50"/>
        <cfvo type="max"/>
        <color rgb="FF63BE7B"/>
        <color rgb="FFFCFCFF"/>
        <color rgb="FFF8696B"/>
      </colorScale>
    </cfRule>
  </conditionalFormatting>
  <conditionalFormatting sqref="N7">
    <cfRule type="colorScale" priority="2478">
      <colorScale>
        <cfvo type="min"/>
        <cfvo type="percentile" val="50"/>
        <cfvo type="max"/>
        <color rgb="FFF8696B"/>
        <color rgb="FFFCFCFF"/>
        <color rgb="FF63BE7B"/>
      </colorScale>
    </cfRule>
    <cfRule type="colorScale" priority="2479">
      <colorScale>
        <cfvo type="min"/>
        <cfvo type="max"/>
        <color rgb="FFFCFCFF"/>
        <color rgb="FF63BE7B"/>
      </colorScale>
    </cfRule>
  </conditionalFormatting>
  <conditionalFormatting sqref="N7">
    <cfRule type="colorScale" priority="2480">
      <colorScale>
        <cfvo type="min"/>
        <cfvo type="max"/>
        <color rgb="FFFCFCFF"/>
        <color rgb="FF63BE7B"/>
      </colorScale>
    </cfRule>
    <cfRule type="colorScale" priority="2481">
      <colorScale>
        <cfvo type="min"/>
        <cfvo type="percentile" val="50"/>
        <cfvo type="max"/>
        <color rgb="FFF8696B"/>
        <color rgb="FFFCFCFF"/>
        <color rgb="FF63BE7B"/>
      </colorScale>
    </cfRule>
  </conditionalFormatting>
  <conditionalFormatting sqref="N7">
    <cfRule type="colorScale" priority="2441">
      <colorScale>
        <cfvo type="min"/>
        <cfvo type="max"/>
        <color rgb="FFFCFCFF"/>
        <color rgb="FF63BE7B"/>
      </colorScale>
    </cfRule>
  </conditionalFormatting>
  <conditionalFormatting sqref="V7">
    <cfRule type="colorScale" priority="2432">
      <colorScale>
        <cfvo type="min"/>
        <cfvo type="percentile" val="50"/>
        <cfvo type="max"/>
        <color rgb="FF63BE7B"/>
        <color rgb="FFFCFCFF"/>
        <color rgb="FFF8696B"/>
      </colorScale>
    </cfRule>
  </conditionalFormatting>
  <conditionalFormatting sqref="N7">
    <cfRule type="colorScale" priority="2456">
      <colorScale>
        <cfvo type="min"/>
        <cfvo type="max"/>
        <color rgb="FFFCFCFF"/>
        <color rgb="FF63BE7B"/>
      </colorScale>
    </cfRule>
    <cfRule type="colorScale" priority="2457">
      <colorScale>
        <cfvo type="min"/>
        <cfvo type="max"/>
        <color rgb="FFFCFCFF"/>
        <color rgb="FF63BE7B"/>
      </colorScale>
    </cfRule>
    <cfRule type="colorScale" priority="2458">
      <colorScale>
        <cfvo type="min"/>
        <cfvo type="percentile" val="50"/>
        <cfvo type="max"/>
        <color rgb="FFF8696B"/>
        <color rgb="FFFFEB84"/>
        <color rgb="FF63BE7B"/>
      </colorScale>
    </cfRule>
    <cfRule type="colorScale" priority="2459">
      <colorScale>
        <cfvo type="min"/>
        <cfvo type="max"/>
        <color rgb="FFFFEF9C"/>
        <color rgb="FF63BE7B"/>
      </colorScale>
    </cfRule>
  </conditionalFormatting>
  <conditionalFormatting sqref="N7">
    <cfRule type="colorScale" priority="2460">
      <colorScale>
        <cfvo type="min"/>
        <cfvo type="max"/>
        <color rgb="FFFCFCFF"/>
        <color rgb="FF63BE7B"/>
      </colorScale>
    </cfRule>
  </conditionalFormatting>
  <conditionalFormatting sqref="D7">
    <cfRule type="colorScale" priority="2455">
      <colorScale>
        <cfvo type="min"/>
        <cfvo type="percentile" val="50"/>
        <cfvo type="max"/>
        <color rgb="FFF8696B"/>
        <color rgb="FFFCFCFF"/>
        <color rgb="FF63BE7B"/>
      </colorScale>
    </cfRule>
  </conditionalFormatting>
  <conditionalFormatting sqref="E7">
    <cfRule type="colorScale" priority="2454">
      <colorScale>
        <cfvo type="min"/>
        <cfvo type="max"/>
        <color rgb="FFFCFCFF"/>
        <color rgb="FF63BE7B"/>
      </colorScale>
    </cfRule>
  </conditionalFormatting>
  <conditionalFormatting sqref="O7">
    <cfRule type="colorScale" priority="2453">
      <colorScale>
        <cfvo type="min"/>
        <cfvo type="percentile" val="50"/>
        <cfvo type="max"/>
        <color rgb="FF63BE7B"/>
        <color rgb="FFFCFCFF"/>
        <color rgb="FFF8696B"/>
      </colorScale>
    </cfRule>
  </conditionalFormatting>
  <conditionalFormatting sqref="P7">
    <cfRule type="colorScale" priority="2452">
      <colorScale>
        <cfvo type="min"/>
        <cfvo type="percentile" val="50"/>
        <cfvo type="max"/>
        <color rgb="FF63BE7B"/>
        <color rgb="FFFCFCFF"/>
        <color rgb="FFF8696B"/>
      </colorScale>
    </cfRule>
  </conditionalFormatting>
  <conditionalFormatting sqref="Q7">
    <cfRule type="colorScale" priority="2451">
      <colorScale>
        <cfvo type="min"/>
        <cfvo type="percentile" val="50"/>
        <cfvo type="max"/>
        <color rgb="FFF8696B"/>
        <color rgb="FFFCFCFF"/>
        <color rgb="FF63BE7B"/>
      </colorScale>
    </cfRule>
  </conditionalFormatting>
  <conditionalFormatting sqref="R7">
    <cfRule type="colorScale" priority="2447">
      <colorScale>
        <cfvo type="min"/>
        <cfvo type="percentile" val="50"/>
        <cfvo type="max"/>
        <color rgb="FFF8696B"/>
        <color rgb="FFFCFCFF"/>
        <color rgb="FF63BE7B"/>
      </colorScale>
    </cfRule>
    <cfRule type="colorScale" priority="2448">
      <colorScale>
        <cfvo type="min"/>
        <cfvo type="max"/>
        <color rgb="FFFCFCFF"/>
        <color rgb="FF63BE7B"/>
      </colorScale>
    </cfRule>
  </conditionalFormatting>
  <conditionalFormatting sqref="S7">
    <cfRule type="colorScale" priority="2449">
      <colorScale>
        <cfvo type="min"/>
        <cfvo type="percentile" val="50"/>
        <cfvo type="max"/>
        <color rgb="FFF8696B"/>
        <color rgb="FFFCFCFF"/>
        <color rgb="FF63BE7B"/>
      </colorScale>
    </cfRule>
    <cfRule type="colorScale" priority="2450">
      <colorScale>
        <cfvo type="min"/>
        <cfvo type="max"/>
        <color rgb="FFFCFCFF"/>
        <color rgb="FF63BE7B"/>
      </colorScale>
    </cfRule>
  </conditionalFormatting>
  <conditionalFormatting sqref="T7">
    <cfRule type="colorScale" priority="2446">
      <colorScale>
        <cfvo type="min"/>
        <cfvo type="percentile" val="50"/>
        <cfvo type="max"/>
        <color rgb="FFF8696B"/>
        <color rgb="FFFCFCFF"/>
        <color rgb="FF63BE7B"/>
      </colorScale>
    </cfRule>
  </conditionalFormatting>
  <conditionalFormatting sqref="U7">
    <cfRule type="colorScale" priority="2445">
      <colorScale>
        <cfvo type="min"/>
        <cfvo type="percentile" val="50"/>
        <cfvo type="max"/>
        <color rgb="FFF8696B"/>
        <color rgb="FFFCFCFF"/>
        <color rgb="FF63BE7B"/>
      </colorScale>
    </cfRule>
  </conditionalFormatting>
  <conditionalFormatting sqref="W7">
    <cfRule type="colorScale" priority="2444">
      <colorScale>
        <cfvo type="min"/>
        <cfvo type="percentile" val="50"/>
        <cfvo type="max"/>
        <color rgb="FF63BE7B"/>
        <color rgb="FFFCFCFF"/>
        <color rgb="FFF8696B"/>
      </colorScale>
    </cfRule>
  </conditionalFormatting>
  <conditionalFormatting sqref="D7">
    <cfRule type="colorScale" priority="2443">
      <colorScale>
        <cfvo type="min"/>
        <cfvo type="percentile" val="50"/>
        <cfvo type="max"/>
        <color rgb="FFF8696B"/>
        <color rgb="FFFCFCFF"/>
        <color rgb="FF63BE7B"/>
      </colorScale>
    </cfRule>
  </conditionalFormatting>
  <conditionalFormatting sqref="E7">
    <cfRule type="colorScale" priority="2442">
      <colorScale>
        <cfvo type="min"/>
        <cfvo type="max"/>
        <color rgb="FFFCFCFF"/>
        <color rgb="FF63BE7B"/>
      </colorScale>
    </cfRule>
  </conditionalFormatting>
  <conditionalFormatting sqref="O7">
    <cfRule type="colorScale" priority="2440">
      <colorScale>
        <cfvo type="min"/>
        <cfvo type="percentile" val="50"/>
        <cfvo type="max"/>
        <color rgb="FF63BE7B"/>
        <color rgb="FFFCFCFF"/>
        <color rgb="FFF8696B"/>
      </colorScale>
    </cfRule>
  </conditionalFormatting>
  <conditionalFormatting sqref="P7">
    <cfRule type="colorScale" priority="2439">
      <colorScale>
        <cfvo type="min"/>
        <cfvo type="percentile" val="50"/>
        <cfvo type="max"/>
        <color rgb="FF63BE7B"/>
        <color rgb="FFFCFCFF"/>
        <color rgb="FFF8696B"/>
      </colorScale>
    </cfRule>
  </conditionalFormatting>
  <conditionalFormatting sqref="Q7">
    <cfRule type="colorScale" priority="2438">
      <colorScale>
        <cfvo type="min"/>
        <cfvo type="percentile" val="50"/>
        <cfvo type="max"/>
        <color rgb="FFF8696B"/>
        <color rgb="FFFCFCFF"/>
        <color rgb="FF63BE7B"/>
      </colorScale>
    </cfRule>
  </conditionalFormatting>
  <conditionalFormatting sqref="R7">
    <cfRule type="colorScale" priority="2437">
      <colorScale>
        <cfvo type="min"/>
        <cfvo type="max"/>
        <color rgb="FFFCFCFF"/>
        <color rgb="FF63BE7B"/>
      </colorScale>
    </cfRule>
  </conditionalFormatting>
  <conditionalFormatting sqref="S7">
    <cfRule type="colorScale" priority="2434">
      <colorScale>
        <cfvo type="min"/>
        <cfvo type="percentile" val="50"/>
        <cfvo type="max"/>
        <color rgb="FFF8696B"/>
        <color rgb="FFFCFCFF"/>
        <color rgb="FF63BE7B"/>
      </colorScale>
    </cfRule>
    <cfRule type="colorScale" priority="2436">
      <colorScale>
        <cfvo type="min"/>
        <cfvo type="max"/>
        <color rgb="FFFCFCFF"/>
        <color rgb="FF63BE7B"/>
      </colorScale>
    </cfRule>
  </conditionalFormatting>
  <conditionalFormatting sqref="T7">
    <cfRule type="colorScale" priority="2435">
      <colorScale>
        <cfvo type="min"/>
        <cfvo type="percentile" val="50"/>
        <cfvo type="max"/>
        <color rgb="FFF8696B"/>
        <color rgb="FFFCFCFF"/>
        <color rgb="FF63BE7B"/>
      </colorScale>
    </cfRule>
  </conditionalFormatting>
  <conditionalFormatting sqref="U7">
    <cfRule type="colorScale" priority="2433">
      <colorScale>
        <cfvo type="min"/>
        <cfvo type="percentile" val="50"/>
        <cfvo type="max"/>
        <color rgb="FFF8696B"/>
        <color rgb="FFFCFCFF"/>
        <color rgb="FF63BE7B"/>
      </colorScale>
    </cfRule>
  </conditionalFormatting>
  <conditionalFormatting sqref="W7">
    <cfRule type="colorScale" priority="2431">
      <colorScale>
        <cfvo type="min"/>
        <cfvo type="percentile" val="50"/>
        <cfvo type="max"/>
        <color rgb="FF63BE7B"/>
        <color rgb="FFFCFCFF"/>
        <color rgb="FFF8696B"/>
      </colorScale>
    </cfRule>
  </conditionalFormatting>
  <conditionalFormatting sqref="D7">
    <cfRule type="colorScale" priority="2430">
      <colorScale>
        <cfvo type="min"/>
        <cfvo type="percentile" val="50"/>
        <cfvo type="max"/>
        <color rgb="FFF8696B"/>
        <color rgb="FFFCFCFF"/>
        <color rgb="FF63BE7B"/>
      </colorScale>
    </cfRule>
  </conditionalFormatting>
  <conditionalFormatting sqref="N7">
    <cfRule type="colorScale" priority="2405">
      <colorScale>
        <cfvo type="min"/>
        <cfvo type="max"/>
        <color rgb="FFFCFCFF"/>
        <color rgb="FF63BE7B"/>
      </colorScale>
    </cfRule>
  </conditionalFormatting>
  <conditionalFormatting sqref="O7">
    <cfRule type="colorScale" priority="2404">
      <colorScale>
        <cfvo type="min"/>
        <cfvo type="percentile" val="50"/>
        <cfvo type="max"/>
        <color rgb="FF63BE7B"/>
        <color rgb="FFFCFCFF"/>
        <color rgb="FFF8696B"/>
      </colorScale>
    </cfRule>
  </conditionalFormatting>
  <conditionalFormatting sqref="P7">
    <cfRule type="colorScale" priority="2403">
      <colorScale>
        <cfvo type="min"/>
        <cfvo type="percentile" val="50"/>
        <cfvo type="max"/>
        <color rgb="FF63BE7B"/>
        <color rgb="FFFCFCFF"/>
        <color rgb="FFF8696B"/>
      </colorScale>
    </cfRule>
  </conditionalFormatting>
  <conditionalFormatting sqref="Q7">
    <cfRule type="colorScale" priority="2402">
      <colorScale>
        <cfvo type="min"/>
        <cfvo type="percentile" val="50"/>
        <cfvo type="max"/>
        <color rgb="FFF8696B"/>
        <color rgb="FFFCFCFF"/>
        <color rgb="FF63BE7B"/>
      </colorScale>
    </cfRule>
  </conditionalFormatting>
  <conditionalFormatting sqref="R7">
    <cfRule type="colorScale" priority="2401">
      <colorScale>
        <cfvo type="min"/>
        <cfvo type="max"/>
        <color rgb="FFFCFCFF"/>
        <color rgb="FF63BE7B"/>
      </colorScale>
    </cfRule>
  </conditionalFormatting>
  <conditionalFormatting sqref="S7">
    <cfRule type="colorScale" priority="2400">
      <colorScale>
        <cfvo type="min"/>
        <cfvo type="percentile" val="50"/>
        <cfvo type="max"/>
        <color rgb="FFF8696B"/>
        <color rgb="FFFCFCFF"/>
        <color rgb="FF63BE7B"/>
      </colorScale>
    </cfRule>
  </conditionalFormatting>
  <conditionalFormatting sqref="T7">
    <cfRule type="colorScale" priority="2399">
      <colorScale>
        <cfvo type="min"/>
        <cfvo type="percentile" val="50"/>
        <cfvo type="max"/>
        <color rgb="FFF8696B"/>
        <color rgb="FFFCFCFF"/>
        <color rgb="FF63BE7B"/>
      </colorScale>
    </cfRule>
  </conditionalFormatting>
  <conditionalFormatting sqref="U7">
    <cfRule type="colorScale" priority="2398">
      <colorScale>
        <cfvo type="min"/>
        <cfvo type="percentile" val="50"/>
        <cfvo type="max"/>
        <color rgb="FFF8696B"/>
        <color rgb="FFFCFCFF"/>
        <color rgb="FF63BE7B"/>
      </colorScale>
    </cfRule>
  </conditionalFormatting>
  <conditionalFormatting sqref="V7">
    <cfRule type="colorScale" priority="2397">
      <colorScale>
        <cfvo type="min"/>
        <cfvo type="percentile" val="50"/>
        <cfvo type="max"/>
        <color rgb="FF63BE7B"/>
        <color rgb="FFFCFCFF"/>
        <color rgb="FFF8696B"/>
      </colorScale>
    </cfRule>
  </conditionalFormatting>
  <conditionalFormatting sqref="W7">
    <cfRule type="colorScale" priority="2396">
      <colorScale>
        <cfvo type="min"/>
        <cfvo type="percentile" val="50"/>
        <cfvo type="max"/>
        <color rgb="FF63BE7B"/>
        <color rgb="FFFCFCFF"/>
        <color rgb="FFF8696B"/>
      </colorScale>
    </cfRule>
  </conditionalFormatting>
  <conditionalFormatting sqref="D7">
    <cfRule type="colorScale" priority="2429">
      <colorScale>
        <cfvo type="min"/>
        <cfvo type="percentile" val="50"/>
        <cfvo type="max"/>
        <color rgb="FFF8696B"/>
        <color rgb="FFFCFCFF"/>
        <color rgb="FF63BE7B"/>
      </colorScale>
    </cfRule>
  </conditionalFormatting>
  <conditionalFormatting sqref="E7">
    <cfRule type="colorScale" priority="2428">
      <colorScale>
        <cfvo type="min"/>
        <cfvo type="max"/>
        <color rgb="FFFCFCFF"/>
        <color rgb="FF63BE7B"/>
      </colorScale>
    </cfRule>
  </conditionalFormatting>
  <conditionalFormatting sqref="F7:M7">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F7:M7">
    <cfRule type="colorScale" priority="2425">
      <colorScale>
        <cfvo type="min"/>
        <cfvo type="max"/>
        <color rgb="FFFCFCFF"/>
        <color rgb="FF63BE7B"/>
      </colorScale>
    </cfRule>
    <cfRule type="colorScale" priority="2426">
      <colorScale>
        <cfvo type="min"/>
        <cfvo type="max"/>
        <color rgb="FFFCFCFF"/>
        <color rgb="FF63BE7B"/>
      </colorScale>
    </cfRule>
    <cfRule type="colorScale" priority="2427">
      <colorScale>
        <cfvo type="min"/>
        <cfvo type="max"/>
        <color rgb="FFFCFCFF"/>
        <color rgb="FF63BE7B"/>
      </colorScale>
    </cfRule>
  </conditionalFormatting>
  <conditionalFormatting sqref="F7">
    <cfRule type="colorScale" priority="2421">
      <colorScale>
        <cfvo type="min"/>
        <cfvo type="max"/>
        <color rgb="FFFCFCFF"/>
        <color rgb="FF63BE7B"/>
      </colorScale>
    </cfRule>
  </conditionalFormatting>
  <conditionalFormatting sqref="F7">
    <cfRule type="colorScale" priority="2420">
      <colorScale>
        <cfvo type="min"/>
        <cfvo type="max"/>
        <color rgb="FFFCFCFF"/>
        <color rgb="FF63BE7B"/>
      </colorScale>
    </cfRule>
  </conditionalFormatting>
  <conditionalFormatting sqref="G7">
    <cfRule type="colorScale" priority="2419">
      <colorScale>
        <cfvo type="min"/>
        <cfvo type="max"/>
        <color rgb="FFFCFCFF"/>
        <color rgb="FF63BE7B"/>
      </colorScale>
    </cfRule>
  </conditionalFormatting>
  <conditionalFormatting sqref="G7">
    <cfRule type="colorScale" priority="2418">
      <colorScale>
        <cfvo type="min"/>
        <cfvo type="max"/>
        <color rgb="FFFCFCFF"/>
        <color rgb="FF63BE7B"/>
      </colorScale>
    </cfRule>
  </conditionalFormatting>
  <conditionalFormatting sqref="H7">
    <cfRule type="colorScale" priority="2417">
      <colorScale>
        <cfvo type="min"/>
        <cfvo type="max"/>
        <color rgb="FFFCFCFF"/>
        <color rgb="FF63BE7B"/>
      </colorScale>
    </cfRule>
  </conditionalFormatting>
  <conditionalFormatting sqref="H7">
    <cfRule type="colorScale" priority="2416">
      <colorScale>
        <cfvo type="min"/>
        <cfvo type="max"/>
        <color rgb="FFFCFCFF"/>
        <color rgb="FF63BE7B"/>
      </colorScale>
    </cfRule>
  </conditionalFormatting>
  <conditionalFormatting sqref="I7">
    <cfRule type="colorScale" priority="2415">
      <colorScale>
        <cfvo type="min"/>
        <cfvo type="max"/>
        <color rgb="FFFCFCFF"/>
        <color rgb="FF63BE7B"/>
      </colorScale>
    </cfRule>
  </conditionalFormatting>
  <conditionalFormatting sqref="I7">
    <cfRule type="colorScale" priority="2414">
      <colorScale>
        <cfvo type="min"/>
        <cfvo type="max"/>
        <color rgb="FFFCFCFF"/>
        <color rgb="FF63BE7B"/>
      </colorScale>
    </cfRule>
  </conditionalFormatting>
  <conditionalFormatting sqref="J7">
    <cfRule type="colorScale" priority="2413">
      <colorScale>
        <cfvo type="min"/>
        <cfvo type="max"/>
        <color rgb="FFFCFCFF"/>
        <color rgb="FF63BE7B"/>
      </colorScale>
    </cfRule>
  </conditionalFormatting>
  <conditionalFormatting sqref="J7">
    <cfRule type="colorScale" priority="2412">
      <colorScale>
        <cfvo type="min"/>
        <cfvo type="max"/>
        <color rgb="FFFCFCFF"/>
        <color rgb="FF63BE7B"/>
      </colorScale>
    </cfRule>
  </conditionalFormatting>
  <conditionalFormatting sqref="K7">
    <cfRule type="colorScale" priority="2411">
      <colorScale>
        <cfvo type="min"/>
        <cfvo type="max"/>
        <color rgb="FFFCFCFF"/>
        <color rgb="FF63BE7B"/>
      </colorScale>
    </cfRule>
  </conditionalFormatting>
  <conditionalFormatting sqref="K7">
    <cfRule type="colorScale" priority="2410">
      <colorScale>
        <cfvo type="min"/>
        <cfvo type="max"/>
        <color rgb="FFFCFCFF"/>
        <color rgb="FF63BE7B"/>
      </colorScale>
    </cfRule>
  </conditionalFormatting>
  <conditionalFormatting sqref="L7">
    <cfRule type="colorScale" priority="2409">
      <colorScale>
        <cfvo type="min"/>
        <cfvo type="max"/>
        <color rgb="FFFCFCFF"/>
        <color rgb="FF63BE7B"/>
      </colorScale>
    </cfRule>
  </conditionalFormatting>
  <conditionalFormatting sqref="L7">
    <cfRule type="colorScale" priority="2408">
      <colorScale>
        <cfvo type="min"/>
        <cfvo type="max"/>
        <color rgb="FFFCFCFF"/>
        <color rgb="FF63BE7B"/>
      </colorScale>
    </cfRule>
  </conditionalFormatting>
  <conditionalFormatting sqref="M2">
    <cfRule type="colorScale" priority="2360">
      <colorScale>
        <cfvo type="min"/>
        <cfvo type="max"/>
        <color rgb="FFFCFCFF"/>
        <color rgb="FF63BE7B"/>
      </colorScale>
    </cfRule>
  </conditionalFormatting>
  <conditionalFormatting sqref="M2">
    <cfRule type="colorScale" priority="2359">
      <colorScale>
        <cfvo type="min"/>
        <cfvo type="max"/>
        <color rgb="FFFCFCFF"/>
        <color rgb="FF63BE7B"/>
      </colorScale>
    </cfRule>
  </conditionalFormatting>
  <conditionalFormatting sqref="M2">
    <cfRule type="colorScale" priority="2358">
      <colorScale>
        <cfvo type="min"/>
        <cfvo type="max"/>
        <color rgb="FFFCFCFF"/>
        <color rgb="FF63BE7B"/>
      </colorScale>
    </cfRule>
  </conditionalFormatting>
  <conditionalFormatting sqref="M2">
    <cfRule type="colorScale" priority="2357">
      <colorScale>
        <cfvo type="min"/>
        <cfvo type="max"/>
        <color rgb="FFFCFCFF"/>
        <color rgb="FF63BE7B"/>
      </colorScale>
    </cfRule>
  </conditionalFormatting>
  <conditionalFormatting sqref="M3">
    <cfRule type="colorScale" priority="2354">
      <colorScale>
        <cfvo type="min"/>
        <cfvo type="max"/>
        <color rgb="FFFCFCFF"/>
        <color rgb="FF63BE7B"/>
      </colorScale>
    </cfRule>
    <cfRule type="colorScale" priority="2355">
      <colorScale>
        <cfvo type="min"/>
        <cfvo type="percentile" val="50"/>
        <cfvo type="max"/>
        <color rgb="FFF8696B"/>
        <color rgb="FFFCFCFF"/>
        <color rgb="FF63BE7B"/>
      </colorScale>
    </cfRule>
    <cfRule type="colorScale" priority="2356">
      <colorScale>
        <cfvo type="min"/>
        <cfvo type="percentile" val="50"/>
        <cfvo type="max"/>
        <color rgb="FFF8696B"/>
        <color rgb="FFFCFCFF"/>
        <color rgb="FF63BE7B"/>
      </colorScale>
    </cfRule>
  </conditionalFormatting>
  <conditionalFormatting sqref="M3">
    <cfRule type="colorScale" priority="2353">
      <colorScale>
        <cfvo type="min"/>
        <cfvo type="max"/>
        <color rgb="FFFCFCFF"/>
        <color rgb="FF63BE7B"/>
      </colorScale>
    </cfRule>
  </conditionalFormatting>
  <conditionalFormatting sqref="M4">
    <cfRule type="colorScale" priority="2340">
      <colorScale>
        <cfvo type="min"/>
        <cfvo type="max"/>
        <color rgb="FFFCFCFF"/>
        <color rgb="FF63BE7B"/>
      </colorScale>
    </cfRule>
  </conditionalFormatting>
  <conditionalFormatting sqref="M4">
    <cfRule type="colorScale" priority="2330">
      <colorScale>
        <cfvo type="min"/>
        <cfvo type="max"/>
        <color rgb="FFFCFCFF"/>
        <color rgb="FF63BE7B"/>
      </colorScale>
    </cfRule>
  </conditionalFormatting>
  <conditionalFormatting sqref="M4">
    <cfRule type="colorScale" priority="2337">
      <colorScale>
        <cfvo type="min"/>
        <cfvo type="percentile" val="50"/>
        <cfvo type="max"/>
        <color rgb="FFF8696B"/>
        <color rgb="FFFCFCFF"/>
        <color rgb="FF63BE7B"/>
      </colorScale>
    </cfRule>
    <cfRule type="colorScale" priority="2338">
      <colorScale>
        <cfvo type="min"/>
        <cfvo type="max"/>
        <color rgb="FFFCFCFF"/>
        <color rgb="FF63BE7B"/>
      </colorScale>
    </cfRule>
  </conditionalFormatting>
  <conditionalFormatting sqref="M4">
    <cfRule type="colorScale" priority="2339">
      <colorScale>
        <cfvo type="min"/>
        <cfvo type="percentile" val="50"/>
        <cfvo type="max"/>
        <color rgb="FFF8696B"/>
        <color rgb="FFFCFCFF"/>
        <color rgb="FF63BE7B"/>
      </colorScale>
    </cfRule>
  </conditionalFormatting>
  <conditionalFormatting sqref="M4">
    <cfRule type="colorScale" priority="2329">
      <colorScale>
        <cfvo type="min"/>
        <cfvo type="max"/>
        <color rgb="FFFCFCFF"/>
        <color rgb="FF63BE7B"/>
      </colorScale>
    </cfRule>
  </conditionalFormatting>
  <conditionalFormatting sqref="M4">
    <cfRule type="colorScale" priority="2331">
      <colorScale>
        <cfvo type="min"/>
        <cfvo type="max"/>
        <color rgb="FFFCFCFF"/>
        <color rgb="FF63BE7B"/>
      </colorScale>
    </cfRule>
  </conditionalFormatting>
  <conditionalFormatting sqref="M4">
    <cfRule type="colorScale" priority="2332">
      <colorScale>
        <cfvo type="min"/>
        <cfvo type="max"/>
        <color rgb="FFFCFCFF"/>
        <color rgb="FF63BE7B"/>
      </colorScale>
    </cfRule>
  </conditionalFormatting>
  <conditionalFormatting sqref="M4">
    <cfRule type="colorScale" priority="2333">
      <colorScale>
        <cfvo type="min"/>
        <cfvo type="max"/>
        <color rgb="FFFCFCFF"/>
        <color rgb="FF63BE7B"/>
      </colorScale>
    </cfRule>
    <cfRule type="colorScale" priority="2334">
      <colorScale>
        <cfvo type="min"/>
        <cfvo type="max"/>
        <color rgb="FFFCFCFF"/>
        <color rgb="FF63BE7B"/>
      </colorScale>
    </cfRule>
    <cfRule type="colorScale" priority="2335">
      <colorScale>
        <cfvo type="min"/>
        <cfvo type="percentile" val="50"/>
        <cfvo type="max"/>
        <color rgb="FFF8696B"/>
        <color rgb="FFFFEB84"/>
        <color rgb="FF63BE7B"/>
      </colorScale>
    </cfRule>
    <cfRule type="colorScale" priority="2336">
      <colorScale>
        <cfvo type="min"/>
        <cfvo type="max"/>
        <color rgb="FFFFEF9C"/>
        <color rgb="FF63BE7B"/>
      </colorScale>
    </cfRule>
  </conditionalFormatting>
  <conditionalFormatting sqref="M4">
    <cfRule type="colorScale" priority="2328">
      <colorScale>
        <cfvo type="min"/>
        <cfvo type="max"/>
        <color rgb="FFFCFCFF"/>
        <color rgb="FF63BE7B"/>
      </colorScale>
    </cfRule>
  </conditionalFormatting>
  <conditionalFormatting sqref="M4">
    <cfRule type="colorScale" priority="2327">
      <colorScale>
        <cfvo type="min"/>
        <cfvo type="max"/>
        <color rgb="FFFCFCFF"/>
        <color rgb="FF63BE7B"/>
      </colorScale>
    </cfRule>
  </conditionalFormatting>
  <conditionalFormatting sqref="M4">
    <cfRule type="colorScale" priority="2326">
      <colorScale>
        <cfvo type="min"/>
        <cfvo type="max"/>
        <color rgb="FFFCFCFF"/>
        <color rgb="FF63BE7B"/>
      </colorScale>
    </cfRule>
  </conditionalFormatting>
  <conditionalFormatting sqref="M4">
    <cfRule type="colorScale" priority="2325">
      <colorScale>
        <cfvo type="min"/>
        <cfvo type="max"/>
        <color rgb="FFFCFCFF"/>
        <color rgb="FF63BE7B"/>
      </colorScale>
    </cfRule>
  </conditionalFormatting>
  <conditionalFormatting sqref="M5">
    <cfRule type="colorScale" priority="2313">
      <colorScale>
        <cfvo type="min"/>
        <cfvo type="max"/>
        <color rgb="FFFCFCFF"/>
        <color rgb="FF63BE7B"/>
      </colorScale>
    </cfRule>
  </conditionalFormatting>
  <conditionalFormatting sqref="M5">
    <cfRule type="colorScale" priority="2314">
      <colorScale>
        <cfvo type="min"/>
        <cfvo type="max"/>
        <color rgb="FFFCFCFF"/>
        <color rgb="FF63BE7B"/>
      </colorScale>
    </cfRule>
    <cfRule type="colorScale" priority="2315">
      <colorScale>
        <cfvo type="min"/>
        <cfvo type="max"/>
        <color rgb="FFFCFCFF"/>
        <color rgb="FF63BE7B"/>
      </colorScale>
    </cfRule>
    <cfRule type="colorScale" priority="2316">
      <colorScale>
        <cfvo type="min"/>
        <cfvo type="max"/>
        <color rgb="FFFCFCFF"/>
        <color rgb="FF63BE7B"/>
      </colorScale>
    </cfRule>
    <cfRule type="colorScale" priority="2317">
      <colorScale>
        <cfvo type="min"/>
        <cfvo type="percentile" val="50"/>
        <cfvo type="max"/>
        <color rgb="FFF8696B"/>
        <color rgb="FFFCFCFF"/>
        <color rgb="FF63BE7B"/>
      </colorScale>
    </cfRule>
    <cfRule type="colorScale" priority="2318">
      <colorScale>
        <cfvo type="min"/>
        <cfvo type="percentile" val="50"/>
        <cfvo type="max"/>
        <color rgb="FFF8696B"/>
        <color rgb="FFFCFCFF"/>
        <color rgb="FF63BE7B"/>
      </colorScale>
    </cfRule>
    <cfRule type="colorScale" priority="2319">
      <colorScale>
        <cfvo type="min"/>
        <cfvo type="max"/>
        <color rgb="FFFCFCFF"/>
        <color rgb="FF63BE7B"/>
      </colorScale>
    </cfRule>
    <cfRule type="colorScale" priority="2320">
      <colorScale>
        <cfvo type="min"/>
        <cfvo type="percentile" val="50"/>
        <cfvo type="max"/>
        <color rgb="FFF8696B"/>
        <color rgb="FFFCFCFF"/>
        <color rgb="FF63BE7B"/>
      </colorScale>
    </cfRule>
    <cfRule type="colorScale" priority="2321">
      <colorScale>
        <cfvo type="min"/>
        <cfvo type="max"/>
        <color rgb="FFFCFCFF"/>
        <color rgb="FF63BE7B"/>
      </colorScale>
    </cfRule>
    <cfRule type="colorScale" priority="2322">
      <colorScale>
        <cfvo type="min"/>
        <cfvo type="max"/>
        <color rgb="FFFCFCFF"/>
        <color rgb="FF63BE7B"/>
      </colorScale>
    </cfRule>
    <cfRule type="colorScale" priority="2323">
      <colorScale>
        <cfvo type="min"/>
        <cfvo type="percentile" val="50"/>
        <cfvo type="max"/>
        <color rgb="FFF8696B"/>
        <color rgb="FFFCFCFF"/>
        <color rgb="FF63BE7B"/>
      </colorScale>
    </cfRule>
    <cfRule type="colorScale" priority="2324">
      <colorScale>
        <cfvo type="min"/>
        <cfvo type="max"/>
        <color rgb="FFFCFCFF"/>
        <color rgb="FF63BE7B"/>
      </colorScale>
    </cfRule>
  </conditionalFormatting>
  <conditionalFormatting sqref="M5">
    <cfRule type="colorScale" priority="2312">
      <colorScale>
        <cfvo type="min"/>
        <cfvo type="max"/>
        <color rgb="FFFCFCFF"/>
        <color rgb="FF63BE7B"/>
      </colorScale>
    </cfRule>
  </conditionalFormatting>
  <conditionalFormatting sqref="M7">
    <cfRule type="colorScale" priority="2297">
      <colorScale>
        <cfvo type="min"/>
        <cfvo type="max"/>
        <color rgb="FFFCFCFF"/>
        <color rgb="FF63BE7B"/>
      </colorScale>
    </cfRule>
  </conditionalFormatting>
  <conditionalFormatting sqref="M7">
    <cfRule type="colorScale" priority="2296">
      <colorScale>
        <cfvo type="min"/>
        <cfvo type="max"/>
        <color rgb="FFFCFCFF"/>
        <color rgb="FF63BE7B"/>
      </colorScale>
    </cfRule>
  </conditionalFormatting>
  <conditionalFormatting sqref="D8">
    <cfRule type="colorScale" priority="2135">
      <colorScale>
        <cfvo type="min"/>
        <cfvo type="percentile" val="50"/>
        <cfvo type="max"/>
        <color rgb="FFF8696B"/>
        <color rgb="FFFCFCFF"/>
        <color rgb="FF63BE7B"/>
      </colorScale>
    </cfRule>
  </conditionalFormatting>
  <conditionalFormatting sqref="D8">
    <cfRule type="colorScale" priority="2218">
      <colorScale>
        <cfvo type="min"/>
        <cfvo type="percentile" val="50"/>
        <cfvo type="max"/>
        <color rgb="FFF8696B"/>
        <color rgb="FFFCFCFF"/>
        <color rgb="FF63BE7B"/>
      </colorScale>
    </cfRule>
  </conditionalFormatting>
  <conditionalFormatting sqref="D8">
    <cfRule type="colorScale" priority="2213">
      <colorScale>
        <cfvo type="min"/>
        <cfvo type="percentile" val="50"/>
        <cfvo type="max"/>
        <color rgb="FFF8696B"/>
        <color rgb="FFFCFCFF"/>
        <color rgb="FF63BE7B"/>
      </colorScale>
    </cfRule>
  </conditionalFormatting>
  <conditionalFormatting sqref="E8">
    <cfRule type="colorScale" priority="2201">
      <colorScale>
        <cfvo type="min"/>
        <cfvo type="max"/>
        <color rgb="FFFCFCFF"/>
        <color rgb="FF63BE7B"/>
      </colorScale>
    </cfRule>
  </conditionalFormatting>
  <conditionalFormatting sqref="E8">
    <cfRule type="colorScale" priority="2134">
      <colorScale>
        <cfvo type="min"/>
        <cfvo type="max"/>
        <color rgb="FFFCFCFF"/>
        <color rgb="FF63BE7B"/>
      </colorScale>
    </cfRule>
  </conditionalFormatting>
  <conditionalFormatting sqref="E8">
    <cfRule type="colorScale" priority="2194">
      <colorScale>
        <cfvo type="min"/>
        <cfvo type="max"/>
        <color rgb="FFFCFCFF"/>
        <color rgb="FF63BE7B"/>
      </colorScale>
    </cfRule>
  </conditionalFormatting>
  <conditionalFormatting sqref="E8">
    <cfRule type="colorScale" priority="2242">
      <colorScale>
        <cfvo type="min"/>
        <cfvo type="percentile" val="50"/>
        <cfvo type="max"/>
        <color rgb="FFF8696B"/>
        <color rgb="FFFCFCFF"/>
        <color rgb="FF63BE7B"/>
      </colorScale>
    </cfRule>
    <cfRule type="colorScale" priority="2243">
      <colorScale>
        <cfvo type="min"/>
        <cfvo type="max"/>
        <color rgb="FFFCFCFF"/>
        <color rgb="FF63BE7B"/>
      </colorScale>
    </cfRule>
    <cfRule type="colorScale" priority="2244">
      <colorScale>
        <cfvo type="min"/>
        <cfvo type="percentile" val="50"/>
        <cfvo type="max"/>
        <color rgb="FFF8696B"/>
        <color rgb="FFFCFCFF"/>
        <color rgb="FF63BE7B"/>
      </colorScale>
    </cfRule>
  </conditionalFormatting>
  <conditionalFormatting sqref="E8:M8">
    <cfRule type="colorScale" priority="2136">
      <colorScale>
        <cfvo type="min"/>
        <cfvo type="max"/>
        <color rgb="FFFCFCFF"/>
        <color rgb="FF63BE7B"/>
      </colorScale>
    </cfRule>
    <cfRule type="colorScale" priority="2137">
      <colorScale>
        <cfvo type="min"/>
        <cfvo type="max"/>
        <color rgb="FFFCFCFF"/>
        <color rgb="FF63BE7B"/>
      </colorScale>
    </cfRule>
    <cfRule type="colorScale" priority="2138">
      <colorScale>
        <cfvo type="min"/>
        <cfvo type="percentile" val="50"/>
        <cfvo type="max"/>
        <color rgb="FFF8696B"/>
        <color rgb="FFFFEB84"/>
        <color rgb="FF63BE7B"/>
      </colorScale>
    </cfRule>
    <cfRule type="colorScale" priority="2139">
      <colorScale>
        <cfvo type="min"/>
        <cfvo type="max"/>
        <color rgb="FFFFEF9C"/>
        <color rgb="FF63BE7B"/>
      </colorScale>
    </cfRule>
  </conditionalFormatting>
  <conditionalFormatting sqref="F8">
    <cfRule type="colorScale" priority="2202">
      <colorScale>
        <cfvo type="min"/>
        <cfvo type="max"/>
        <color rgb="FFFCFCFF"/>
        <color rgb="FF63BE7B"/>
      </colorScale>
    </cfRule>
  </conditionalFormatting>
  <conditionalFormatting sqref="F8">
    <cfRule type="colorScale" priority="2133">
      <colorScale>
        <cfvo type="min"/>
        <cfvo type="max"/>
        <color rgb="FFFCFCFF"/>
        <color rgb="FF63BE7B"/>
      </colorScale>
    </cfRule>
  </conditionalFormatting>
  <conditionalFormatting sqref="F8">
    <cfRule type="colorScale" priority="2195">
      <colorScale>
        <cfvo type="min"/>
        <cfvo type="max"/>
        <color rgb="FFFCFCFF"/>
        <color rgb="FF63BE7B"/>
      </colorScale>
    </cfRule>
  </conditionalFormatting>
  <conditionalFormatting sqref="F8">
    <cfRule type="colorScale" priority="2214">
      <colorScale>
        <cfvo type="min"/>
        <cfvo type="max"/>
        <color rgb="FFFCFCFF"/>
        <color rgb="FF63BE7B"/>
      </colorScale>
    </cfRule>
    <cfRule type="colorScale" priority="2245">
      <colorScale>
        <cfvo type="min"/>
        <cfvo type="percentile" val="50"/>
        <cfvo type="max"/>
        <color rgb="FFF8696B"/>
        <color rgb="FFFCFCFF"/>
        <color rgb="FF63BE7B"/>
      </colorScale>
    </cfRule>
    <cfRule type="colorScale" priority="2246">
      <colorScale>
        <cfvo type="min"/>
        <cfvo type="max"/>
        <color rgb="FFFCFCFF"/>
        <color rgb="FF63BE7B"/>
      </colorScale>
    </cfRule>
    <cfRule type="colorScale" priority="2247">
      <colorScale>
        <cfvo type="min"/>
        <cfvo type="percentile" val="50"/>
        <cfvo type="max"/>
        <color rgb="FFF8696B"/>
        <color rgb="FFFCFCFF"/>
        <color rgb="FF63BE7B"/>
      </colorScale>
    </cfRule>
  </conditionalFormatting>
  <conditionalFormatting sqref="G8">
    <cfRule type="colorScale" priority="2203">
      <colorScale>
        <cfvo type="min"/>
        <cfvo type="max"/>
        <color rgb="FFFCFCFF"/>
        <color rgb="FF63BE7B"/>
      </colorScale>
    </cfRule>
  </conditionalFormatting>
  <conditionalFormatting sqref="G8">
    <cfRule type="colorScale" priority="2132">
      <colorScale>
        <cfvo type="min"/>
        <cfvo type="max"/>
        <color rgb="FFFCFCFF"/>
        <color rgb="FF63BE7B"/>
      </colorScale>
    </cfRule>
  </conditionalFormatting>
  <conditionalFormatting sqref="G8">
    <cfRule type="colorScale" priority="2196">
      <colorScale>
        <cfvo type="min"/>
        <cfvo type="max"/>
        <color rgb="FFFCFCFF"/>
        <color rgb="FF63BE7B"/>
      </colorScale>
    </cfRule>
  </conditionalFormatting>
  <conditionalFormatting sqref="G8">
    <cfRule type="colorScale" priority="2248">
      <colorScale>
        <cfvo type="min"/>
        <cfvo type="percentile" val="50"/>
        <cfvo type="max"/>
        <color rgb="FFF8696B"/>
        <color rgb="FFFCFCFF"/>
        <color rgb="FF63BE7B"/>
      </colorScale>
    </cfRule>
    <cfRule type="colorScale" priority="2249">
      <colorScale>
        <cfvo type="min"/>
        <cfvo type="max"/>
        <color rgb="FFFCFCFF"/>
        <color rgb="FF63BE7B"/>
      </colorScale>
    </cfRule>
    <cfRule type="colorScale" priority="2250">
      <colorScale>
        <cfvo type="min"/>
        <cfvo type="percentile" val="50"/>
        <cfvo type="max"/>
        <color rgb="FFF8696B"/>
        <color rgb="FFFCFCFF"/>
        <color rgb="FF63BE7B"/>
      </colorScale>
    </cfRule>
  </conditionalFormatting>
  <conditionalFormatting sqref="H8">
    <cfRule type="colorScale" priority="2204">
      <colorScale>
        <cfvo type="min"/>
        <cfvo type="max"/>
        <color rgb="FFFCFCFF"/>
        <color rgb="FF63BE7B"/>
      </colorScale>
    </cfRule>
    <cfRule type="colorScale" priority="2212">
      <colorScale>
        <cfvo type="min"/>
        <cfvo type="percentile" val="50"/>
        <cfvo type="max"/>
        <color rgb="FFF8696B"/>
        <color rgb="FFFCFCFF"/>
        <color rgb="FF63BE7B"/>
      </colorScale>
    </cfRule>
  </conditionalFormatting>
  <conditionalFormatting sqref="H8">
    <cfRule type="colorScale" priority="2128">
      <colorScale>
        <cfvo type="min"/>
        <cfvo type="max"/>
        <color rgb="FFFCFCFF"/>
        <color rgb="FF63BE7B"/>
      </colorScale>
    </cfRule>
    <cfRule type="colorScale" priority="2131">
      <colorScale>
        <cfvo type="min"/>
        <cfvo type="percentile" val="50"/>
        <cfvo type="max"/>
        <color rgb="FFF8696B"/>
        <color rgb="FFFCFCFF"/>
        <color rgb="FF63BE7B"/>
      </colorScale>
    </cfRule>
  </conditionalFormatting>
  <conditionalFormatting sqref="H8">
    <cfRule type="colorScale" priority="2219">
      <colorScale>
        <cfvo type="min"/>
        <cfvo type="percentile" val="50"/>
        <cfvo type="max"/>
        <color rgb="FFF8696B"/>
        <color rgb="FFFCFCFF"/>
        <color rgb="FF63BE7B"/>
      </colorScale>
    </cfRule>
    <cfRule type="colorScale" priority="2220">
      <colorScale>
        <cfvo type="min"/>
        <cfvo type="max"/>
        <color rgb="FFFCFCFF"/>
        <color rgb="FF63BE7B"/>
      </colorScale>
    </cfRule>
    <cfRule type="colorScale" priority="2221">
      <colorScale>
        <cfvo type="min"/>
        <cfvo type="percentile" val="50"/>
        <cfvo type="max"/>
        <color rgb="FFF8696B"/>
        <color rgb="FFFCFCFF"/>
        <color rgb="FF63BE7B"/>
      </colorScale>
    </cfRule>
  </conditionalFormatting>
  <conditionalFormatting sqref="H8">
    <cfRule type="colorScale" priority="2251">
      <colorScale>
        <cfvo type="min"/>
        <cfvo type="percentile" val="50"/>
        <cfvo type="max"/>
        <color rgb="FFF8696B"/>
        <color rgb="FFFCFCFF"/>
        <color rgb="FF63BE7B"/>
      </colorScale>
    </cfRule>
    <cfRule type="colorScale" priority="2252">
      <colorScale>
        <cfvo type="min"/>
        <cfvo type="max"/>
        <color rgb="FFFCFCFF"/>
        <color rgb="FF63BE7B"/>
      </colorScale>
    </cfRule>
    <cfRule type="colorScale" priority="2253">
      <colorScale>
        <cfvo type="min"/>
        <cfvo type="percentile" val="50"/>
        <cfvo type="max"/>
        <color rgb="FFF8696B"/>
        <color rgb="FFFCFCFF"/>
        <color rgb="FF63BE7B"/>
      </colorScale>
    </cfRule>
  </conditionalFormatting>
  <conditionalFormatting sqref="H8">
    <cfRule type="colorScale" priority="2193">
      <colorScale>
        <cfvo type="min"/>
        <cfvo type="percentile" val="50"/>
        <cfvo type="max"/>
        <color rgb="FFF8696B"/>
        <color rgb="FFFCFCFF"/>
        <color rgb="FF5A8AC6"/>
      </colorScale>
    </cfRule>
  </conditionalFormatting>
  <conditionalFormatting sqref="I8">
    <cfRule type="colorScale" priority="2127">
      <colorScale>
        <cfvo type="min"/>
        <cfvo type="max"/>
        <color rgb="FFFCFCFF"/>
        <color rgb="FF63BE7B"/>
      </colorScale>
    </cfRule>
    <cfRule type="colorScale" priority="2130">
      <colorScale>
        <cfvo type="min"/>
        <cfvo type="percentile" val="50"/>
        <cfvo type="max"/>
        <color rgb="FFF8696B"/>
        <color rgb="FFFCFCFF"/>
        <color rgb="FF63BE7B"/>
      </colorScale>
    </cfRule>
  </conditionalFormatting>
  <conditionalFormatting sqref="I8">
    <cfRule type="colorScale" priority="2254">
      <colorScale>
        <cfvo type="min"/>
        <cfvo type="percentile" val="50"/>
        <cfvo type="max"/>
        <color rgb="FFF8696B"/>
        <color rgb="FFFCFCFF"/>
        <color rgb="FF63BE7B"/>
      </colorScale>
    </cfRule>
    <cfRule type="colorScale" priority="2255">
      <colorScale>
        <cfvo type="min"/>
        <cfvo type="max"/>
        <color rgb="FFFCFCFF"/>
        <color rgb="FF63BE7B"/>
      </colorScale>
    </cfRule>
    <cfRule type="colorScale" priority="2256">
      <colorScale>
        <cfvo type="min"/>
        <cfvo type="percentile" val="50"/>
        <cfvo type="max"/>
        <color rgb="FFF8696B"/>
        <color rgb="FFFCFCFF"/>
        <color rgb="FF63BE7B"/>
      </colorScale>
    </cfRule>
  </conditionalFormatting>
  <conditionalFormatting sqref="J8">
    <cfRule type="colorScale" priority="2126">
      <colorScale>
        <cfvo type="min"/>
        <cfvo type="max"/>
        <color rgb="FFFCFCFF"/>
        <color rgb="FF63BE7B"/>
      </colorScale>
    </cfRule>
    <cfRule type="colorScale" priority="2129">
      <colorScale>
        <cfvo type="min"/>
        <cfvo type="percentile" val="50"/>
        <cfvo type="max"/>
        <color rgb="FFF8696B"/>
        <color rgb="FFFCFCFF"/>
        <color rgb="FF63BE7B"/>
      </colorScale>
    </cfRule>
  </conditionalFormatting>
  <conditionalFormatting sqref="J8">
    <cfRule type="colorScale" priority="2268">
      <colorScale>
        <cfvo type="min"/>
        <cfvo type="percentile" val="50"/>
        <cfvo type="max"/>
        <color rgb="FFF8696B"/>
        <color rgb="FFFCFCFF"/>
        <color rgb="FF63BE7B"/>
      </colorScale>
    </cfRule>
    <cfRule type="colorScale" priority="2269">
      <colorScale>
        <cfvo type="min"/>
        <cfvo type="max"/>
        <color rgb="FFFCFCFF"/>
        <color rgb="FF63BE7B"/>
      </colorScale>
    </cfRule>
    <cfRule type="colorScale" priority="2270">
      <colorScale>
        <cfvo type="min"/>
        <cfvo type="percentile" val="50"/>
        <cfvo type="max"/>
        <color rgb="FFF8696B"/>
        <color rgb="FFFCFCFF"/>
        <color rgb="FF63BE7B"/>
      </colorScale>
    </cfRule>
  </conditionalFormatting>
  <conditionalFormatting sqref="K8">
    <cfRule type="colorScale" priority="2125">
      <colorScale>
        <cfvo type="min"/>
        <cfvo type="max"/>
        <color rgb="FFFCFCFF"/>
        <color rgb="FF63BE7B"/>
      </colorScale>
    </cfRule>
  </conditionalFormatting>
  <conditionalFormatting sqref="K8">
    <cfRule type="colorScale" priority="2271">
      <colorScale>
        <cfvo type="min"/>
        <cfvo type="percentile" val="50"/>
        <cfvo type="max"/>
        <color rgb="FFF8696B"/>
        <color rgb="FFFCFCFF"/>
        <color rgb="FF63BE7B"/>
      </colorScale>
    </cfRule>
  </conditionalFormatting>
  <conditionalFormatting sqref="K8:L8">
    <cfRule type="colorScale" priority="2205">
      <colorScale>
        <cfvo type="min"/>
        <cfvo type="max"/>
        <color rgb="FFFCFCFF"/>
        <color rgb="FF63BE7B"/>
      </colorScale>
    </cfRule>
  </conditionalFormatting>
  <conditionalFormatting sqref="K8:L8">
    <cfRule type="colorScale" priority="2197">
      <colorScale>
        <cfvo type="min"/>
        <cfvo type="max"/>
        <color rgb="FFFCFCFF"/>
        <color rgb="FF63BE7B"/>
      </colorScale>
    </cfRule>
  </conditionalFormatting>
  <conditionalFormatting sqref="K8:L8">
    <cfRule type="colorScale" priority="2272">
      <colorScale>
        <cfvo type="min"/>
        <cfvo type="percentile" val="50"/>
        <cfvo type="max"/>
        <color rgb="FFF8696B"/>
        <color rgb="FFFCFCFF"/>
        <color rgb="FF63BE7B"/>
      </colorScale>
    </cfRule>
    <cfRule type="colorScale" priority="2273">
      <colorScale>
        <cfvo type="min"/>
        <cfvo type="max"/>
        <color rgb="FFFCFCFF"/>
        <color rgb="FF63BE7B"/>
      </colorScale>
    </cfRule>
  </conditionalFormatting>
  <conditionalFormatting sqref="L8">
    <cfRule type="colorScale" priority="2124">
      <colorScale>
        <cfvo type="min"/>
        <cfvo type="max"/>
        <color rgb="FFFCFCFF"/>
        <color rgb="FF63BE7B"/>
      </colorScale>
    </cfRule>
  </conditionalFormatting>
  <conditionalFormatting sqref="L8">
    <cfRule type="colorScale" priority="2274">
      <colorScale>
        <cfvo type="min"/>
        <cfvo type="percentile" val="50"/>
        <cfvo type="max"/>
        <color rgb="FFF8696B"/>
        <color rgb="FFFCFCFF"/>
        <color rgb="FF63BE7B"/>
      </colorScale>
    </cfRule>
  </conditionalFormatting>
  <conditionalFormatting sqref="M8">
    <cfRule type="colorScale" priority="2206">
      <colorScale>
        <cfvo type="min"/>
        <cfvo type="max"/>
        <color rgb="FFFCFCFF"/>
        <color rgb="FF63BE7B"/>
      </colorScale>
    </cfRule>
  </conditionalFormatting>
  <conditionalFormatting sqref="M8">
    <cfRule type="colorScale" priority="2123">
      <colorScale>
        <cfvo type="min"/>
        <cfvo type="max"/>
        <color rgb="FFFCFCFF"/>
        <color rgb="FF63BE7B"/>
      </colorScale>
    </cfRule>
  </conditionalFormatting>
  <conditionalFormatting sqref="M8">
    <cfRule type="colorScale" priority="2198">
      <colorScale>
        <cfvo type="min"/>
        <cfvo type="max"/>
        <color rgb="FFFCFCFF"/>
        <color rgb="FF63BE7B"/>
      </colorScale>
    </cfRule>
  </conditionalFormatting>
  <conditionalFormatting sqref="M8">
    <cfRule type="colorScale" priority="2275">
      <colorScale>
        <cfvo type="min"/>
        <cfvo type="percentile" val="50"/>
        <cfvo type="max"/>
        <color rgb="FFF8696B"/>
        <color rgb="FFFCFCFF"/>
        <color rgb="FF63BE7B"/>
      </colorScale>
    </cfRule>
    <cfRule type="colorScale" priority="2276">
      <colorScale>
        <cfvo type="min"/>
        <cfvo type="max"/>
        <color rgb="FFFCFCFF"/>
        <color rgb="FF63BE7B"/>
      </colorScale>
    </cfRule>
    <cfRule type="colorScale" priority="2277">
      <colorScale>
        <cfvo type="min"/>
        <cfvo type="percentile" val="50"/>
        <cfvo type="max"/>
        <color rgb="FFF8696B"/>
        <color rgb="FFFCFCFF"/>
        <color rgb="FF63BE7B"/>
      </colorScale>
    </cfRule>
  </conditionalFormatting>
  <conditionalFormatting sqref="N8">
    <cfRule type="colorScale" priority="2122">
      <colorScale>
        <cfvo type="min"/>
        <cfvo type="max"/>
        <color rgb="FFFCFCFF"/>
        <color rgb="FF63BE7B"/>
      </colorScale>
    </cfRule>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fRule type="colorScale" priority="2144">
      <colorScale>
        <cfvo type="min"/>
        <cfvo type="max"/>
        <color rgb="FFFCFCFF"/>
        <color rgb="FF63BE7B"/>
      </colorScale>
    </cfRule>
    <cfRule type="colorScale" priority="2145">
      <colorScale>
        <cfvo type="min"/>
        <cfvo type="max"/>
        <color rgb="FFFCFCFF"/>
        <color rgb="FF63BE7B"/>
      </colorScale>
    </cfRule>
    <cfRule type="colorScale" priority="2146">
      <colorScale>
        <cfvo type="min"/>
        <cfvo type="percentile" val="50"/>
        <cfvo type="max"/>
        <color rgb="FFF8696B"/>
        <color rgb="FFFFEB84"/>
        <color rgb="FF63BE7B"/>
      </colorScale>
    </cfRule>
    <cfRule type="colorScale" priority="2147">
      <colorScale>
        <cfvo type="min"/>
        <cfvo type="max"/>
        <color rgb="FFFFEF9C"/>
        <color rgb="FF63BE7B"/>
      </colorScale>
    </cfRule>
    <cfRule type="colorScale" priority="2148">
      <colorScale>
        <cfvo type="min"/>
        <cfvo type="percentile" val="50"/>
        <cfvo type="max"/>
        <color rgb="FFF8696B"/>
        <color rgb="FFFCFCFF"/>
        <color rgb="FF63BE7B"/>
      </colorScale>
    </cfRule>
    <cfRule type="colorScale" priority="2149">
      <colorScale>
        <cfvo type="min"/>
        <cfvo type="max"/>
        <color rgb="FFFCFCFF"/>
        <color rgb="FF63BE7B"/>
      </colorScale>
    </cfRule>
    <cfRule type="colorScale" priority="2150">
      <colorScale>
        <cfvo type="min"/>
        <cfvo type="percentile" val="50"/>
        <cfvo type="max"/>
        <color rgb="FFF8696B"/>
        <color rgb="FFFCFCFF"/>
        <color rgb="FF63BE7B"/>
      </colorScale>
    </cfRule>
    <cfRule type="colorScale" priority="2151">
      <colorScale>
        <cfvo type="min"/>
        <cfvo type="percentile" val="50"/>
        <cfvo type="max"/>
        <color rgb="FFF8696B"/>
        <color rgb="FFFCFCFF"/>
        <color rgb="FF5A8AC6"/>
      </colorScale>
    </cfRule>
    <cfRule type="colorScale" priority="2152">
      <colorScale>
        <cfvo type="min"/>
        <cfvo type="percentile" val="50"/>
        <cfvo type="max"/>
        <color rgb="FFF8696B"/>
        <color rgb="FFFCFCFF"/>
        <color rgb="FF63BE7B"/>
      </colorScale>
    </cfRule>
    <cfRule type="colorScale" priority="2153">
      <colorScale>
        <cfvo type="min"/>
        <cfvo type="percentile" val="50"/>
        <cfvo type="max"/>
        <color rgb="FFF8696B"/>
        <color rgb="FFFCFCFF"/>
        <color rgb="FF63BE7B"/>
      </colorScale>
    </cfRule>
    <cfRule type="colorScale" priority="2154">
      <colorScale>
        <cfvo type="min"/>
        <cfvo type="max"/>
        <color rgb="FFFCFCFF"/>
        <color rgb="FF63BE7B"/>
      </colorScale>
    </cfRule>
    <cfRule type="colorScale" priority="2155">
      <colorScale>
        <cfvo type="min"/>
        <cfvo type="percentile" val="50"/>
        <cfvo type="max"/>
        <color rgb="FFF8696B"/>
        <color rgb="FFFCFCFF"/>
        <color rgb="FF63BE7B"/>
      </colorScale>
    </cfRule>
    <cfRule type="colorScale" priority="2156">
      <colorScale>
        <cfvo type="min"/>
        <cfvo type="percentile" val="50"/>
        <cfvo type="max"/>
        <color rgb="FFF8696B"/>
        <color rgb="FFFCFCFF"/>
        <color rgb="FF5A8AC6"/>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62">
      <colorScale>
        <cfvo type="min"/>
        <cfvo type="percentile" val="50"/>
        <cfvo type="max"/>
        <color rgb="FFF8696B"/>
        <color rgb="FFFCFCFF"/>
        <color rgb="FF63BE7B"/>
      </colorScale>
    </cfRule>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fRule type="colorScale" priority="2165">
      <colorScale>
        <cfvo type="min"/>
        <cfvo type="percentile" val="50"/>
        <cfvo type="max"/>
        <color rgb="FFF8696B"/>
        <color rgb="FFFFEB84"/>
        <color rgb="FF63BE7B"/>
      </colorScale>
    </cfRule>
    <cfRule type="colorScale" priority="2166">
      <colorScale>
        <cfvo type="min"/>
        <cfvo type="max"/>
        <color rgb="FFFFEF9C"/>
        <color rgb="FF63BE7B"/>
      </colorScale>
    </cfRule>
    <cfRule type="colorScale" priority="2167">
      <colorScale>
        <cfvo type="min"/>
        <cfvo type="max"/>
        <color rgb="FFFCFCFF"/>
        <color rgb="FF63BE7B"/>
      </colorScale>
    </cfRule>
    <cfRule type="colorScale" priority="2168">
      <colorScale>
        <cfvo type="min"/>
        <cfvo type="percentile" val="50"/>
        <cfvo type="max"/>
        <color rgb="FFF8696B"/>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percentile" val="50"/>
        <cfvo type="max"/>
        <color rgb="FFF8696B"/>
        <color rgb="FFFCFCFF"/>
        <color rgb="FF5A8AC6"/>
      </colorScale>
    </cfRule>
    <cfRule type="colorScale" priority="2171">
      <colorScale>
        <cfvo type="min"/>
        <cfvo type="percentile" val="50"/>
        <cfvo type="max"/>
        <color rgb="FFF8696B"/>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fRule type="colorScale" priority="2177">
      <colorScale>
        <cfvo type="min"/>
        <cfvo type="percentile" val="50"/>
        <cfvo type="max"/>
        <color rgb="FFF8696B"/>
        <color rgb="FFFCFCFF"/>
        <color rgb="FF63BE7B"/>
      </colorScale>
    </cfRule>
    <cfRule type="colorScale" priority="2178">
      <colorScale>
        <cfvo type="min"/>
        <cfvo type="max"/>
        <color rgb="FFFCFCFF"/>
        <color rgb="FF63BE7B"/>
      </colorScale>
    </cfRule>
    <cfRule type="colorScale" priority="2179">
      <colorScale>
        <cfvo type="min"/>
        <cfvo type="max"/>
        <color rgb="FFFCFCFF"/>
        <color rgb="FF63BE7B"/>
      </colorScale>
    </cfRule>
    <cfRule type="colorScale" priority="2180">
      <colorScale>
        <cfvo type="min"/>
        <cfvo type="max"/>
        <color rgb="FFFCFCFF"/>
        <color rgb="FF63BE7B"/>
      </colorScale>
    </cfRule>
    <cfRule type="colorScale" priority="2181">
      <colorScale>
        <cfvo type="min"/>
        <cfvo type="percentile" val="50"/>
        <cfvo type="max"/>
        <color rgb="FFF8696B"/>
        <color rgb="FFFFEB84"/>
        <color rgb="FF63BE7B"/>
      </colorScale>
    </cfRule>
    <cfRule type="colorScale" priority="2182">
      <colorScale>
        <cfvo type="min"/>
        <cfvo type="max"/>
        <color rgb="FFFFEF9C"/>
        <color rgb="FF63BE7B"/>
      </colorScale>
    </cfRule>
  </conditionalFormatting>
  <conditionalFormatting sqref="I8:J8">
    <cfRule type="colorScale" priority="2257">
      <colorScale>
        <cfvo type="min"/>
        <cfvo type="max"/>
        <color rgb="FFFCFCFF"/>
        <color rgb="FF63BE7B"/>
      </colorScale>
    </cfRule>
    <cfRule type="colorScale" priority="2258">
      <colorScale>
        <cfvo type="min"/>
        <cfvo type="percentile" val="50"/>
        <cfvo type="max"/>
        <color rgb="FFF8696B"/>
        <color rgb="FFFCFCFF"/>
        <color rgb="FF63BE7B"/>
      </colorScale>
    </cfRule>
  </conditionalFormatting>
  <conditionalFormatting sqref="I8:J8">
    <cfRule type="colorScale" priority="2259">
      <colorScale>
        <cfvo type="min"/>
        <cfvo type="percentile" val="50"/>
        <cfvo type="max"/>
        <color rgb="FFF8696B"/>
        <color rgb="FFFCFCFF"/>
        <color rgb="FF63BE7B"/>
      </colorScale>
    </cfRule>
    <cfRule type="colorScale" priority="2260">
      <colorScale>
        <cfvo type="min"/>
        <cfvo type="percentile" val="50"/>
        <cfvo type="max"/>
        <color rgb="FFF8696B"/>
        <color rgb="FFFCFCFF"/>
        <color rgb="FF5A8AC6"/>
      </colorScale>
    </cfRule>
    <cfRule type="colorScale" priority="2261">
      <colorScale>
        <cfvo type="min"/>
        <cfvo type="percentile" val="50"/>
        <cfvo type="max"/>
        <color rgb="FFF8696B"/>
        <color rgb="FFFCFCFF"/>
        <color rgb="FF63BE7B"/>
      </colorScale>
    </cfRule>
    <cfRule type="colorScale" priority="2262">
      <colorScale>
        <cfvo type="min"/>
        <cfvo type="percentile" val="50"/>
        <cfvo type="max"/>
        <color rgb="FFF8696B"/>
        <color rgb="FFFCFCFF"/>
        <color rgb="FF63BE7B"/>
      </colorScale>
    </cfRule>
    <cfRule type="colorScale" priority="2263">
      <colorScale>
        <cfvo type="min"/>
        <cfvo type="max"/>
        <color rgb="FFFCFCFF"/>
        <color rgb="FF63BE7B"/>
      </colorScale>
    </cfRule>
    <cfRule type="colorScale" priority="2264">
      <colorScale>
        <cfvo type="min"/>
        <cfvo type="percentile" val="50"/>
        <cfvo type="max"/>
        <color rgb="FFF8696B"/>
        <color rgb="FFFCFCFF"/>
        <color rgb="FF63BE7B"/>
      </colorScale>
    </cfRule>
  </conditionalFormatting>
  <conditionalFormatting sqref="I8:J8">
    <cfRule type="colorScale" priority="2265">
      <colorScale>
        <cfvo type="min"/>
        <cfvo type="percentile" val="50"/>
        <cfvo type="max"/>
        <color rgb="FFF8696B"/>
        <color rgb="FFFCFCFF"/>
        <color rgb="FF63BE7B"/>
      </colorScale>
    </cfRule>
    <cfRule type="colorScale" priority="2266">
      <colorScale>
        <cfvo type="min"/>
        <cfvo type="max"/>
        <color rgb="FFFCFCFF"/>
        <color rgb="FF63BE7B"/>
      </colorScale>
    </cfRule>
  </conditionalFormatting>
  <conditionalFormatting sqref="J8">
    <cfRule type="colorScale" priority="2267">
      <colorScale>
        <cfvo type="min"/>
        <cfvo type="percentile" val="50"/>
        <cfvo type="max"/>
        <color rgb="FFF8696B"/>
        <color rgb="FFFCFCFF"/>
        <color rgb="FF63BE7B"/>
      </colorScale>
    </cfRule>
  </conditionalFormatting>
  <conditionalFormatting sqref="O8">
    <cfRule type="colorScale" priority="2191">
      <colorScale>
        <cfvo type="min"/>
        <cfvo type="percentile" val="50"/>
        <cfvo type="max"/>
        <color rgb="FF63BE7B"/>
        <color rgb="FFFCFCFF"/>
        <color rgb="FFF8696B"/>
      </colorScale>
    </cfRule>
    <cfRule type="colorScale" priority="2207">
      <colorScale>
        <cfvo type="min"/>
        <cfvo type="percentile" val="50"/>
        <cfvo type="max"/>
        <color rgb="FF63BE7B"/>
        <color rgb="FFFCFCFF"/>
        <color rgb="FFF8696B"/>
      </colorScale>
    </cfRule>
  </conditionalFormatting>
  <conditionalFormatting sqref="O8">
    <cfRule type="colorScale" priority="2121">
      <colorScale>
        <cfvo type="min"/>
        <cfvo type="percentile" val="50"/>
        <cfvo type="max"/>
        <color rgb="FF63BE7B"/>
        <color rgb="FFFCFCFF"/>
        <color rgb="FFF8696B"/>
      </colorScale>
    </cfRule>
  </conditionalFormatting>
  <conditionalFormatting sqref="O8">
    <cfRule type="colorScale" priority="2199">
      <colorScale>
        <cfvo type="min"/>
        <cfvo type="percentile" val="50"/>
        <cfvo type="max"/>
        <color rgb="FF63BE7B"/>
        <color rgb="FFFCFCFF"/>
        <color rgb="FFF8696B"/>
      </colorScale>
    </cfRule>
  </conditionalFormatting>
  <conditionalFormatting sqref="O8">
    <cfRule type="colorScale" priority="2215">
      <colorScale>
        <cfvo type="min"/>
        <cfvo type="percentile" val="50"/>
        <cfvo type="max"/>
        <color rgb="FF63BE7B"/>
        <color rgb="FFFCFCFF"/>
        <color rgb="FFF8696B"/>
      </colorScale>
    </cfRule>
  </conditionalFormatting>
  <conditionalFormatting sqref="P8">
    <cfRule type="colorScale" priority="2120">
      <colorScale>
        <cfvo type="min"/>
        <cfvo type="percentile" val="50"/>
        <cfvo type="max"/>
        <color rgb="FF63BE7B"/>
        <color rgb="FFFCFCFF"/>
        <color rgb="FFF8696B"/>
      </colorScale>
    </cfRule>
  </conditionalFormatting>
  <conditionalFormatting sqref="P8">
    <cfRule type="colorScale" priority="2222">
      <colorScale>
        <cfvo type="min"/>
        <cfvo type="percentile" val="50"/>
        <cfvo type="max"/>
        <color rgb="FF63BE7B"/>
        <color rgb="FFFCFCFF"/>
        <color rgb="FFF8696B"/>
      </colorScale>
    </cfRule>
    <cfRule type="colorScale" priority="2223">
      <colorScale>
        <cfvo type="min"/>
        <cfvo type="percentile" val="50"/>
        <cfvo type="max"/>
        <color rgb="FF63BE7B"/>
        <color rgb="FFFCFCFF"/>
        <color rgb="FFF8696B"/>
      </colorScale>
    </cfRule>
    <cfRule type="colorScale" priority="2224">
      <colorScale>
        <cfvo type="min"/>
        <cfvo type="max"/>
        <color rgb="FFFCFCFF"/>
        <color rgb="FFF8696B"/>
      </colorScale>
    </cfRule>
  </conditionalFormatting>
  <conditionalFormatting sqref="P8">
    <cfRule type="colorScale" priority="2278">
      <colorScale>
        <cfvo type="min"/>
        <cfvo type="percentile" val="50"/>
        <cfvo type="max"/>
        <color rgb="FF63BE7B"/>
        <color rgb="FFFCFCFF"/>
        <color rgb="FFF8696B"/>
      </colorScale>
    </cfRule>
  </conditionalFormatting>
  <conditionalFormatting sqref="Q8">
    <cfRule type="colorScale" priority="2208">
      <colorScale>
        <cfvo type="min"/>
        <cfvo type="max"/>
        <color rgb="FFFFEF9C"/>
        <color rgb="FF63BE7B"/>
      </colorScale>
    </cfRule>
  </conditionalFormatting>
  <conditionalFormatting sqref="Q8">
    <cfRule type="colorScale" priority="2119">
      <colorScale>
        <cfvo type="min"/>
        <cfvo type="max"/>
        <color rgb="FFFCFCFF"/>
        <color rgb="FF63BE7B"/>
      </colorScale>
    </cfRule>
  </conditionalFormatting>
  <conditionalFormatting sqref="Q8">
    <cfRule type="colorScale" priority="2225">
      <colorScale>
        <cfvo type="min"/>
        <cfvo type="percentile" val="50"/>
        <cfvo type="max"/>
        <color rgb="FFF8696B"/>
        <color rgb="FFFCFCFF"/>
        <color rgb="FF63BE7B"/>
      </colorScale>
    </cfRule>
    <cfRule type="colorScale" priority="2226">
      <colorScale>
        <cfvo type="min"/>
        <cfvo type="max"/>
        <color rgb="FFFFEF9C"/>
        <color rgb="FF63BE7B"/>
      </colorScale>
    </cfRule>
    <cfRule type="colorScale" priority="2227">
      <colorScale>
        <cfvo type="min"/>
        <cfvo type="max"/>
        <color rgb="FFFCFCFF"/>
        <color rgb="FF63BE7B"/>
      </colorScale>
    </cfRule>
    <cfRule type="colorScale" priority="2228">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Q8">
    <cfRule type="colorScale" priority="2279">
      <colorScale>
        <cfvo type="min"/>
        <cfvo type="percentile" val="50"/>
        <cfvo type="max"/>
        <color rgb="FFF8696B"/>
        <color rgb="FFFCFCFF"/>
        <color rgb="FF63BE7B"/>
      </colorScale>
    </cfRule>
  </conditionalFormatting>
  <conditionalFormatting sqref="Q8:U8 W8">
    <cfRule type="colorScale" priority="2192">
      <colorScale>
        <cfvo type="min"/>
        <cfvo type="max"/>
        <color rgb="FFFFEF9C"/>
        <color rgb="FF63BE7B"/>
      </colorScale>
    </cfRule>
  </conditionalFormatting>
  <conditionalFormatting sqref="R8">
    <cfRule type="colorScale" priority="2118">
      <colorScale>
        <cfvo type="min"/>
        <cfvo type="max"/>
        <color rgb="FFFCFCFF"/>
        <color rgb="FF63BE7B"/>
      </colorScale>
    </cfRule>
  </conditionalFormatting>
  <conditionalFormatting sqref="R8:S8">
    <cfRule type="colorScale" priority="2209">
      <colorScale>
        <cfvo type="min"/>
        <cfvo type="max"/>
        <color rgb="FFFFEF9C"/>
        <color rgb="FF63BE7B"/>
      </colorScale>
    </cfRule>
  </conditionalFormatting>
  <conditionalFormatting sqref="R8:S8">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fRule type="colorScale" priority="2232">
      <colorScale>
        <cfvo type="min"/>
        <cfvo type="max"/>
        <color rgb="FFFCFCFF"/>
        <color rgb="FF63BE7B"/>
      </colorScale>
    </cfRule>
  </conditionalFormatting>
  <conditionalFormatting sqref="R8:S8">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S8">
    <cfRule type="colorScale" priority="2117">
      <colorScale>
        <cfvo type="min"/>
        <cfvo type="max"/>
        <color rgb="FFFCFCFF"/>
        <color rgb="FF63BE7B"/>
      </colorScale>
    </cfRule>
  </conditionalFormatting>
  <conditionalFormatting sqref="T8">
    <cfRule type="colorScale" priority="2210">
      <colorScale>
        <cfvo type="min"/>
        <cfvo type="max"/>
        <color rgb="FFFFEF9C"/>
        <color rgb="FF63BE7B"/>
      </colorScale>
    </cfRule>
  </conditionalFormatting>
  <conditionalFormatting sqref="T8">
    <cfRule type="colorScale" priority="2116">
      <colorScale>
        <cfvo type="min"/>
        <cfvo type="max"/>
        <color rgb="FFFCFCFF"/>
        <color rgb="FF63BE7B"/>
      </colorScale>
    </cfRule>
  </conditionalFormatting>
  <conditionalFormatting sqref="T8">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max"/>
        <color rgb="FFFCFCFF"/>
        <color rgb="FF63BE7B"/>
      </colorScale>
    </cfRule>
    <cfRule type="colorScale" priority="2236">
      <colorScale>
        <cfvo type="min"/>
        <cfvo type="max"/>
        <color rgb="FFFCFCFF"/>
        <color rgb="FF63BE7B"/>
      </colorScale>
    </cfRule>
  </conditionalFormatting>
  <conditionalFormatting sqref="T8">
    <cfRule type="colorScale" priority="2282">
      <colorScale>
        <cfvo type="min"/>
        <cfvo type="percentile" val="50"/>
        <cfvo type="max"/>
        <color rgb="FFF8696B"/>
        <color rgb="FFFCFCFF"/>
        <color rgb="FF63BE7B"/>
      </colorScale>
    </cfRule>
    <cfRule type="colorScale" priority="2283">
      <colorScale>
        <cfvo type="min"/>
        <cfvo type="max"/>
        <color rgb="FFFCFCFF"/>
        <color rgb="FF63BE7B"/>
      </colorScale>
    </cfRule>
  </conditionalFormatting>
  <conditionalFormatting sqref="U8">
    <cfRule type="colorScale" priority="2115">
      <colorScale>
        <cfvo type="min"/>
        <cfvo type="max"/>
        <color rgb="FFFCFCFF"/>
        <color rgb="FF63BE7B"/>
      </colorScale>
    </cfRule>
  </conditionalFormatting>
  <conditionalFormatting sqref="W8 U8">
    <cfRule type="colorScale" priority="2200">
      <colorScale>
        <cfvo type="min"/>
        <cfvo type="max"/>
        <color rgb="FFFFEF9C"/>
        <color rgb="FF63BE7B"/>
      </colorScale>
    </cfRule>
  </conditionalFormatting>
  <conditionalFormatting sqref="U8">
    <cfRule type="colorScale" priority="2237">
      <colorScale>
        <cfvo type="min"/>
        <cfvo type="percentile" val="50"/>
        <cfvo type="max"/>
        <color rgb="FFF8696B"/>
        <color rgb="FFFCFCFF"/>
        <color rgb="FF63BE7B"/>
      </colorScale>
    </cfRule>
    <cfRule type="colorScale" priority="2238">
      <colorScale>
        <cfvo type="min"/>
        <cfvo type="max"/>
        <color rgb="FFFCFCFF"/>
        <color rgb="FF63BE7B"/>
      </colorScale>
    </cfRule>
  </conditionalFormatting>
  <conditionalFormatting sqref="U8">
    <cfRule type="colorScale" priority="2216">
      <colorScale>
        <cfvo type="min"/>
        <cfvo type="percentile" val="50"/>
        <cfvo type="max"/>
        <color rgb="FFF8696B"/>
        <color rgb="FFFCFCFF"/>
        <color rgb="FF63BE7B"/>
      </colorScale>
    </cfRule>
    <cfRule type="colorScale" priority="2217">
      <colorScale>
        <cfvo type="min"/>
        <cfvo type="max"/>
        <color rgb="FFFCFCFF"/>
        <color rgb="FF63BE7B"/>
      </colorScale>
    </cfRule>
  </conditionalFormatting>
  <conditionalFormatting sqref="V8">
    <cfRule type="colorScale" priority="2187">
      <colorScale>
        <cfvo type="min"/>
        <cfvo type="max"/>
        <color rgb="FFFFEF9C"/>
        <color rgb="FF63BE7B"/>
      </colorScale>
    </cfRule>
  </conditionalFormatting>
  <conditionalFormatting sqref="V8">
    <cfRule type="colorScale" priority="2114">
      <colorScale>
        <cfvo type="min"/>
        <cfvo type="max"/>
        <color rgb="FF63BE7B"/>
        <color rgb="FFFCFCFF"/>
      </colorScale>
    </cfRule>
  </conditionalFormatting>
  <conditionalFormatting sqref="V8">
    <cfRule type="colorScale" priority="2183">
      <colorScale>
        <cfvo type="min"/>
        <cfvo type="percentile" val="50"/>
        <cfvo type="max"/>
        <color rgb="FF63BE7B"/>
        <color rgb="FFFCFCFF"/>
        <color rgb="FFF8696B"/>
      </colorScale>
    </cfRule>
    <cfRule type="colorScale" priority="2184">
      <colorScale>
        <cfvo type="min"/>
        <cfvo type="percentile" val="50"/>
        <cfvo type="max"/>
        <color rgb="FF63BE7B"/>
        <color rgb="FFFCFCFF"/>
        <color rgb="FFF8696B"/>
      </colorScale>
    </cfRule>
    <cfRule type="colorScale" priority="2185">
      <colorScale>
        <cfvo type="min"/>
        <cfvo type="max"/>
        <color rgb="FF63BE7B"/>
        <color rgb="FFFCFCFF"/>
      </colorScale>
    </cfRule>
    <cfRule type="colorScale" priority="2186">
      <colorScale>
        <cfvo type="min"/>
        <cfvo type="percentile" val="50"/>
        <cfvo type="max"/>
        <color rgb="FF63BE7B"/>
        <color rgb="FFFCFCFF"/>
        <color rgb="FFF8696B"/>
      </colorScale>
    </cfRule>
    <cfRule type="colorScale" priority="2188">
      <colorScale>
        <cfvo type="min"/>
        <cfvo type="max"/>
        <color rgb="FFFFEF9C"/>
        <color rgb="FF63BE7B"/>
      </colorScale>
    </cfRule>
    <cfRule type="colorScale" priority="2189">
      <colorScale>
        <cfvo type="min"/>
        <cfvo type="max"/>
        <color rgb="FFFFEF9C"/>
        <color rgb="FF63BE7B"/>
      </colorScale>
    </cfRule>
    <cfRule type="colorScale" priority="2190">
      <colorScale>
        <cfvo type="min"/>
        <cfvo type="max"/>
        <color rgb="FFFFEF9C"/>
        <color rgb="FF63BE7B"/>
      </colorScale>
    </cfRule>
  </conditionalFormatting>
  <conditionalFormatting sqref="U8">
    <cfRule type="colorScale" priority="2211">
      <colorScale>
        <cfvo type="min"/>
        <cfvo type="max"/>
        <color rgb="FFFFEF9C"/>
        <color rgb="FF63BE7B"/>
      </colorScale>
    </cfRule>
  </conditionalFormatting>
  <conditionalFormatting sqref="W8">
    <cfRule type="colorScale" priority="2113">
      <colorScale>
        <cfvo type="min"/>
        <cfvo type="max"/>
        <color rgb="FF63BE7B"/>
        <color rgb="FFFCFCFF"/>
      </colorScale>
    </cfRule>
  </conditionalFormatting>
  <conditionalFormatting sqref="W8">
    <cfRule type="colorScale" priority="2239">
      <colorScale>
        <cfvo type="min"/>
        <cfvo type="percentile" val="50"/>
        <cfvo type="max"/>
        <color rgb="FF63BE7B"/>
        <color rgb="FFFCFCFF"/>
        <color rgb="FFF8696B"/>
      </colorScale>
    </cfRule>
    <cfRule type="colorScale" priority="2240">
      <colorScale>
        <cfvo type="min"/>
        <cfvo type="max"/>
        <color rgb="FF63BE7B"/>
        <color rgb="FFFCFCFF"/>
      </colorScale>
    </cfRule>
    <cfRule type="colorScale" priority="2241">
      <colorScale>
        <cfvo type="min"/>
        <cfvo type="percentile" val="50"/>
        <cfvo type="max"/>
        <color rgb="FF63BE7B"/>
        <color rgb="FFFCFCFF"/>
        <color rgb="FFF8696B"/>
      </colorScale>
    </cfRule>
  </conditionalFormatting>
  <conditionalFormatting sqref="W8">
    <cfRule type="colorScale" priority="2284">
      <colorScale>
        <cfvo type="min"/>
        <cfvo type="percentile" val="50"/>
        <cfvo type="max"/>
        <color rgb="FF63BE7B"/>
        <color rgb="FFFCFCFF"/>
        <color rgb="FFF8696B"/>
      </colorScale>
    </cfRule>
  </conditionalFormatting>
  <conditionalFormatting sqref="D8">
    <cfRule type="colorScale" priority="2112">
      <colorScale>
        <cfvo type="min"/>
        <cfvo type="percentile" val="50"/>
        <cfvo type="max"/>
        <color rgb="FFF8696B"/>
        <color rgb="FFFCFCFF"/>
        <color rgb="FF63BE7B"/>
      </colorScale>
    </cfRule>
  </conditionalFormatting>
  <conditionalFormatting sqref="G8">
    <cfRule type="colorScale" priority="2111">
      <colorScale>
        <cfvo type="min"/>
        <cfvo type="max"/>
        <color rgb="FFFCFCFF"/>
        <color rgb="FF63BE7B"/>
      </colorScale>
    </cfRule>
  </conditionalFormatting>
  <conditionalFormatting sqref="J8">
    <cfRule type="colorScale" priority="2110">
      <colorScale>
        <cfvo type="min"/>
        <cfvo type="max"/>
        <color rgb="FFFCFCFF"/>
        <color rgb="FF63BE7B"/>
      </colorScale>
    </cfRule>
  </conditionalFormatting>
  <conditionalFormatting sqref="M8">
    <cfRule type="colorScale" priority="2109">
      <colorScale>
        <cfvo type="min"/>
        <cfvo type="max"/>
        <color rgb="FFFCFCFF"/>
        <color rgb="FF63BE7B"/>
      </colorScale>
    </cfRule>
  </conditionalFormatting>
  <conditionalFormatting sqref="N8">
    <cfRule type="colorScale" priority="2108">
      <colorScale>
        <cfvo type="min"/>
        <cfvo type="max"/>
        <color rgb="FFFCFCFF"/>
        <color rgb="FF63BE7B"/>
      </colorScale>
    </cfRule>
  </conditionalFormatting>
  <conditionalFormatting sqref="O8">
    <cfRule type="colorScale" priority="2107">
      <colorScale>
        <cfvo type="min"/>
        <cfvo type="percentile" val="50"/>
        <cfvo type="max"/>
        <color rgb="FF63BE7B"/>
        <color rgb="FFFCFCFF"/>
        <color rgb="FFF8696B"/>
      </colorScale>
    </cfRule>
  </conditionalFormatting>
  <conditionalFormatting sqref="P8">
    <cfRule type="colorScale" priority="2106">
      <colorScale>
        <cfvo type="min"/>
        <cfvo type="percentile" val="50"/>
        <cfvo type="max"/>
        <color rgb="FF63BE7B"/>
        <color rgb="FFFCFCFF"/>
        <color rgb="FFF8696B"/>
      </colorScale>
    </cfRule>
  </conditionalFormatting>
  <conditionalFormatting sqref="Q8">
    <cfRule type="colorScale" priority="2105">
      <colorScale>
        <cfvo type="min"/>
        <cfvo type="percentile" val="50"/>
        <cfvo type="max"/>
        <color rgb="FFF8696B"/>
        <color rgb="FFFCFCFF"/>
        <color rgb="FF63BE7B"/>
      </colorScale>
    </cfRule>
  </conditionalFormatting>
  <conditionalFormatting sqref="R8">
    <cfRule type="colorScale" priority="2104">
      <colorScale>
        <cfvo type="min"/>
        <cfvo type="max"/>
        <color rgb="FFFCFCFF"/>
        <color rgb="FF63BE7B"/>
      </colorScale>
    </cfRule>
  </conditionalFormatting>
  <conditionalFormatting sqref="S8">
    <cfRule type="colorScale" priority="2103">
      <colorScale>
        <cfvo type="min"/>
        <cfvo type="max"/>
        <color rgb="FFFCFCFF"/>
        <color rgb="FF63BE7B"/>
      </colorScale>
    </cfRule>
  </conditionalFormatting>
  <conditionalFormatting sqref="T8">
    <cfRule type="colorScale" priority="2102">
      <colorScale>
        <cfvo type="min"/>
        <cfvo type="max"/>
        <color rgb="FFFCFCFF"/>
        <color rgb="FF63BE7B"/>
      </colorScale>
    </cfRule>
  </conditionalFormatting>
  <conditionalFormatting sqref="U8">
    <cfRule type="colorScale" priority="2101">
      <colorScale>
        <cfvo type="min"/>
        <cfvo type="percentile" val="50"/>
        <cfvo type="max"/>
        <color rgb="FFF8696B"/>
        <color rgb="FFFCFCFF"/>
        <color rgb="FF63BE7B"/>
      </colorScale>
    </cfRule>
  </conditionalFormatting>
  <conditionalFormatting sqref="V8">
    <cfRule type="colorScale" priority="2100">
      <colorScale>
        <cfvo type="min"/>
        <cfvo type="percentile" val="50"/>
        <cfvo type="max"/>
        <color rgb="FF63BE7B"/>
        <color rgb="FFFCFCFF"/>
        <color rgb="FFF8696B"/>
      </colorScale>
    </cfRule>
  </conditionalFormatting>
  <conditionalFormatting sqref="W8">
    <cfRule type="colorScale" priority="2099">
      <colorScale>
        <cfvo type="min"/>
        <cfvo type="percentile" val="50"/>
        <cfvo type="max"/>
        <color rgb="FF63BE7B"/>
        <color rgb="FFFCFCFF"/>
        <color rgb="FFF8696B"/>
      </colorScale>
    </cfRule>
  </conditionalFormatting>
  <conditionalFormatting sqref="D9">
    <cfRule type="colorScale" priority="2049">
      <colorScale>
        <cfvo type="min"/>
        <cfvo type="percentile" val="50"/>
        <cfvo type="max"/>
        <color rgb="FFF8696B"/>
        <color rgb="FFFCFCFF"/>
        <color rgb="FF63BE7B"/>
      </colorScale>
    </cfRule>
  </conditionalFormatting>
  <conditionalFormatting sqref="D9">
    <cfRule type="colorScale" priority="1998">
      <colorScale>
        <cfvo type="min"/>
        <cfvo type="percentile" val="50"/>
        <cfvo type="max"/>
        <color rgb="FFF8696B"/>
        <color rgb="FFFCFCFF"/>
        <color rgb="FF63BE7B"/>
      </colorScale>
    </cfRule>
  </conditionalFormatting>
  <conditionalFormatting sqref="E9">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E9">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max"/>
        <color rgb="FFFCFCFF"/>
        <color rgb="FF63BE7B"/>
      </colorScale>
    </cfRule>
  </conditionalFormatting>
  <conditionalFormatting sqref="N9">
    <cfRule type="colorScale" priority="1930">
      <colorScale>
        <cfvo type="min"/>
        <cfvo type="max"/>
        <color rgb="FFFCFCFF"/>
        <color rgb="FF63BE7B"/>
      </colorScale>
    </cfRule>
    <cfRule type="colorScale" priority="1931">
      <colorScale>
        <cfvo type="min"/>
        <cfvo type="max"/>
        <color rgb="FFFCFCFF"/>
        <color rgb="FF63BE7B"/>
      </colorScale>
    </cfRule>
    <cfRule type="colorScale" priority="1932">
      <colorScale>
        <cfvo type="min"/>
        <cfvo type="percentile" val="50"/>
        <cfvo type="max"/>
        <color rgb="FFF8696B"/>
        <color rgb="FFFFEB84"/>
        <color rgb="FF63BE7B"/>
      </colorScale>
    </cfRule>
    <cfRule type="colorScale" priority="1933">
      <colorScale>
        <cfvo type="min"/>
        <cfvo type="max"/>
        <color rgb="FFFFEF9C"/>
        <color rgb="FF63BE7B"/>
      </colorScale>
    </cfRule>
  </conditionalFormatting>
  <conditionalFormatting sqref="E9:M9">
    <cfRule type="colorScale" priority="1977">
      <colorScale>
        <cfvo type="min"/>
        <cfvo type="max"/>
        <color rgb="FFFCFCFF"/>
        <color rgb="FF63BE7B"/>
      </colorScale>
    </cfRule>
    <cfRule type="colorScale" priority="1978">
      <colorScale>
        <cfvo type="min"/>
        <cfvo type="max"/>
        <color rgb="FFFCFCFF"/>
        <color rgb="FF63BE7B"/>
      </colorScale>
    </cfRule>
    <cfRule type="colorScale" priority="1979">
      <colorScale>
        <cfvo type="min"/>
        <cfvo type="percentile" val="50"/>
        <cfvo type="max"/>
        <color rgb="FFF8696B"/>
        <color rgb="FFFFEB84"/>
        <color rgb="FF63BE7B"/>
      </colorScale>
    </cfRule>
    <cfRule type="colorScale" priority="1980">
      <colorScale>
        <cfvo type="min"/>
        <cfvo type="max"/>
        <color rgb="FFFFEF9C"/>
        <color rgb="FF63BE7B"/>
      </colorScale>
    </cfRule>
  </conditionalFormatting>
  <conditionalFormatting sqref="F9">
    <cfRule type="colorScale" priority="2050">
      <colorScale>
        <cfvo type="min"/>
        <cfvo type="max"/>
        <color rgb="FFFCFCFF"/>
        <color rgb="FF63BE7B"/>
      </colorScale>
    </cfRule>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fRule type="colorScale" priority="2059">
      <colorScale>
        <cfvo type="min"/>
        <cfvo type="percentile" val="50"/>
        <cfvo type="max"/>
        <color rgb="FFF8696B"/>
        <color rgb="FFFCFCFF"/>
        <color rgb="FF63BE7B"/>
      </colorScale>
    </cfRule>
  </conditionalFormatting>
  <conditionalFormatting sqref="F9">
    <cfRule type="colorScale" priority="2002">
      <colorScale>
        <cfvo type="min"/>
        <cfvo type="max"/>
        <color rgb="FFFCFCFF"/>
        <color rgb="FF63BE7B"/>
      </colorScale>
    </cfRule>
    <cfRule type="colorScale" priority="2003">
      <colorScale>
        <cfvo type="min"/>
        <cfvo type="max"/>
        <color rgb="FFFCFCFF"/>
        <color rgb="FF63BE7B"/>
      </colorScale>
    </cfRule>
    <cfRule type="colorScale" priority="2004">
      <colorScale>
        <cfvo type="min"/>
        <cfvo type="max"/>
        <color rgb="FFFCFCFF"/>
        <color rgb="FF63BE7B"/>
      </colorScale>
    </cfRule>
  </conditionalFormatting>
  <conditionalFormatting sqref="G9">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percentile" val="50"/>
        <cfvo type="max"/>
        <color rgb="FFF8696B"/>
        <color rgb="FFFCFCFF"/>
        <color rgb="FF63BE7B"/>
      </colorScale>
    </cfRule>
  </conditionalFormatting>
  <conditionalFormatting sqref="G9">
    <cfRule type="colorScale" priority="2005">
      <colorScale>
        <cfvo type="min"/>
        <cfvo type="max"/>
        <color rgb="FFFCFCFF"/>
        <color rgb="FF63BE7B"/>
      </colorScale>
    </cfRule>
    <cfRule type="colorScale" priority="2006">
      <colorScale>
        <cfvo type="min"/>
        <cfvo type="max"/>
        <color rgb="FFFCFCFF"/>
        <color rgb="FF63BE7B"/>
      </colorScale>
    </cfRule>
    <cfRule type="colorScale" priority="2007">
      <colorScale>
        <cfvo type="min"/>
        <cfvo type="max"/>
        <color rgb="FFFCFCFF"/>
        <color rgb="FF63BE7B"/>
      </colorScale>
    </cfRule>
  </conditionalFormatting>
  <conditionalFormatting sqref="H9">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fRule type="colorScale" priority="2065">
      <colorScale>
        <cfvo type="min"/>
        <cfvo type="percentile" val="50"/>
        <cfvo type="max"/>
        <color rgb="FFF8696B"/>
        <color rgb="FFFCFCFF"/>
        <color rgb="FF63BE7B"/>
      </colorScale>
    </cfRule>
  </conditionalFormatting>
  <conditionalFormatting sqref="H9">
    <cfRule type="colorScale" priority="1997">
      <colorScale>
        <cfvo type="min"/>
        <cfvo type="percentile" val="50"/>
        <cfvo type="max"/>
        <color rgb="FFF8696B"/>
        <color rgb="FFFCFCFF"/>
        <color rgb="FF5A8AC6"/>
      </colorScale>
    </cfRule>
  </conditionalFormatting>
  <conditionalFormatting sqref="H9">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2011">
      <colorScale>
        <cfvo type="min"/>
        <cfvo type="max"/>
        <color rgb="FFFCFCFF"/>
        <color rgb="FF63BE7B"/>
      </colorScale>
    </cfRule>
    <cfRule type="colorScale" priority="2012">
      <colorScale>
        <cfvo type="min"/>
        <cfvo type="percentile" val="50"/>
        <cfvo type="max"/>
        <color rgb="FFF8696B"/>
        <color rgb="FFFCFCFF"/>
        <color rgb="FF63BE7B"/>
      </colorScale>
    </cfRule>
  </conditionalFormatting>
  <conditionalFormatting sqref="I9">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fRule type="colorScale" priority="2068">
      <colorScale>
        <cfvo type="min"/>
        <cfvo type="percentile" val="50"/>
        <cfvo type="max"/>
        <color rgb="FFF8696B"/>
        <color rgb="FFFCFCFF"/>
        <color rgb="FF63BE7B"/>
      </colorScale>
    </cfRule>
  </conditionalFormatting>
  <conditionalFormatting sqref="N9">
    <cfRule type="colorScale" priority="1938">
      <colorScale>
        <cfvo type="min"/>
        <cfvo type="max"/>
        <color rgb="FFFCFCFF"/>
        <color rgb="FF63BE7B"/>
      </colorScale>
    </cfRule>
    <cfRule type="colorScale" priority="1939">
      <colorScale>
        <cfvo type="min"/>
        <cfvo type="percentile" val="50"/>
        <cfvo type="max"/>
        <color rgb="FFF8696B"/>
        <color rgb="FFFCFCFF"/>
        <color rgb="FF63BE7B"/>
      </colorScale>
    </cfRule>
    <cfRule type="colorScale" priority="1940">
      <colorScale>
        <cfvo type="min"/>
        <cfvo type="percentile" val="50"/>
        <cfvo type="max"/>
        <color rgb="FFF8696B"/>
        <color rgb="FFFCFCFF"/>
        <color rgb="FF63BE7B"/>
      </colorScale>
    </cfRule>
    <cfRule type="colorScale" priority="1941">
      <colorScale>
        <cfvo type="min"/>
        <cfvo type="percentile" val="50"/>
        <cfvo type="max"/>
        <color rgb="FFF8696B"/>
        <color rgb="FFFCFCFF"/>
        <color rgb="FF5A8AC6"/>
      </colorScale>
    </cfRule>
    <cfRule type="colorScale" priority="1942">
      <colorScale>
        <cfvo type="min"/>
        <cfvo type="percentile" val="50"/>
        <cfvo type="max"/>
        <color rgb="FFF8696B"/>
        <color rgb="FFFCFCFF"/>
        <color rgb="FF63BE7B"/>
      </colorScale>
    </cfRule>
    <cfRule type="colorScale" priority="1943">
      <colorScale>
        <cfvo type="min"/>
        <cfvo type="percentile" val="50"/>
        <cfvo type="max"/>
        <color rgb="FFF8696B"/>
        <color rgb="FFFCFCFF"/>
        <color rgb="FF63BE7B"/>
      </colorScale>
    </cfRule>
    <cfRule type="colorScale" priority="1944">
      <colorScale>
        <cfvo type="min"/>
        <cfvo type="max"/>
        <color rgb="FFFCFCFF"/>
        <color rgb="FF63BE7B"/>
      </colorScale>
    </cfRule>
    <cfRule type="colorScale" priority="1945">
      <colorScale>
        <cfvo type="min"/>
        <cfvo type="percentile" val="50"/>
        <cfvo type="max"/>
        <color rgb="FFF8696B"/>
        <color rgb="FFFCFCFF"/>
        <color rgb="FF63BE7B"/>
      </colorScale>
    </cfRule>
    <cfRule type="colorScale" priority="1946">
      <colorScale>
        <cfvo type="min"/>
        <cfvo type="percentile" val="50"/>
        <cfvo type="max"/>
        <color rgb="FFF8696B"/>
        <color rgb="FFFCFCFF"/>
        <color rgb="FF63BE7B"/>
      </colorScale>
    </cfRule>
    <cfRule type="colorScale" priority="1947">
      <colorScale>
        <cfvo type="min"/>
        <cfvo type="max"/>
        <color rgb="FFFCFCFF"/>
        <color rgb="FF63BE7B"/>
      </colorScale>
    </cfRule>
  </conditionalFormatting>
  <conditionalFormatting sqref="I9:J9">
    <cfRule type="colorScale" priority="2013">
      <colorScale>
        <cfvo type="min"/>
        <cfvo type="percentile" val="50"/>
        <cfvo type="max"/>
        <color rgb="FFF8696B"/>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percentile" val="50"/>
        <cfvo type="max"/>
        <color rgb="FFF8696B"/>
        <color rgb="FFFCFCFF"/>
        <color rgb="FF5A8AC6"/>
      </colorScale>
    </cfRule>
    <cfRule type="colorScale" priority="2017">
      <colorScale>
        <cfvo type="min"/>
        <cfvo type="percentile" val="50"/>
        <cfvo type="max"/>
        <color rgb="FFF8696B"/>
        <color rgb="FFFCFCFF"/>
        <color rgb="FF63BE7B"/>
      </colorScale>
    </cfRule>
    <cfRule type="colorScale" priority="2018">
      <colorScale>
        <cfvo type="min"/>
        <cfvo type="percentile" val="50"/>
        <cfvo type="max"/>
        <color rgb="FFF8696B"/>
        <color rgb="FFFCFCFF"/>
        <color rgb="FF63BE7B"/>
      </colorScale>
    </cfRule>
    <cfRule type="colorScale" priority="2019">
      <colorScale>
        <cfvo type="min"/>
        <cfvo type="max"/>
        <color rgb="FFFCFCFF"/>
        <color rgb="FF63BE7B"/>
      </colorScale>
    </cfRule>
    <cfRule type="colorScale" priority="2020">
      <colorScale>
        <cfvo type="min"/>
        <cfvo type="percentile" val="50"/>
        <cfvo type="max"/>
        <color rgb="FFF8696B"/>
        <color rgb="FFFCFCFF"/>
        <color rgb="FF63BE7B"/>
      </colorScale>
    </cfRule>
  </conditionalFormatting>
  <conditionalFormatting sqref="J9">
    <cfRule type="colorScale" priority="2072">
      <colorScale>
        <cfvo type="min"/>
        <cfvo type="percentile" val="50"/>
        <cfvo type="max"/>
        <color rgb="FFF8696B"/>
        <color rgb="FFFCFCFF"/>
        <color rgb="FF63BE7B"/>
      </colorScale>
    </cfRule>
    <cfRule type="colorScale" priority="2073">
      <colorScale>
        <cfvo type="min"/>
        <cfvo type="max"/>
        <color rgb="FFFCFCFF"/>
        <color rgb="FF63BE7B"/>
      </colorScale>
    </cfRule>
    <cfRule type="colorScale" priority="2074">
      <colorScale>
        <cfvo type="min"/>
        <cfvo type="percentile" val="50"/>
        <cfvo type="max"/>
        <color rgb="FFF8696B"/>
        <color rgb="FFFCFCFF"/>
        <color rgb="FF63BE7B"/>
      </colorScale>
    </cfRule>
  </conditionalFormatting>
  <conditionalFormatting sqref="K9">
    <cfRule type="colorScale" priority="2075">
      <colorScale>
        <cfvo type="min"/>
        <cfvo type="percentile" val="50"/>
        <cfvo type="max"/>
        <color rgb="FFF8696B"/>
        <color rgb="FFFCFCFF"/>
        <color rgb="FF63BE7B"/>
      </colorScale>
    </cfRule>
  </conditionalFormatting>
  <conditionalFormatting sqref="K9:L9">
    <cfRule type="colorScale" priority="1981">
      <colorScale>
        <cfvo type="min"/>
        <cfvo type="max"/>
        <color rgb="FFFCFCFF"/>
        <color rgb="FF63BE7B"/>
      </colorScale>
    </cfRule>
    <cfRule type="colorScale" priority="1982">
      <colorScale>
        <cfvo type="min"/>
        <cfvo type="max"/>
        <color rgb="FFFCFCFF"/>
        <color rgb="FF63BE7B"/>
      </colorScale>
    </cfRule>
    <cfRule type="colorScale" priority="1983">
      <colorScale>
        <cfvo type="min"/>
        <cfvo type="max"/>
        <color rgb="FFFCFCFF"/>
        <color rgb="FF63BE7B"/>
      </colorScale>
    </cfRule>
    <cfRule type="colorScale" priority="1993">
      <colorScale>
        <cfvo type="min"/>
        <cfvo type="percentile" val="50"/>
        <cfvo type="max"/>
        <color rgb="FFF8696B"/>
        <color rgb="FFFCFCFF"/>
        <color rgb="FF63BE7B"/>
      </colorScale>
    </cfRule>
    <cfRule type="colorScale" priority="1994">
      <colorScale>
        <cfvo type="min"/>
        <cfvo type="max"/>
        <color rgb="FFFCFCFF"/>
        <color rgb="FF63BE7B"/>
      </colorScale>
    </cfRule>
  </conditionalFormatting>
  <conditionalFormatting sqref="L9">
    <cfRule type="colorScale" priority="2076">
      <colorScale>
        <cfvo type="min"/>
        <cfvo type="percentile" val="50"/>
        <cfvo type="max"/>
        <color rgb="FFF8696B"/>
        <color rgb="FFFCFCFF"/>
        <color rgb="FF63BE7B"/>
      </colorScale>
    </cfRule>
  </conditionalFormatting>
  <conditionalFormatting sqref="M9">
    <cfRule type="colorScale" priority="2077">
      <colorScale>
        <cfvo type="min"/>
        <cfvo type="percentile" val="50"/>
        <cfvo type="max"/>
        <color rgb="FFF8696B"/>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onditionalFormatting>
  <conditionalFormatting sqref="M9">
    <cfRule type="colorScale" priority="2021">
      <colorScale>
        <cfvo type="min"/>
        <cfvo type="max"/>
        <color rgb="FFFCFCFF"/>
        <color rgb="FF63BE7B"/>
      </colorScale>
    </cfRule>
    <cfRule type="colorScale" priority="2022">
      <colorScale>
        <cfvo type="min"/>
        <cfvo type="max"/>
        <color rgb="FFFCFCFF"/>
        <color rgb="FF63BE7B"/>
      </colorScale>
    </cfRule>
    <cfRule type="colorScale" priority="2023">
      <colorScale>
        <cfvo type="min"/>
        <cfvo type="max"/>
        <color rgb="FFFCFCFF"/>
        <color rgb="FF63BE7B"/>
      </colorScale>
    </cfRule>
  </conditionalFormatting>
  <conditionalFormatting sqref="N9">
    <cfRule type="colorScale" priority="1948">
      <colorScale>
        <cfvo type="min"/>
        <cfvo type="percentile" val="50"/>
        <cfvo type="max"/>
        <color rgb="FFF8696B"/>
        <color rgb="FFFCFCFF"/>
        <color rgb="FF63BE7B"/>
      </colorScale>
    </cfRule>
  </conditionalFormatting>
  <conditionalFormatting sqref="N9">
    <cfRule type="colorScale" priority="1928">
      <colorScale>
        <cfvo type="min"/>
        <cfvo type="max"/>
        <color rgb="FFFCFCFF"/>
        <color rgb="FF63BE7B"/>
      </colorScale>
    </cfRule>
    <cfRule type="colorScale" priority="1929">
      <colorScale>
        <cfvo type="min"/>
        <cfvo type="percentile" val="50"/>
        <cfvo type="max"/>
        <color rgb="FFF8696B"/>
        <color rgb="FFFCFCFF"/>
        <color rgb="FF63BE7B"/>
      </colorScale>
    </cfRule>
    <cfRule type="colorScale" priority="1934">
      <colorScale>
        <cfvo type="min"/>
        <cfvo type="max"/>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FEB84"/>
        <color rgb="FF63BE7B"/>
      </colorScale>
    </cfRule>
    <cfRule type="colorScale" priority="1937">
      <colorScale>
        <cfvo type="min"/>
        <cfvo type="max"/>
        <color rgb="FFFFEF9C"/>
        <color rgb="FF63BE7B"/>
      </colorScale>
    </cfRule>
    <cfRule type="colorScale" priority="1949">
      <colorScale>
        <cfvo type="min"/>
        <cfvo type="max"/>
        <color rgb="FFFCFCFF"/>
        <color rgb="FF63BE7B"/>
      </colorScale>
    </cfRule>
    <cfRule type="colorScale" priority="1950">
      <colorScale>
        <cfvo type="min"/>
        <cfvo type="max"/>
        <color rgb="FFFCFCFF"/>
        <color rgb="FF63BE7B"/>
      </colorScale>
    </cfRule>
    <cfRule type="colorScale" priority="1951">
      <colorScale>
        <cfvo type="min"/>
        <cfvo type="percentile" val="50"/>
        <cfvo type="max"/>
        <color rgb="FFF8696B"/>
        <color rgb="FFFFEB84"/>
        <color rgb="FF63BE7B"/>
      </colorScale>
    </cfRule>
    <cfRule type="colorScale" priority="1952">
      <colorScale>
        <cfvo type="min"/>
        <cfvo type="max"/>
        <color rgb="FFFFEF9C"/>
        <color rgb="FF63BE7B"/>
      </colorScale>
    </cfRule>
    <cfRule type="colorScale" priority="1953">
      <colorScale>
        <cfvo type="min"/>
        <cfvo type="percentile" val="50"/>
        <cfvo type="max"/>
        <color rgb="FFF8696B"/>
        <color rgb="FFFCFCFF"/>
        <color rgb="FF63BE7B"/>
      </colorScale>
    </cfRule>
    <cfRule type="colorScale" priority="1954">
      <colorScale>
        <cfvo type="min"/>
        <cfvo type="max"/>
        <color rgb="FFFCFCFF"/>
        <color rgb="FF63BE7B"/>
      </colorScale>
    </cfRule>
    <cfRule type="colorScale" priority="1955">
      <colorScale>
        <cfvo type="min"/>
        <cfvo type="percentile" val="50"/>
        <cfvo type="max"/>
        <color rgb="FFF8696B"/>
        <color rgb="FFFCFCFF"/>
        <color rgb="FF63BE7B"/>
      </colorScale>
    </cfRule>
    <cfRule type="colorScale" priority="1956">
      <colorScale>
        <cfvo type="min"/>
        <cfvo type="percentile" val="50"/>
        <cfvo type="max"/>
        <color rgb="FFF8696B"/>
        <color rgb="FFFCFCFF"/>
        <color rgb="FF5A8AC6"/>
      </colorScale>
    </cfRule>
    <cfRule type="colorScale" priority="1957">
      <colorScale>
        <cfvo type="min"/>
        <cfvo type="percentile" val="50"/>
        <cfvo type="max"/>
        <color rgb="FFF8696B"/>
        <color rgb="FFFCFCFF"/>
        <color rgb="FF63BE7B"/>
      </colorScale>
    </cfRule>
    <cfRule type="colorScale" priority="1958">
      <colorScale>
        <cfvo type="min"/>
        <cfvo type="percentile" val="50"/>
        <cfvo type="max"/>
        <color rgb="FFF8696B"/>
        <color rgb="FFFCFCFF"/>
        <color rgb="FF63BE7B"/>
      </colorScale>
    </cfRule>
    <cfRule type="colorScale" priority="1959">
      <colorScale>
        <cfvo type="min"/>
        <cfvo type="max"/>
        <color rgb="FFFCFCFF"/>
        <color rgb="FF63BE7B"/>
      </colorScale>
    </cfRule>
    <cfRule type="colorScale" priority="1960">
      <colorScale>
        <cfvo type="min"/>
        <cfvo type="percentile" val="50"/>
        <cfvo type="max"/>
        <color rgb="FFF8696B"/>
        <color rgb="FFFCFCFF"/>
        <color rgb="FF63BE7B"/>
      </colorScale>
    </cfRule>
    <cfRule type="colorScale" priority="1961">
      <colorScale>
        <cfvo type="min"/>
        <cfvo type="max"/>
        <color rgb="FFFCFCFF"/>
        <color rgb="FF63BE7B"/>
      </colorScale>
    </cfRule>
    <cfRule type="colorScale" priority="1962">
      <colorScale>
        <cfvo type="min"/>
        <cfvo type="max"/>
        <color rgb="FFFCFCFF"/>
        <color rgb="FF63BE7B"/>
      </colorScale>
    </cfRule>
    <cfRule type="colorScale" priority="1963">
      <colorScale>
        <cfvo type="min"/>
        <cfvo type="max"/>
        <color rgb="FFFCFCFF"/>
        <color rgb="FF63BE7B"/>
      </colorScale>
    </cfRule>
    <cfRule type="colorScale" priority="1964">
      <colorScale>
        <cfvo type="min"/>
        <cfvo type="percentile" val="50"/>
        <cfvo type="max"/>
        <color rgb="FFF8696B"/>
        <color rgb="FFFFEB84"/>
        <color rgb="FF63BE7B"/>
      </colorScale>
    </cfRule>
    <cfRule type="colorScale" priority="1965">
      <colorScale>
        <cfvo type="min"/>
        <cfvo type="max"/>
        <color rgb="FFFFEF9C"/>
        <color rgb="FF63BE7B"/>
      </colorScale>
    </cfRule>
    <cfRule type="colorScale" priority="1966">
      <colorScale>
        <cfvo type="min"/>
        <cfvo type="max"/>
        <color rgb="FFFCFCFF"/>
        <color rgb="FF63BE7B"/>
      </colorScale>
    </cfRule>
  </conditionalFormatting>
  <conditionalFormatting sqref="I9:J9">
    <cfRule type="colorScale" priority="2069">
      <colorScale>
        <cfvo type="min"/>
        <cfvo type="percentile" val="50"/>
        <cfvo type="max"/>
        <color rgb="FFF8696B"/>
        <color rgb="FFFCFCFF"/>
        <color rgb="FF63BE7B"/>
      </colorScale>
    </cfRule>
    <cfRule type="colorScale" priority="2070">
      <colorScale>
        <cfvo type="min"/>
        <cfvo type="max"/>
        <color rgb="FFFCFCFF"/>
        <color rgb="FF63BE7B"/>
      </colorScale>
    </cfRule>
  </conditionalFormatting>
  <conditionalFormatting sqref="J9">
    <cfRule type="colorScale" priority="2071">
      <colorScale>
        <cfvo type="min"/>
        <cfvo type="percentile" val="50"/>
        <cfvo type="max"/>
        <color rgb="FFF8696B"/>
        <color rgb="FFFCFCFF"/>
        <color rgb="FF63BE7B"/>
      </colorScale>
    </cfRule>
  </conditionalFormatting>
  <conditionalFormatting sqref="O9">
    <cfRule type="colorScale" priority="2051">
      <colorScale>
        <cfvo type="min"/>
        <cfvo type="percentile" val="50"/>
        <cfvo type="max"/>
        <color rgb="FF63BE7B"/>
        <color rgb="FFFCFCFF"/>
        <color rgb="FFF8696B"/>
      </colorScale>
    </cfRule>
  </conditionalFormatting>
  <conditionalFormatting sqref="O9">
    <cfRule type="colorScale" priority="2024">
      <colorScale>
        <cfvo type="min"/>
        <cfvo type="percentile" val="50"/>
        <cfvo type="max"/>
        <color rgb="FF63BE7B"/>
        <color rgb="FFFCFCFF"/>
        <color rgb="FFF8696B"/>
      </colorScale>
    </cfRule>
    <cfRule type="colorScale" priority="2025">
      <colorScale>
        <cfvo type="min"/>
        <cfvo type="percentile" val="50"/>
        <cfvo type="max"/>
        <color rgb="FF63BE7B"/>
        <color rgb="FFFCFCFF"/>
        <color rgb="FFF8696B"/>
      </colorScale>
    </cfRule>
    <cfRule type="colorScale" priority="2026">
      <colorScale>
        <cfvo type="min"/>
        <cfvo type="percentile" val="50"/>
        <cfvo type="max"/>
        <color rgb="FF63BE7B"/>
        <color rgb="FFFCFCFF"/>
        <color rgb="FFF8696B"/>
      </colorScale>
    </cfRule>
    <cfRule type="colorScale" priority="2027">
      <colorScale>
        <cfvo type="min"/>
        <cfvo type="percentile" val="50"/>
        <cfvo type="max"/>
        <color rgb="FF63BE7B"/>
        <color rgb="FFFCFCFF"/>
        <color rgb="FFF8696B"/>
      </colorScale>
    </cfRule>
  </conditionalFormatting>
  <conditionalFormatting sqref="P9">
    <cfRule type="colorScale" priority="2080">
      <colorScale>
        <cfvo type="min"/>
        <cfvo type="percentile" val="50"/>
        <cfvo type="max"/>
        <color rgb="FF63BE7B"/>
        <color rgb="FFFCFCFF"/>
        <color rgb="FFF8696B"/>
      </colorScale>
    </cfRule>
  </conditionalFormatting>
  <conditionalFormatting sqref="P9">
    <cfRule type="colorScale" priority="2028">
      <colorScale>
        <cfvo type="min"/>
        <cfvo type="percentile" val="50"/>
        <cfvo type="max"/>
        <color rgb="FF63BE7B"/>
        <color rgb="FFFCFCFF"/>
        <color rgb="FFF8696B"/>
      </colorScale>
    </cfRule>
    <cfRule type="colorScale" priority="2029">
      <colorScale>
        <cfvo type="min"/>
        <cfvo type="percentile" val="50"/>
        <cfvo type="max"/>
        <color rgb="FF63BE7B"/>
        <color rgb="FFFCFCFF"/>
        <color rgb="FFF8696B"/>
      </colorScale>
    </cfRule>
    <cfRule type="colorScale" priority="2030">
      <colorScale>
        <cfvo type="min"/>
        <cfvo type="max"/>
        <color rgb="FFFCFCFF"/>
        <color rgb="FFF8696B"/>
      </colorScale>
    </cfRule>
  </conditionalFormatting>
  <conditionalFormatting sqref="Q9">
    <cfRule type="colorScale" priority="2081">
      <colorScale>
        <cfvo type="min"/>
        <cfvo type="percentile" val="50"/>
        <cfvo type="max"/>
        <color rgb="FFF8696B"/>
        <color rgb="FFFCFCFF"/>
        <color rgb="FF63BE7B"/>
      </colorScale>
    </cfRule>
  </conditionalFormatting>
  <conditionalFormatting sqref="Q9">
    <cfRule type="colorScale" priority="2031">
      <colorScale>
        <cfvo type="min"/>
        <cfvo type="percentile" val="50"/>
        <cfvo type="max"/>
        <color rgb="FFF8696B"/>
        <color rgb="FFFCFCFF"/>
        <color rgb="FF63BE7B"/>
      </colorScale>
    </cfRule>
    <cfRule type="colorScale" priority="2032">
      <colorScale>
        <cfvo type="min"/>
        <cfvo type="max"/>
        <color rgb="FFFFEF9C"/>
        <color rgb="FF63BE7B"/>
      </colorScale>
    </cfRule>
    <cfRule type="colorScale" priority="2033">
      <colorScale>
        <cfvo type="min"/>
        <cfvo type="max"/>
        <color rgb="FFFFEF9C"/>
        <color rgb="FF63BE7B"/>
      </colorScale>
    </cfRule>
    <cfRule type="colorScale" priority="2034">
      <colorScale>
        <cfvo type="min"/>
        <cfvo type="max"/>
        <color rgb="FFFFEF9C"/>
        <color rgb="FF63BE7B"/>
      </colorScale>
    </cfRule>
    <cfRule type="colorScale" priority="2035">
      <colorScale>
        <cfvo type="min"/>
        <cfvo type="max"/>
        <color rgb="FFFCFCFF"/>
        <color rgb="FF63BE7B"/>
      </colorScale>
    </cfRule>
    <cfRule type="colorScale" priority="2036">
      <colorScale>
        <cfvo type="min"/>
        <cfvo type="max"/>
        <color rgb="FFFCFCFF"/>
        <color rgb="FF63BE7B"/>
      </colorScale>
    </cfRule>
    <cfRule type="colorScale" priority="2037">
      <colorScale>
        <cfvo type="min"/>
        <cfvo type="percentile" val="50"/>
        <cfvo type="max"/>
        <color rgb="FFF8696B"/>
        <color rgb="FFFCFCFF"/>
        <color rgb="FF63BE7B"/>
      </colorScale>
    </cfRule>
  </conditionalFormatting>
  <conditionalFormatting sqref="Q9:U9 W9">
    <cfRule type="colorScale" priority="1984">
      <colorScale>
        <cfvo type="min"/>
        <cfvo type="max"/>
        <color rgb="FFFFEF9C"/>
        <color rgb="FF63BE7B"/>
      </colorScale>
    </cfRule>
  </conditionalFormatting>
  <conditionalFormatting sqref="R9:S9">
    <cfRule type="colorScale" priority="1985">
      <colorScale>
        <cfvo type="min"/>
        <cfvo type="percentile" val="50"/>
        <cfvo type="max"/>
        <color rgb="FFF8696B"/>
        <color rgb="FFFCFCFF"/>
        <color rgb="FF63BE7B"/>
      </colorScale>
    </cfRule>
    <cfRule type="colorScale" priority="1986">
      <colorScale>
        <cfvo type="min"/>
        <cfvo type="max"/>
        <color rgb="FFFCFCFF"/>
        <color rgb="FF63BE7B"/>
      </colorScale>
    </cfRule>
    <cfRule type="colorScale" priority="1987">
      <colorScale>
        <cfvo type="min"/>
        <cfvo type="max"/>
        <color rgb="FFFFEF9C"/>
        <color rgb="FF63BE7B"/>
      </colorScale>
    </cfRule>
    <cfRule type="colorScale" priority="1988">
      <colorScale>
        <cfvo type="min"/>
        <cfvo type="max"/>
        <color rgb="FFFFEF9C"/>
        <color rgb="FF63BE7B"/>
      </colorScale>
    </cfRule>
    <cfRule type="colorScale" priority="1989">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1996">
      <colorScale>
        <cfvo type="min"/>
        <cfvo type="max"/>
        <color rgb="FFFCFCFF"/>
        <color rgb="FF63BE7B"/>
      </colorScale>
    </cfRule>
  </conditionalFormatting>
  <conditionalFormatting sqref="T9">
    <cfRule type="colorScale" priority="2082">
      <colorScale>
        <cfvo type="min"/>
        <cfvo type="percentile" val="50"/>
        <cfvo type="max"/>
        <color rgb="FFF8696B"/>
        <color rgb="FFFCFCFF"/>
        <color rgb="FF63BE7B"/>
      </colorScale>
    </cfRule>
    <cfRule type="colorScale" priority="2083">
      <colorScale>
        <cfvo type="min"/>
        <cfvo type="max"/>
        <color rgb="FFFCFCFF"/>
        <color rgb="FF63BE7B"/>
      </colorScale>
    </cfRule>
  </conditionalFormatting>
  <conditionalFormatting sqref="T9">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fRule type="colorScale" priority="2040">
      <colorScale>
        <cfvo type="min"/>
        <cfvo type="max"/>
        <color rgb="FFFFEF9C"/>
        <color rgb="FF63BE7B"/>
      </colorScale>
    </cfRule>
    <cfRule type="colorScale" priority="2041">
      <colorScale>
        <cfvo type="min"/>
        <cfvo type="max"/>
        <color rgb="FFFFEF9C"/>
        <color rgb="FF63BE7B"/>
      </colorScale>
    </cfRule>
    <cfRule type="colorScale" priority="2042">
      <colorScale>
        <cfvo type="min"/>
        <cfvo type="max"/>
        <color rgb="FFFCFCFF"/>
        <color rgb="FF63BE7B"/>
      </colorScale>
    </cfRule>
    <cfRule type="colorScale" priority="2043">
      <colorScale>
        <cfvo type="min"/>
        <cfvo type="max"/>
        <color rgb="FFFCFCFF"/>
        <color rgb="FF63BE7B"/>
      </colorScale>
    </cfRule>
  </conditionalFormatting>
  <conditionalFormatting sqref="U9">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onditionalFormatting>
  <conditionalFormatting sqref="W9 U9">
    <cfRule type="colorScale" priority="1990">
      <colorScale>
        <cfvo type="min"/>
        <cfvo type="max"/>
        <color rgb="FFFFEF9C"/>
        <color rgb="FF63BE7B"/>
      </colorScale>
    </cfRule>
    <cfRule type="colorScale" priority="1991">
      <colorScale>
        <cfvo type="min"/>
        <cfvo type="max"/>
        <color rgb="FFFFEF9C"/>
        <color rgb="FF63BE7B"/>
      </colorScale>
    </cfRule>
    <cfRule type="colorScale" priority="1992">
      <colorScale>
        <cfvo type="min"/>
        <cfvo type="max"/>
        <color rgb="FFFFEF9C"/>
        <color rgb="FF63BE7B"/>
      </colorScale>
    </cfRule>
  </conditionalFormatting>
  <conditionalFormatting sqref="U9">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onditionalFormatting>
  <conditionalFormatting sqref="V9">
    <cfRule type="colorScale" priority="1967">
      <colorScale>
        <cfvo type="min"/>
        <cfvo type="max"/>
        <color rgb="FFFFEF9C"/>
        <color rgb="FF63BE7B"/>
      </colorScale>
    </cfRule>
    <cfRule type="colorScale" priority="1968">
      <colorScale>
        <cfvo type="min"/>
        <cfvo type="percentile" val="50"/>
        <cfvo type="max"/>
        <color rgb="FF63BE7B"/>
        <color rgb="FFFCFCFF"/>
        <color rgb="FFF8696B"/>
      </colorScale>
    </cfRule>
    <cfRule type="colorScale" priority="1969">
      <colorScale>
        <cfvo type="min"/>
        <cfvo type="percentile" val="50"/>
        <cfvo type="max"/>
        <color rgb="FF63BE7B"/>
        <color rgb="FFFCFCFF"/>
        <color rgb="FFF8696B"/>
      </colorScale>
    </cfRule>
    <cfRule type="colorScale" priority="1970">
      <colorScale>
        <cfvo type="min"/>
        <cfvo type="max"/>
        <color rgb="FF63BE7B"/>
        <color rgb="FFFCFCFF"/>
      </colorScale>
    </cfRule>
    <cfRule type="colorScale" priority="1971">
      <colorScale>
        <cfvo type="min"/>
        <cfvo type="percentile" val="50"/>
        <cfvo type="max"/>
        <color rgb="FF63BE7B"/>
        <color rgb="FFFCFCFF"/>
        <color rgb="FFF8696B"/>
      </colorScale>
    </cfRule>
    <cfRule type="colorScale" priority="1973">
      <colorScale>
        <cfvo type="min"/>
        <cfvo type="max"/>
        <color rgb="FFFFEF9C"/>
        <color rgb="FF63BE7B"/>
      </colorScale>
    </cfRule>
    <cfRule type="colorScale" priority="1974">
      <colorScale>
        <cfvo type="min"/>
        <cfvo type="max"/>
        <color rgb="FFFFEF9C"/>
        <color rgb="FF63BE7B"/>
      </colorScale>
    </cfRule>
    <cfRule type="colorScale" priority="1975">
      <colorScale>
        <cfvo type="min"/>
        <cfvo type="max"/>
        <color rgb="FFFFEF9C"/>
        <color rgb="FF63BE7B"/>
      </colorScale>
    </cfRule>
  </conditionalFormatting>
  <conditionalFormatting sqref="V9">
    <cfRule type="colorScale" priority="1972">
      <colorScale>
        <cfvo type="min"/>
        <cfvo type="max"/>
        <color rgb="FFFFEF9C"/>
        <color rgb="FF63BE7B"/>
      </colorScale>
    </cfRule>
    <cfRule type="colorScale" priority="1976">
      <colorScale>
        <cfvo type="min"/>
        <cfvo type="max"/>
        <color rgb="FFFFEF9C"/>
        <color rgb="FF63BE7B"/>
      </colorScale>
    </cfRule>
  </conditionalFormatting>
  <conditionalFormatting sqref="W9">
    <cfRule type="colorScale" priority="2084">
      <colorScale>
        <cfvo type="min"/>
        <cfvo type="percentile" val="50"/>
        <cfvo type="max"/>
        <color rgb="FF63BE7B"/>
        <color rgb="FFFCFCFF"/>
        <color rgb="FFF8696B"/>
      </colorScale>
    </cfRule>
  </conditionalFormatting>
  <conditionalFormatting sqref="W9">
    <cfRule type="colorScale" priority="2046">
      <colorScale>
        <cfvo type="min"/>
        <cfvo type="percentile" val="50"/>
        <cfvo type="max"/>
        <color rgb="FF63BE7B"/>
        <color rgb="FFFCFCFF"/>
        <color rgb="FFF8696B"/>
      </colorScale>
    </cfRule>
    <cfRule type="colorScale" priority="2047">
      <colorScale>
        <cfvo type="min"/>
        <cfvo type="max"/>
        <color rgb="FF63BE7B"/>
        <color rgb="FFFCFCFF"/>
      </colorScale>
    </cfRule>
    <cfRule type="colorScale" priority="2048">
      <colorScale>
        <cfvo type="min"/>
        <cfvo type="percentile" val="50"/>
        <cfvo type="max"/>
        <color rgb="FF63BE7B"/>
        <color rgb="FFFCFCFF"/>
        <color rgb="FFF8696B"/>
      </colorScale>
    </cfRule>
  </conditionalFormatting>
  <conditionalFormatting sqref="D9">
    <cfRule type="colorScale" priority="1915">
      <colorScale>
        <cfvo type="min"/>
        <cfvo type="percentile" val="50"/>
        <cfvo type="max"/>
        <color rgb="FFF8696B"/>
        <color rgb="FFFCFCFF"/>
        <color rgb="FF63BE7B"/>
      </colorScale>
    </cfRule>
  </conditionalFormatting>
  <conditionalFormatting sqref="G9">
    <cfRule type="colorScale" priority="1914">
      <colorScale>
        <cfvo type="min"/>
        <cfvo type="max"/>
        <color rgb="FFFCFCFF"/>
        <color rgb="FF63BE7B"/>
      </colorScale>
    </cfRule>
  </conditionalFormatting>
  <conditionalFormatting sqref="J9">
    <cfRule type="colorScale" priority="1913">
      <colorScale>
        <cfvo type="min"/>
        <cfvo type="max"/>
        <color rgb="FFFCFCFF"/>
        <color rgb="FF63BE7B"/>
      </colorScale>
    </cfRule>
  </conditionalFormatting>
  <conditionalFormatting sqref="M9">
    <cfRule type="colorScale" priority="1927">
      <colorScale>
        <cfvo type="min"/>
        <cfvo type="max"/>
        <color rgb="FFFCFCFF"/>
        <color rgb="FF63BE7B"/>
      </colorScale>
    </cfRule>
  </conditionalFormatting>
  <conditionalFormatting sqref="N9">
    <cfRule type="colorScale" priority="1926">
      <colorScale>
        <cfvo type="min"/>
        <cfvo type="max"/>
        <color rgb="FFFCFCFF"/>
        <color rgb="FF63BE7B"/>
      </colorScale>
    </cfRule>
  </conditionalFormatting>
  <conditionalFormatting sqref="O9">
    <cfRule type="colorScale" priority="1925">
      <colorScale>
        <cfvo type="min"/>
        <cfvo type="percentile" val="50"/>
        <cfvo type="max"/>
        <color rgb="FF63BE7B"/>
        <color rgb="FFFCFCFF"/>
        <color rgb="FFF8696B"/>
      </colorScale>
    </cfRule>
  </conditionalFormatting>
  <conditionalFormatting sqref="P9">
    <cfRule type="colorScale" priority="1924">
      <colorScale>
        <cfvo type="min"/>
        <cfvo type="percentile" val="50"/>
        <cfvo type="max"/>
        <color rgb="FF63BE7B"/>
        <color rgb="FFFCFCFF"/>
        <color rgb="FFF8696B"/>
      </colorScale>
    </cfRule>
  </conditionalFormatting>
  <conditionalFormatting sqref="Q9">
    <cfRule type="colorScale" priority="1923">
      <colorScale>
        <cfvo type="min"/>
        <cfvo type="percentile" val="50"/>
        <cfvo type="max"/>
        <color rgb="FFF8696B"/>
        <color rgb="FFFCFCFF"/>
        <color rgb="FF63BE7B"/>
      </colorScale>
    </cfRule>
  </conditionalFormatting>
  <conditionalFormatting sqref="R9">
    <cfRule type="colorScale" priority="1922">
      <colorScale>
        <cfvo type="min"/>
        <cfvo type="max"/>
        <color rgb="FFFCFCFF"/>
        <color rgb="FF63BE7B"/>
      </colorScale>
    </cfRule>
  </conditionalFormatting>
  <conditionalFormatting sqref="S9">
    <cfRule type="colorScale" priority="1921">
      <colorScale>
        <cfvo type="min"/>
        <cfvo type="max"/>
        <color rgb="FFFCFCFF"/>
        <color rgb="FF63BE7B"/>
      </colorScale>
    </cfRule>
  </conditionalFormatting>
  <conditionalFormatting sqref="T9">
    <cfRule type="colorScale" priority="1920">
      <colorScale>
        <cfvo type="min"/>
        <cfvo type="max"/>
        <color rgb="FFFCFCFF"/>
        <color rgb="FF63BE7B"/>
      </colorScale>
    </cfRule>
  </conditionalFormatting>
  <conditionalFormatting sqref="U9">
    <cfRule type="colorScale" priority="1918">
      <colorScale>
        <cfvo type="min"/>
        <cfvo type="max"/>
        <color rgb="FFFCFCFF"/>
        <color rgb="FF63BE7B"/>
      </colorScale>
    </cfRule>
    <cfRule type="colorScale" priority="1919">
      <colorScale>
        <cfvo type="min"/>
        <cfvo type="percentile" val="50"/>
        <cfvo type="max"/>
        <color rgb="FFF8696B"/>
        <color rgb="FFFCFCFF"/>
        <color rgb="FF63BE7B"/>
      </colorScale>
    </cfRule>
  </conditionalFormatting>
  <conditionalFormatting sqref="V9">
    <cfRule type="colorScale" priority="1917">
      <colorScale>
        <cfvo type="min"/>
        <cfvo type="percentile" val="50"/>
        <cfvo type="max"/>
        <color rgb="FF63BE7B"/>
        <color rgb="FFFCFCFF"/>
        <color rgb="FFF8696B"/>
      </colorScale>
    </cfRule>
  </conditionalFormatting>
  <conditionalFormatting sqref="W9">
    <cfRule type="colorScale" priority="1916">
      <colorScale>
        <cfvo type="min"/>
        <cfvo type="percentile" val="50"/>
        <cfvo type="max"/>
        <color rgb="FF63BE7B"/>
        <color rgb="FFFCFCFF"/>
        <color rgb="FFF8696B"/>
      </colorScale>
    </cfRule>
  </conditionalFormatting>
  <conditionalFormatting sqref="N10">
    <cfRule type="colorScale" priority="1722">
      <colorScale>
        <cfvo type="min"/>
        <cfvo type="max"/>
        <color rgb="FFFCFCFF"/>
        <color rgb="FF63BE7B"/>
      </colorScale>
    </cfRule>
    <cfRule type="colorScale" priority="1723">
      <colorScale>
        <cfvo type="min"/>
        <cfvo type="max"/>
        <color rgb="FFFCFCFF"/>
        <color rgb="FF63BE7B"/>
      </colorScale>
    </cfRule>
    <cfRule type="colorScale" priority="1724">
      <colorScale>
        <cfvo type="min"/>
        <cfvo type="percentile" val="50"/>
        <cfvo type="max"/>
        <color rgb="FFF8696B"/>
        <color rgb="FFFFEB84"/>
        <color rgb="FF63BE7B"/>
      </colorScale>
    </cfRule>
    <cfRule type="colorScale" priority="1725">
      <colorScale>
        <cfvo type="min"/>
        <cfvo type="max"/>
        <color rgb="FFFFEF9C"/>
        <color rgb="FF63BE7B"/>
      </colorScale>
    </cfRule>
  </conditionalFormatting>
  <conditionalFormatting sqref="N10">
    <cfRule type="colorScale" priority="1718">
      <colorScale>
        <cfvo type="min"/>
        <cfvo type="max"/>
        <color rgb="FFFCFCFF"/>
        <color rgb="FF63BE7B"/>
      </colorScale>
    </cfRule>
    <cfRule type="colorScale" priority="1719">
      <colorScale>
        <cfvo type="min"/>
        <cfvo type="max"/>
        <color rgb="FFFCFCFF"/>
        <color rgb="FF63BE7B"/>
      </colorScale>
    </cfRule>
    <cfRule type="colorScale" priority="1720">
      <colorScale>
        <cfvo type="min"/>
        <cfvo type="percentile" val="50"/>
        <cfvo type="max"/>
        <color rgb="FFF8696B"/>
        <color rgb="FFFFEB84"/>
        <color rgb="FF63BE7B"/>
      </colorScale>
    </cfRule>
    <cfRule type="colorScale" priority="1721">
      <colorScale>
        <cfvo type="min"/>
        <cfvo type="max"/>
        <color rgb="FFFFEF9C"/>
        <color rgb="FF63BE7B"/>
      </colorScale>
    </cfRule>
  </conditionalFormatting>
  <conditionalFormatting sqref="N10">
    <cfRule type="colorScale" priority="1736">
      <colorScale>
        <cfvo type="min"/>
        <cfvo type="percentile" val="50"/>
        <cfvo type="max"/>
        <color rgb="FFF8696B"/>
        <color rgb="FFFCFCFF"/>
        <color rgb="FF63BE7B"/>
      </colorScale>
    </cfRule>
    <cfRule type="colorScale" priority="1737">
      <colorScale>
        <cfvo type="min"/>
        <cfvo type="percentile" val="50"/>
        <cfvo type="max"/>
        <color rgb="FFF8696B"/>
        <color rgb="FFFCFCFF"/>
        <color rgb="FF5A8AC6"/>
      </colorScale>
    </cfRule>
    <cfRule type="colorScale" priority="1738">
      <colorScale>
        <cfvo type="min"/>
        <cfvo type="percentile" val="50"/>
        <cfvo type="max"/>
        <color rgb="FFF8696B"/>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fRule type="colorScale" priority="1741">
      <colorScale>
        <cfvo type="min"/>
        <cfvo type="percentile" val="50"/>
        <cfvo type="max"/>
        <color rgb="FFF8696B"/>
        <color rgb="FFFCFCFF"/>
        <color rgb="FF63BE7B"/>
      </colorScale>
    </cfRule>
  </conditionalFormatting>
  <conditionalFormatting sqref="N10">
    <cfRule type="colorScale" priority="1742">
      <colorScale>
        <cfvo type="min"/>
        <cfvo type="percentile" val="50"/>
        <cfvo type="max"/>
        <color rgb="FFF8696B"/>
        <color rgb="FFFCFCFF"/>
        <color rgb="FF63BE7B"/>
      </colorScale>
    </cfRule>
    <cfRule type="colorScale" priority="1743">
      <colorScale>
        <cfvo type="min"/>
        <cfvo type="max"/>
        <color rgb="FFFCFCFF"/>
        <color rgb="FF63BE7B"/>
      </colorScale>
    </cfRule>
  </conditionalFormatting>
  <conditionalFormatting sqref="N10">
    <cfRule type="colorScale" priority="1734">
      <colorScale>
        <cfvo type="min"/>
        <cfvo type="max"/>
        <color rgb="FFFCFCFF"/>
        <color rgb="FF63BE7B"/>
      </colorScale>
    </cfRule>
    <cfRule type="colorScale" priority="1735">
      <colorScale>
        <cfvo type="min"/>
        <cfvo type="percentile" val="50"/>
        <cfvo type="max"/>
        <color rgb="FFF8696B"/>
        <color rgb="FFFCFCFF"/>
        <color rgb="FF63BE7B"/>
      </colorScale>
    </cfRule>
  </conditionalFormatting>
  <conditionalFormatting sqref="N10">
    <cfRule type="colorScale" priority="1726">
      <colorScale>
        <cfvo type="min"/>
        <cfvo type="percentile" val="50"/>
        <cfvo type="max"/>
        <color rgb="FFF8696B"/>
        <color rgb="FFFCFCFF"/>
        <color rgb="FF63BE7B"/>
      </colorScale>
    </cfRule>
    <cfRule type="colorScale" priority="1727">
      <colorScale>
        <cfvo type="min"/>
        <cfvo type="max"/>
        <color rgb="FFFCFCFF"/>
        <color rgb="FF63BE7B"/>
      </colorScale>
    </cfRule>
    <cfRule type="colorScale" priority="1728">
      <colorScale>
        <cfvo type="min"/>
        <cfvo type="percentile" val="50"/>
        <cfvo type="max"/>
        <color rgb="FFF8696B"/>
        <color rgb="FFFCFCFF"/>
        <color rgb="FF63BE7B"/>
      </colorScale>
    </cfRule>
    <cfRule type="colorScale" priority="1729">
      <colorScale>
        <cfvo type="min"/>
        <cfvo type="percentile" val="50"/>
        <cfvo type="max"/>
        <color rgb="FFF8696B"/>
        <color rgb="FFFCFCFF"/>
        <color rgb="FF5A8AC6"/>
      </colorScale>
    </cfRule>
    <cfRule type="colorScale" priority="1730">
      <colorScale>
        <cfvo type="min"/>
        <cfvo type="percentile" val="50"/>
        <cfvo type="max"/>
        <color rgb="FFF8696B"/>
        <color rgb="FFFCFCFF"/>
        <color rgb="FF63BE7B"/>
      </colorScale>
    </cfRule>
    <cfRule type="colorScale" priority="1731">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percentile" val="50"/>
        <cfvo type="max"/>
        <color rgb="FFF8696B"/>
        <color rgb="FFFCFCFF"/>
        <color rgb="FF63BE7B"/>
      </colorScale>
    </cfRule>
  </conditionalFormatting>
  <conditionalFormatting sqref="N10">
    <cfRule type="colorScale" priority="1744">
      <colorScale>
        <cfvo type="min"/>
        <cfvo type="percentile" val="50"/>
        <cfvo type="max"/>
        <color rgb="FFF8696B"/>
        <color rgb="FFFCFCFF"/>
        <color rgb="FF63BE7B"/>
      </colorScale>
    </cfRule>
  </conditionalFormatting>
  <conditionalFormatting sqref="N10">
    <cfRule type="colorScale" priority="1678">
      <colorScale>
        <cfvo type="min"/>
        <cfvo type="max"/>
        <color rgb="FFFCFCFF"/>
        <color rgb="FF63BE7B"/>
      </colorScale>
    </cfRule>
    <cfRule type="colorScale" priority="1679">
      <colorScale>
        <cfvo type="min"/>
        <cfvo type="max"/>
        <color rgb="FFFCFCFF"/>
        <color rgb="FF63BE7B"/>
      </colorScale>
    </cfRule>
    <cfRule type="colorScale" priority="1680">
      <colorScale>
        <cfvo type="min"/>
        <cfvo type="percentile" val="50"/>
        <cfvo type="max"/>
        <color rgb="FFF8696B"/>
        <color rgb="FFFFEB84"/>
        <color rgb="FF63BE7B"/>
      </colorScale>
    </cfRule>
    <cfRule type="colorScale" priority="1681">
      <colorScale>
        <cfvo type="min"/>
        <cfvo type="max"/>
        <color rgb="FFFFEF9C"/>
        <color rgb="FF63BE7B"/>
      </colorScale>
    </cfRule>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685">
      <colorScale>
        <cfvo type="min"/>
        <cfvo type="percentile" val="50"/>
        <cfvo type="max"/>
        <color rgb="FFF8696B"/>
        <color rgb="FFFCFCFF"/>
        <color rgb="FF5A8AC6"/>
      </colorScale>
    </cfRule>
    <cfRule type="colorScale" priority="1686">
      <colorScale>
        <cfvo type="min"/>
        <cfvo type="percentile" val="50"/>
        <cfvo type="max"/>
        <color rgb="FFF8696B"/>
        <color rgb="FFFCFCFF"/>
        <color rgb="FF63BE7B"/>
      </colorScale>
    </cfRule>
    <cfRule type="colorScale" priority="1687">
      <colorScale>
        <cfvo type="min"/>
        <cfvo type="percentile" val="50"/>
        <cfvo type="max"/>
        <color rgb="FFF8696B"/>
        <color rgb="FFFCFCFF"/>
        <color rgb="FF63BE7B"/>
      </colorScale>
    </cfRule>
    <cfRule type="colorScale" priority="1688">
      <colorScale>
        <cfvo type="min"/>
        <cfvo type="max"/>
        <color rgb="FFFCFCFF"/>
        <color rgb="FF63BE7B"/>
      </colorScale>
    </cfRule>
    <cfRule type="colorScale" priority="1689">
      <colorScale>
        <cfvo type="min"/>
        <cfvo type="percentile" val="50"/>
        <cfvo type="max"/>
        <color rgb="FFF8696B"/>
        <color rgb="FFFCFCFF"/>
        <color rgb="FF63BE7B"/>
      </colorScale>
    </cfRule>
    <cfRule type="colorScale" priority="1690">
      <colorScale>
        <cfvo type="min"/>
        <cfvo type="max"/>
        <color rgb="FFFCFCFF"/>
        <color rgb="FF63BE7B"/>
      </colorScale>
    </cfRule>
    <cfRule type="colorScale" priority="1691">
      <colorScale>
        <cfvo type="min"/>
        <cfvo type="max"/>
        <color rgb="FFFCFCFF"/>
        <color rgb="FF63BE7B"/>
      </colorScale>
    </cfRule>
    <cfRule type="colorScale" priority="1692">
      <colorScale>
        <cfvo type="min"/>
        <cfvo type="percentile" val="50"/>
        <cfvo type="max"/>
        <color rgb="FFF8696B"/>
        <color rgb="FFFFEB84"/>
        <color rgb="FF63BE7B"/>
      </colorScale>
    </cfRule>
    <cfRule type="colorScale" priority="1693">
      <colorScale>
        <cfvo type="min"/>
        <cfvo type="max"/>
        <color rgb="FFFFEF9C"/>
        <color rgb="FF63BE7B"/>
      </colorScale>
    </cfRule>
    <cfRule type="colorScale" priority="1694">
      <colorScale>
        <cfvo type="min"/>
        <cfvo type="max"/>
        <color rgb="FFFCFCFF"/>
        <color rgb="FF63BE7B"/>
      </colorScale>
    </cfRule>
    <cfRule type="colorScale" priority="1695">
      <colorScale>
        <cfvo type="min"/>
        <cfvo type="max"/>
        <color rgb="FFFCFCFF"/>
        <color rgb="FF63BE7B"/>
      </colorScale>
    </cfRule>
    <cfRule type="colorScale" priority="1696">
      <colorScale>
        <cfvo type="min"/>
        <cfvo type="percentile" val="50"/>
        <cfvo type="max"/>
        <color rgb="FFF8696B"/>
        <color rgb="FFFFEB84"/>
        <color rgb="FF63BE7B"/>
      </colorScale>
    </cfRule>
    <cfRule type="colorScale" priority="1697">
      <colorScale>
        <cfvo type="min"/>
        <cfvo type="max"/>
        <color rgb="FFFFEF9C"/>
        <color rgb="FF63BE7B"/>
      </colorScale>
    </cfRule>
    <cfRule type="colorScale" priority="1698">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percentile" val="50"/>
        <cfvo type="max"/>
        <color rgb="FFF8696B"/>
        <color rgb="FFFFEB84"/>
        <color rgb="FF63BE7B"/>
      </colorScale>
    </cfRule>
    <cfRule type="colorScale" priority="1701">
      <colorScale>
        <cfvo type="min"/>
        <cfvo type="max"/>
        <color rgb="FFFFEF9C"/>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CFCFF"/>
        <color rgb="FF63BE7B"/>
      </colorScale>
    </cfRule>
    <cfRule type="colorScale" priority="1704">
      <colorScale>
        <cfvo type="min"/>
        <cfvo type="percentile" val="50"/>
        <cfvo type="max"/>
        <color rgb="FFF8696B"/>
        <color rgb="FFFCFCFF"/>
        <color rgb="FF63BE7B"/>
      </colorScale>
    </cfRule>
    <cfRule type="colorScale" priority="1705">
      <colorScale>
        <cfvo type="min"/>
        <cfvo type="percentile" val="50"/>
        <cfvo type="max"/>
        <color rgb="FFF8696B"/>
        <color rgb="FFFCFCFF"/>
        <color rgb="FF5A8AC6"/>
      </colorScale>
    </cfRule>
    <cfRule type="colorScale" priority="1706">
      <colorScale>
        <cfvo type="min"/>
        <cfvo type="percentile" val="50"/>
        <cfvo type="max"/>
        <color rgb="FFF8696B"/>
        <color rgb="FFFCFCFF"/>
        <color rgb="FF63BE7B"/>
      </colorScale>
    </cfRule>
    <cfRule type="colorScale" priority="1707">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percentile" val="50"/>
        <cfvo type="max"/>
        <color rgb="FFF8696B"/>
        <color rgb="FFFCFCFF"/>
        <color rgb="FF63BE7B"/>
      </colorScale>
    </cfRule>
    <cfRule type="colorScale" priority="1711">
      <colorScale>
        <cfvo type="min"/>
        <cfvo type="max"/>
        <color rgb="FFFCFCFF"/>
        <color rgb="FF63BE7B"/>
      </colorScale>
    </cfRule>
    <cfRule type="colorScale" priority="1712">
      <colorScale>
        <cfvo type="min"/>
        <cfvo type="percentile" val="50"/>
        <cfvo type="max"/>
        <color rgb="FFF8696B"/>
        <color rgb="FFFCFCFF"/>
        <color rgb="FF63BE7B"/>
      </colorScale>
    </cfRule>
    <cfRule type="colorScale" priority="1713">
      <colorScale>
        <cfvo type="min"/>
        <cfvo type="max"/>
        <color rgb="FFFCFCFF"/>
        <color rgb="FF63BE7B"/>
      </colorScale>
    </cfRule>
    <cfRule type="colorScale" priority="1714">
      <colorScale>
        <cfvo type="min"/>
        <cfvo type="max"/>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FEB84"/>
        <color rgb="FF63BE7B"/>
      </colorScale>
    </cfRule>
    <cfRule type="colorScale" priority="1717">
      <colorScale>
        <cfvo type="min"/>
        <cfvo type="max"/>
        <color rgb="FFFFEF9C"/>
        <color rgb="FF63BE7B"/>
      </colorScale>
    </cfRule>
  </conditionalFormatting>
  <conditionalFormatting sqref="N10">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max"/>
        <color rgb="FFFCFCFF"/>
        <color rgb="FF63BE7B"/>
      </colorScale>
    </cfRule>
    <cfRule type="colorScale" priority="1752">
      <colorScale>
        <cfvo type="min"/>
        <cfvo type="percentile" val="50"/>
        <cfvo type="max"/>
        <color rgb="FFF8696B"/>
        <color rgb="FFFFEB84"/>
        <color rgb="FF63BE7B"/>
      </colorScale>
    </cfRule>
    <cfRule type="colorScale" priority="1753">
      <colorScale>
        <cfvo type="min"/>
        <cfvo type="max"/>
        <color rgb="FFFFEF9C"/>
        <color rgb="FF63BE7B"/>
      </colorScale>
    </cfRule>
  </conditionalFormatting>
  <conditionalFormatting sqref="D10">
    <cfRule type="colorScale" priority="1592">
      <colorScale>
        <cfvo type="min"/>
        <cfvo type="percentile" val="50"/>
        <cfvo type="max"/>
        <color rgb="FFF8696B"/>
        <color rgb="FFFCFCFF"/>
        <color rgb="FF63BE7B"/>
      </colorScale>
    </cfRule>
  </conditionalFormatting>
  <conditionalFormatting sqref="D10">
    <cfRule type="colorScale" priority="1554">
      <colorScale>
        <cfvo type="min"/>
        <cfvo type="percentile" val="50"/>
        <cfvo type="max"/>
        <color rgb="FFF8696B"/>
        <color rgb="FFFCFCFF"/>
        <color rgb="FF63BE7B"/>
      </colorScale>
    </cfRule>
  </conditionalFormatting>
  <conditionalFormatting sqref="D10">
    <cfRule type="colorScale" priority="1565">
      <colorScale>
        <cfvo type="min"/>
        <cfvo type="percentile" val="50"/>
        <cfvo type="max"/>
        <color rgb="FFF8696B"/>
        <color rgb="FFFCFCFF"/>
        <color rgb="FF63BE7B"/>
      </colorScale>
    </cfRule>
    <cfRule type="colorScale" priority="1570">
      <colorScale>
        <cfvo type="min"/>
        <cfvo type="percentile" val="50"/>
        <cfvo type="max"/>
        <color rgb="FFF8696B"/>
        <color rgb="FFFCFCFF"/>
        <color rgb="FF63BE7B"/>
      </colorScale>
    </cfRule>
  </conditionalFormatting>
  <conditionalFormatting sqref="E10">
    <cfRule type="colorScale" priority="1564">
      <colorScale>
        <cfvo type="min"/>
        <cfvo type="max"/>
        <color rgb="FFFCFCFF"/>
        <color rgb="FF63BE7B"/>
      </colorScale>
    </cfRule>
    <cfRule type="colorScale" priority="1571">
      <colorScale>
        <cfvo type="min"/>
        <cfvo type="max"/>
        <color rgb="FFFCFCFF"/>
        <color rgb="FF63BE7B"/>
      </colorScale>
    </cfRule>
  </conditionalFormatting>
  <conditionalFormatting sqref="N10 E10">
    <cfRule type="colorScale" priority="1588">
      <colorScale>
        <cfvo type="min"/>
        <cfvo type="max"/>
        <color rgb="FFFCFCFF"/>
        <color rgb="FF63BE7B"/>
      </colorScale>
    </cfRule>
    <cfRule type="colorScale" priority="1589">
      <colorScale>
        <cfvo type="min"/>
        <cfvo type="max"/>
        <color rgb="FFFCFCFF"/>
        <color rgb="FF63BE7B"/>
      </colorScale>
    </cfRule>
    <cfRule type="colorScale" priority="1590">
      <colorScale>
        <cfvo type="min"/>
        <cfvo type="percentile" val="50"/>
        <cfvo type="max"/>
        <color rgb="FFF8696B"/>
        <color rgb="FFFFEB84"/>
        <color rgb="FF63BE7B"/>
      </colorScale>
    </cfRule>
    <cfRule type="colorScale" priority="1591">
      <colorScale>
        <cfvo type="min"/>
        <cfvo type="max"/>
        <color rgb="FFFFEF9C"/>
        <color rgb="FF63BE7B"/>
      </colorScale>
    </cfRule>
  </conditionalFormatting>
  <conditionalFormatting sqref="N10">
    <cfRule type="colorScale" priority="1572">
      <colorScale>
        <cfvo type="min"/>
        <cfvo type="max"/>
        <color rgb="FFFCFCFF"/>
        <color rgb="FF63BE7B"/>
      </colorScale>
    </cfRule>
  </conditionalFormatting>
  <conditionalFormatting sqref="O10">
    <cfRule type="colorScale" priority="1563">
      <colorScale>
        <cfvo type="min"/>
        <cfvo type="percentile" val="50"/>
        <cfvo type="max"/>
        <color rgb="FF63BE7B"/>
        <color rgb="FFFCFCFF"/>
        <color rgb="FFF8696B"/>
      </colorScale>
    </cfRule>
    <cfRule type="colorScale" priority="1573">
      <colorScale>
        <cfvo type="min"/>
        <cfvo type="percentile" val="50"/>
        <cfvo type="max"/>
        <color rgb="FF63BE7B"/>
        <color rgb="FFFCFCFF"/>
        <color rgb="FFF8696B"/>
      </colorScale>
    </cfRule>
    <cfRule type="colorScale" priority="1574">
      <colorScale>
        <cfvo type="min"/>
        <cfvo type="percentile" val="50"/>
        <cfvo type="max"/>
        <color rgb="FF63BE7B"/>
        <color rgb="FFFCFCFF"/>
        <color rgb="FFF8696B"/>
      </colorScale>
    </cfRule>
    <cfRule type="colorScale" priority="1575">
      <colorScale>
        <cfvo type="min"/>
        <cfvo type="percentile" val="50"/>
        <cfvo type="max"/>
        <color rgb="FF63BE7B"/>
        <color rgb="FFFCFCFF"/>
        <color rgb="FFF8696B"/>
      </colorScale>
    </cfRule>
  </conditionalFormatting>
  <conditionalFormatting sqref="P10">
    <cfRule type="colorScale" priority="1562">
      <colorScale>
        <cfvo type="min"/>
        <cfvo type="percentile" val="50"/>
        <cfvo type="max"/>
        <color rgb="FF63BE7B"/>
        <color rgb="FFFCFCFF"/>
        <color rgb="FFF8696B"/>
      </colorScale>
    </cfRule>
    <cfRule type="colorScale" priority="1576">
      <colorScale>
        <cfvo type="min"/>
        <cfvo type="percentile" val="50"/>
        <cfvo type="max"/>
        <color rgb="FF63BE7B"/>
        <color rgb="FFFCFCFF"/>
        <color rgb="FFF8696B"/>
      </colorScale>
    </cfRule>
    <cfRule type="colorScale" priority="1577">
      <colorScale>
        <cfvo type="min"/>
        <cfvo type="percentile" val="50"/>
        <cfvo type="max"/>
        <color rgb="FF63BE7B"/>
        <color rgb="FFFCFCFF"/>
        <color rgb="FFF8696B"/>
      </colorScale>
    </cfRule>
    <cfRule type="colorScale" priority="1578">
      <colorScale>
        <cfvo type="min"/>
        <cfvo type="percentile" val="50"/>
        <cfvo type="max"/>
        <color rgb="FF63BE7B"/>
        <color rgb="FFFCFCFF"/>
        <color rgb="FFF8696B"/>
      </colorScale>
    </cfRule>
  </conditionalFormatting>
  <conditionalFormatting sqref="Q10">
    <cfRule type="colorScale" priority="1560">
      <colorScale>
        <cfvo type="min"/>
        <cfvo type="percentile" val="50"/>
        <cfvo type="max"/>
        <color rgb="FFF8696B"/>
        <color rgb="FFFCFCFF"/>
        <color rgb="FF63BE7B"/>
      </colorScale>
    </cfRule>
    <cfRule type="colorScale" priority="1561">
      <colorScale>
        <cfvo type="min"/>
        <cfvo type="max"/>
        <color rgb="FFFFEF9C"/>
        <color rgb="FF63BE7B"/>
      </colorScale>
    </cfRule>
    <cfRule type="colorScale" priority="1579">
      <colorScale>
        <cfvo type="min"/>
        <cfvo type="max"/>
        <color rgb="FFFFEF9C"/>
        <color rgb="FF63BE7B"/>
      </colorScale>
    </cfRule>
    <cfRule type="colorScale" priority="1580">
      <colorScale>
        <cfvo type="min"/>
        <cfvo type="percentile" val="50"/>
        <cfvo type="max"/>
        <color rgb="FFF8696B"/>
        <color rgb="FFFCFCFF"/>
        <color rgb="FF63BE7B"/>
      </colorScale>
    </cfRule>
  </conditionalFormatting>
  <conditionalFormatting sqref="Q10:U10 W10">
    <cfRule type="colorScale" priority="1566">
      <colorScale>
        <cfvo type="min"/>
        <cfvo type="max"/>
        <color rgb="FFFFEF9C"/>
        <color rgb="FF63BE7B"/>
      </colorScale>
    </cfRule>
    <cfRule type="colorScale" priority="1567">
      <colorScale>
        <cfvo type="min"/>
        <cfvo type="max"/>
        <color rgb="FFFFEF9C"/>
        <color rgb="FF63BE7B"/>
      </colorScale>
    </cfRule>
    <cfRule type="colorScale" priority="1568">
      <colorScale>
        <cfvo type="min"/>
        <cfvo type="max"/>
        <color rgb="FFFFEF9C"/>
        <color rgb="FF63BE7B"/>
      </colorScale>
    </cfRule>
  </conditionalFormatting>
  <conditionalFormatting sqref="R10:S10">
    <cfRule type="colorScale" priority="1559">
      <colorScale>
        <cfvo type="min"/>
        <cfvo type="max"/>
        <color rgb="FFFCFCFF"/>
        <color rgb="FF63BE7B"/>
      </colorScale>
    </cfRule>
    <cfRule type="colorScale" priority="1581">
      <colorScale>
        <cfvo type="min"/>
        <cfvo type="max"/>
        <color rgb="FFFFEF9C"/>
        <color rgb="FF63BE7B"/>
      </colorScale>
    </cfRule>
    <cfRule type="colorScale" priority="1582">
      <colorScale>
        <cfvo type="min"/>
        <cfvo type="max"/>
        <color rgb="FFFCFCFF"/>
        <color rgb="FF63BE7B"/>
      </colorScale>
    </cfRule>
  </conditionalFormatting>
  <conditionalFormatting sqref="T10">
    <cfRule type="colorScale" priority="1558">
      <colorScale>
        <cfvo type="min"/>
        <cfvo type="max"/>
        <color rgb="FFFCFCFF"/>
        <color rgb="FF63BE7B"/>
      </colorScale>
    </cfRule>
    <cfRule type="colorScale" priority="1583">
      <colorScale>
        <cfvo type="min"/>
        <cfvo type="max"/>
        <color rgb="FFFFEF9C"/>
        <color rgb="FF63BE7B"/>
      </colorScale>
    </cfRule>
    <cfRule type="colorScale" priority="1584">
      <colorScale>
        <cfvo type="min"/>
        <cfvo type="max"/>
        <color rgb="FFFCFCFF"/>
        <color rgb="FF63BE7B"/>
      </colorScale>
    </cfRule>
  </conditionalFormatting>
  <conditionalFormatting sqref="U10">
    <cfRule type="colorScale" priority="1557">
      <colorScale>
        <cfvo type="min"/>
        <cfvo type="max"/>
        <color rgb="FFFCFCFF"/>
        <color rgb="FF63BE7B"/>
      </colorScale>
    </cfRule>
    <cfRule type="colorScale" priority="1585">
      <colorScale>
        <cfvo type="min"/>
        <cfvo type="max"/>
        <color rgb="FFFCFCFF"/>
        <color rgb="FF63BE7B"/>
      </colorScale>
    </cfRule>
  </conditionalFormatting>
  <conditionalFormatting sqref="V10">
    <cfRule type="colorScale" priority="1555">
      <colorScale>
        <cfvo type="min"/>
        <cfvo type="max"/>
        <color rgb="FFFFEF9C"/>
        <color rgb="FF63BE7B"/>
      </colorScale>
    </cfRule>
  </conditionalFormatting>
  <conditionalFormatting sqref="U10 W10">
    <cfRule type="colorScale" priority="1569">
      <colorScale>
        <cfvo type="min"/>
        <cfvo type="max"/>
        <color rgb="FFFFEF9C"/>
        <color rgb="FF63BE7B"/>
      </colorScale>
    </cfRule>
  </conditionalFormatting>
  <conditionalFormatting sqref="W10">
    <cfRule type="colorScale" priority="1556">
      <colorScale>
        <cfvo type="min"/>
        <cfvo type="percentile" val="50"/>
        <cfvo type="max"/>
        <color rgb="FF63BE7B"/>
        <color rgb="FFFCFCFF"/>
        <color rgb="FFF8696B"/>
      </colorScale>
    </cfRule>
    <cfRule type="colorScale" priority="1586">
      <colorScale>
        <cfvo type="min"/>
        <cfvo type="percentile" val="50"/>
        <cfvo type="max"/>
        <color rgb="FF63BE7B"/>
        <color rgb="FFFCFCFF"/>
        <color rgb="FFF8696B"/>
      </colorScale>
    </cfRule>
    <cfRule type="colorScale" priority="1587">
      <colorScale>
        <cfvo type="min"/>
        <cfvo type="max"/>
        <color rgb="FF63BE7B"/>
        <color rgb="FFFCFCFF"/>
      </colorScale>
    </cfRule>
  </conditionalFormatting>
  <conditionalFormatting sqref="D10">
    <cfRule type="colorScale" priority="1593">
      <colorScale>
        <cfvo type="min"/>
        <cfvo type="percentile" val="50"/>
        <cfvo type="max"/>
        <color rgb="FFF8696B"/>
        <color rgb="FFFCFCFF"/>
        <color rgb="FF63BE7B"/>
      </colorScale>
    </cfRule>
  </conditionalFormatting>
  <conditionalFormatting sqref="D10">
    <cfRule type="colorScale" priority="1594">
      <colorScale>
        <cfvo type="min"/>
        <cfvo type="percentile" val="50"/>
        <cfvo type="max"/>
        <color rgb="FFF8696B"/>
        <color rgb="FFFCFCFF"/>
        <color rgb="FF63BE7B"/>
      </colorScale>
    </cfRule>
  </conditionalFormatting>
  <conditionalFormatting sqref="D10">
    <cfRule type="colorScale" priority="1595">
      <colorScale>
        <cfvo type="min"/>
        <cfvo type="percentile" val="50"/>
        <cfvo type="max"/>
        <color rgb="FFF8696B"/>
        <color rgb="FFFCFCFF"/>
        <color rgb="FF63BE7B"/>
      </colorScale>
    </cfRule>
  </conditionalFormatting>
  <conditionalFormatting sqref="E10">
    <cfRule type="colorScale" priority="1596">
      <colorScale>
        <cfvo type="min"/>
        <cfvo type="max"/>
        <color rgb="FFFCFCFF"/>
        <color rgb="FF63BE7B"/>
      </colorScale>
    </cfRule>
  </conditionalFormatting>
  <conditionalFormatting sqref="E10">
    <cfRule type="colorScale" priority="1597">
      <colorScale>
        <cfvo type="min"/>
        <cfvo type="percentile" val="50"/>
        <cfvo type="max"/>
        <color rgb="FFF8696B"/>
        <color rgb="FFFCFCFF"/>
        <color rgb="FF63BE7B"/>
      </colorScale>
    </cfRule>
    <cfRule type="colorScale" priority="1598">
      <colorScale>
        <cfvo type="min"/>
        <cfvo type="max"/>
        <color rgb="FFFCFCFF"/>
        <color rgb="FF63BE7B"/>
      </colorScale>
    </cfRule>
  </conditionalFormatting>
  <conditionalFormatting sqref="E10">
    <cfRule type="colorScale" priority="1599">
      <colorScale>
        <cfvo type="min"/>
        <cfvo type="percentile" val="50"/>
        <cfvo type="max"/>
        <color rgb="FFF8696B"/>
        <color rgb="FFFCFCFF"/>
        <color rgb="FF63BE7B"/>
      </colorScale>
    </cfRule>
  </conditionalFormatting>
  <conditionalFormatting sqref="E10">
    <cfRule type="colorScale" priority="1600">
      <colorScale>
        <cfvo type="min"/>
        <cfvo type="max"/>
        <color rgb="FFFCFCFF"/>
        <color rgb="FF63BE7B"/>
      </colorScale>
    </cfRule>
  </conditionalFormatting>
  <conditionalFormatting sqref="O10">
    <cfRule type="colorScale" priority="1601">
      <colorScale>
        <cfvo type="min"/>
        <cfvo type="percentile" val="50"/>
        <cfvo type="max"/>
        <color rgb="FF63BE7B"/>
        <color rgb="FFFCFCFF"/>
        <color rgb="FFF8696B"/>
      </colorScale>
    </cfRule>
  </conditionalFormatting>
  <conditionalFormatting sqref="O10">
    <cfRule type="colorScale" priority="1602">
      <colorScale>
        <cfvo type="min"/>
        <cfvo type="percentile" val="50"/>
        <cfvo type="max"/>
        <color rgb="FF63BE7B"/>
        <color rgb="FFFCFCFF"/>
        <color rgb="FFF8696B"/>
      </colorScale>
    </cfRule>
  </conditionalFormatting>
  <conditionalFormatting sqref="O10">
    <cfRule type="colorScale" priority="1603">
      <colorScale>
        <cfvo type="min"/>
        <cfvo type="percentile" val="50"/>
        <cfvo type="max"/>
        <color rgb="FF63BE7B"/>
        <color rgb="FFFCFCFF"/>
        <color rgb="FFF8696B"/>
      </colorScale>
    </cfRule>
  </conditionalFormatting>
  <conditionalFormatting sqref="P10">
    <cfRule type="colorScale" priority="1604">
      <colorScale>
        <cfvo type="min"/>
        <cfvo type="percentile" val="50"/>
        <cfvo type="max"/>
        <color rgb="FF63BE7B"/>
        <color rgb="FFFCFCFF"/>
        <color rgb="FFF8696B"/>
      </colorScale>
    </cfRule>
    <cfRule type="colorScale" priority="1605">
      <colorScale>
        <cfvo type="min"/>
        <cfvo type="max"/>
        <color rgb="FFFCFCFF"/>
        <color rgb="FFF8696B"/>
      </colorScale>
    </cfRule>
  </conditionalFormatting>
  <conditionalFormatting sqref="P10">
    <cfRule type="colorScale" priority="1606">
      <colorScale>
        <cfvo type="min"/>
        <cfvo type="percentile" val="50"/>
        <cfvo type="max"/>
        <color rgb="FF63BE7B"/>
        <color rgb="FFFCFCFF"/>
        <color rgb="FFF8696B"/>
      </colorScale>
    </cfRule>
  </conditionalFormatting>
  <conditionalFormatting sqref="P10">
    <cfRule type="colorScale" priority="1607">
      <colorScale>
        <cfvo type="min"/>
        <cfvo type="percentile" val="50"/>
        <cfvo type="max"/>
        <color rgb="FF63BE7B"/>
        <color rgb="FFFCFCFF"/>
        <color rgb="FFF8696B"/>
      </colorScale>
    </cfRule>
  </conditionalFormatting>
  <conditionalFormatting sqref="Q10">
    <cfRule type="colorScale" priority="1608">
      <colorScale>
        <cfvo type="min"/>
        <cfvo type="percentile" val="50"/>
        <cfvo type="max"/>
        <color rgb="FFF8696B"/>
        <color rgb="FFFCFCFF"/>
        <color rgb="FF63BE7B"/>
      </colorScale>
    </cfRule>
    <cfRule type="colorScale" priority="1609">
      <colorScale>
        <cfvo type="min"/>
        <cfvo type="max"/>
        <color rgb="FFFCFCFF"/>
        <color rgb="FF63BE7B"/>
      </colorScale>
    </cfRule>
  </conditionalFormatting>
  <conditionalFormatting sqref="Q10">
    <cfRule type="colorScale" priority="1610">
      <colorScale>
        <cfvo type="min"/>
        <cfvo type="percentile" val="50"/>
        <cfvo type="max"/>
        <color rgb="FFF8696B"/>
        <color rgb="FFFCFCFF"/>
        <color rgb="FF63BE7B"/>
      </colorScale>
    </cfRule>
  </conditionalFormatting>
  <conditionalFormatting sqref="Q10">
    <cfRule type="colorScale" priority="1611">
      <colorScale>
        <cfvo type="min"/>
        <cfvo type="percentile" val="50"/>
        <cfvo type="max"/>
        <color rgb="FFF8696B"/>
        <color rgb="FFFCFCFF"/>
        <color rgb="FF63BE7B"/>
      </colorScale>
    </cfRule>
  </conditionalFormatting>
  <conditionalFormatting sqref="R10">
    <cfRule type="colorScale" priority="1612">
      <colorScale>
        <cfvo type="min"/>
        <cfvo type="max"/>
        <color rgb="FFFCFCFF"/>
        <color rgb="FF63BE7B"/>
      </colorScale>
    </cfRule>
  </conditionalFormatting>
  <conditionalFormatting sqref="R10">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onditionalFormatting>
  <conditionalFormatting sqref="R10:S10">
    <cfRule type="colorScale" priority="1615">
      <colorScale>
        <cfvo type="min"/>
        <cfvo type="max"/>
        <color rgb="FFFCFCFF"/>
        <color rgb="FF63BE7B"/>
      </colorScale>
    </cfRule>
  </conditionalFormatting>
  <conditionalFormatting sqref="R10:S10">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onditionalFormatting>
  <conditionalFormatting sqref="S10">
    <cfRule type="colorScale" priority="1618">
      <colorScale>
        <cfvo type="min"/>
        <cfvo type="max"/>
        <color rgb="FFFCFCFF"/>
        <color rgb="FF63BE7B"/>
      </colorScale>
    </cfRule>
  </conditionalFormatting>
  <conditionalFormatting sqref="S10">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0">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onditionalFormatting>
  <conditionalFormatting sqref="T10">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onditionalFormatting>
  <conditionalFormatting sqref="T10">
    <cfRule type="colorScale" priority="1625">
      <colorScale>
        <cfvo type="min"/>
        <cfvo type="percentile" val="50"/>
        <cfvo type="max"/>
        <color rgb="FFF8696B"/>
        <color rgb="FFFCFCFF"/>
        <color rgb="FF63BE7B"/>
      </colorScale>
    </cfRule>
    <cfRule type="colorScale" priority="1626">
      <colorScale>
        <cfvo type="min"/>
        <cfvo type="max"/>
        <color rgb="FFFCFCFF"/>
        <color rgb="FF63BE7B"/>
      </colorScale>
    </cfRule>
  </conditionalFormatting>
  <conditionalFormatting sqref="U10">
    <cfRule type="colorScale" priority="1627">
      <colorScale>
        <cfvo type="min"/>
        <cfvo type="percentile" val="50"/>
        <cfvo type="max"/>
        <color rgb="FFF8696B"/>
        <color rgb="FFFCFCFF"/>
        <color rgb="FF63BE7B"/>
      </colorScale>
    </cfRule>
  </conditionalFormatting>
  <conditionalFormatting sqref="U10">
    <cfRule type="colorScale" priority="1628">
      <colorScale>
        <cfvo type="min"/>
        <cfvo type="max"/>
        <color rgb="FFFCFCFF"/>
        <color rgb="FF63BE7B"/>
      </colorScale>
    </cfRule>
    <cfRule type="colorScale" priority="1629">
      <colorScale>
        <cfvo type="min"/>
        <cfvo type="percentile" val="50"/>
        <cfvo type="max"/>
        <color rgb="FFF8696B"/>
        <color rgb="FFFCFCFF"/>
        <color rgb="FF63BE7B"/>
      </colorScale>
    </cfRule>
  </conditionalFormatting>
  <conditionalFormatting sqref="U10">
    <cfRule type="colorScale" priority="1630">
      <colorScale>
        <cfvo type="min"/>
        <cfvo type="percentile" val="50"/>
        <cfvo type="max"/>
        <color rgb="FFF8696B"/>
        <color rgb="FFFCFCFF"/>
        <color rgb="FF63BE7B"/>
      </colorScale>
    </cfRule>
  </conditionalFormatting>
  <conditionalFormatting sqref="V10">
    <cfRule type="colorScale" priority="1631">
      <colorScale>
        <cfvo type="min"/>
        <cfvo type="max"/>
        <color rgb="FFFFEF9C"/>
        <color rgb="FF63BE7B"/>
      </colorScale>
    </cfRule>
    <cfRule type="colorScale" priority="1632">
      <colorScale>
        <cfvo type="min"/>
        <cfvo type="percentile" val="50"/>
        <cfvo type="max"/>
        <color rgb="FF63BE7B"/>
        <color rgb="FFFCFCFF"/>
        <color rgb="FFF8696B"/>
      </colorScale>
    </cfRule>
    <cfRule type="colorScale" priority="1633">
      <colorScale>
        <cfvo type="min"/>
        <cfvo type="percentile" val="50"/>
        <cfvo type="max"/>
        <color rgb="FF63BE7B"/>
        <color rgb="FFFCFCFF"/>
        <color rgb="FFF8696B"/>
      </colorScale>
    </cfRule>
    <cfRule type="colorScale" priority="1634">
      <colorScale>
        <cfvo type="min"/>
        <cfvo type="max"/>
        <color rgb="FF63BE7B"/>
        <color rgb="FFFCFCFF"/>
      </colorScale>
    </cfRule>
    <cfRule type="colorScale" priority="1635">
      <colorScale>
        <cfvo type="min"/>
        <cfvo type="percentile" val="50"/>
        <cfvo type="max"/>
        <color rgb="FF63BE7B"/>
        <color rgb="FFFCFCFF"/>
        <color rgb="FFF8696B"/>
      </colorScale>
    </cfRule>
    <cfRule type="colorScale" priority="1636">
      <colorScale>
        <cfvo type="min"/>
        <cfvo type="max"/>
        <color rgb="FFFFEF9C"/>
        <color rgb="FF63BE7B"/>
      </colorScale>
    </cfRule>
    <cfRule type="colorScale" priority="1637">
      <colorScale>
        <cfvo type="min"/>
        <cfvo type="max"/>
        <color rgb="FFFFEF9C"/>
        <color rgb="FF63BE7B"/>
      </colorScale>
    </cfRule>
    <cfRule type="colorScale" priority="1638">
      <colorScale>
        <cfvo type="min"/>
        <cfvo type="max"/>
        <color rgb="FFFFEF9C"/>
        <color rgb="FF63BE7B"/>
      </colorScale>
    </cfRule>
  </conditionalFormatting>
  <conditionalFormatting sqref="V10">
    <cfRule type="colorScale" priority="1639">
      <colorScale>
        <cfvo type="min"/>
        <cfvo type="percentile" val="50"/>
        <cfvo type="max"/>
        <color rgb="FF63BE7B"/>
        <color rgb="FFFCFCFF"/>
        <color rgb="FFF8696B"/>
      </colorScale>
    </cfRule>
  </conditionalFormatting>
  <conditionalFormatting sqref="W10">
    <cfRule type="colorScale" priority="1640">
      <colorScale>
        <cfvo type="min"/>
        <cfvo type="percentile" val="50"/>
        <cfvo type="max"/>
        <color rgb="FF63BE7B"/>
        <color rgb="FFFCFCFF"/>
        <color rgb="FFF8696B"/>
      </colorScale>
    </cfRule>
  </conditionalFormatting>
  <conditionalFormatting sqref="W10">
    <cfRule type="colorScale" priority="1641">
      <colorScale>
        <cfvo type="min"/>
        <cfvo type="percentile" val="50"/>
        <cfvo type="max"/>
        <color rgb="FF63BE7B"/>
        <color rgb="FFFCFCFF"/>
        <color rgb="FFF8696B"/>
      </colorScale>
    </cfRule>
  </conditionalFormatting>
  <conditionalFormatting sqref="W10">
    <cfRule type="colorScale" priority="1642">
      <colorScale>
        <cfvo type="min"/>
        <cfvo type="percentile" val="50"/>
        <cfvo type="max"/>
        <color rgb="FF63BE7B"/>
        <color rgb="FFFCFCFF"/>
        <color rgb="FFF8696B"/>
      </colorScale>
    </cfRule>
  </conditionalFormatting>
  <conditionalFormatting sqref="S10">
    <cfRule type="colorScale" priority="1643">
      <colorScale>
        <cfvo type="min"/>
        <cfvo type="percentile" val="50"/>
        <cfvo type="max"/>
        <color rgb="FFF8696B"/>
        <color rgb="FFFCFCFF"/>
        <color rgb="FF63BE7B"/>
      </colorScale>
    </cfRule>
  </conditionalFormatting>
  <conditionalFormatting sqref="N10">
    <cfRule type="colorScale" priority="1644">
      <colorScale>
        <cfvo type="min"/>
        <cfvo type="max"/>
        <color rgb="FFFCFCFF"/>
        <color rgb="FF63BE7B"/>
      </colorScale>
    </cfRule>
  </conditionalFormatting>
  <conditionalFormatting sqref="N10">
    <cfRule type="colorScale" priority="1645">
      <colorScale>
        <cfvo type="min"/>
        <cfvo type="percentile" val="50"/>
        <cfvo type="max"/>
        <color rgb="FFF8696B"/>
        <color rgb="FFFCFCFF"/>
        <color rgb="FF63BE7B"/>
      </colorScale>
    </cfRule>
    <cfRule type="colorScale" priority="1646">
      <colorScale>
        <cfvo type="min"/>
        <cfvo type="max"/>
        <color rgb="FFFCFCFF"/>
        <color rgb="FF63BE7B"/>
      </colorScale>
    </cfRule>
  </conditionalFormatting>
  <conditionalFormatting sqref="N10">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onditionalFormatting>
  <conditionalFormatting sqref="N10">
    <cfRule type="colorScale" priority="1649">
      <colorScale>
        <cfvo type="min"/>
        <cfvo type="max"/>
        <color rgb="FFFCFCFF"/>
        <color rgb="FF63BE7B"/>
      </colorScale>
    </cfRule>
  </conditionalFormatting>
  <conditionalFormatting sqref="D10">
    <cfRule type="colorScale" priority="1650">
      <colorScale>
        <cfvo type="min"/>
        <cfvo type="percentile" val="50"/>
        <cfvo type="max"/>
        <color rgb="FFF8696B"/>
        <color rgb="FFFCFCFF"/>
        <color rgb="FF63BE7B"/>
      </colorScale>
    </cfRule>
  </conditionalFormatting>
  <conditionalFormatting sqref="E10">
    <cfRule type="colorScale" priority="1651">
      <colorScale>
        <cfvo type="min"/>
        <cfvo type="max"/>
        <color rgb="FFFCFCFF"/>
        <color rgb="FF63BE7B"/>
      </colorScale>
    </cfRule>
  </conditionalFormatting>
  <conditionalFormatting sqref="O10">
    <cfRule type="colorScale" priority="1652">
      <colorScale>
        <cfvo type="min"/>
        <cfvo type="percentile" val="50"/>
        <cfvo type="max"/>
        <color rgb="FF63BE7B"/>
        <color rgb="FFFCFCFF"/>
        <color rgb="FFF8696B"/>
      </colorScale>
    </cfRule>
  </conditionalFormatting>
  <conditionalFormatting sqref="P10">
    <cfRule type="colorScale" priority="1653">
      <colorScale>
        <cfvo type="min"/>
        <cfvo type="percentile" val="50"/>
        <cfvo type="max"/>
        <color rgb="FF63BE7B"/>
        <color rgb="FFFCFCFF"/>
        <color rgb="FFF8696B"/>
      </colorScale>
    </cfRule>
  </conditionalFormatting>
  <conditionalFormatting sqref="Q10">
    <cfRule type="colorScale" priority="1654">
      <colorScale>
        <cfvo type="min"/>
        <cfvo type="percentile" val="50"/>
        <cfvo type="max"/>
        <color rgb="FFF8696B"/>
        <color rgb="FFFCFCFF"/>
        <color rgb="FF63BE7B"/>
      </colorScale>
    </cfRule>
  </conditionalFormatting>
  <conditionalFormatting sqref="R10">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onditionalFormatting>
  <conditionalFormatting sqref="S10">
    <cfRule type="colorScale" priority="1657">
      <colorScale>
        <cfvo type="min"/>
        <cfvo type="percentile" val="50"/>
        <cfvo type="max"/>
        <color rgb="FFF8696B"/>
        <color rgb="FFFCFCFF"/>
        <color rgb="FF63BE7B"/>
      </colorScale>
    </cfRule>
  </conditionalFormatting>
  <conditionalFormatting sqref="T10">
    <cfRule type="colorScale" priority="1658">
      <colorScale>
        <cfvo type="min"/>
        <cfvo type="percentile" val="50"/>
        <cfvo type="max"/>
        <color rgb="FFF8696B"/>
        <color rgb="FFFCFCFF"/>
        <color rgb="FF63BE7B"/>
      </colorScale>
    </cfRule>
  </conditionalFormatting>
  <conditionalFormatting sqref="U10">
    <cfRule type="colorScale" priority="1659">
      <colorScale>
        <cfvo type="min"/>
        <cfvo type="percentile" val="50"/>
        <cfvo type="max"/>
        <color rgb="FFF8696B"/>
        <color rgb="FFFCFCFF"/>
        <color rgb="FF63BE7B"/>
      </colorScale>
    </cfRule>
  </conditionalFormatting>
  <conditionalFormatting sqref="V10">
    <cfRule type="colorScale" priority="1660">
      <colorScale>
        <cfvo type="min"/>
        <cfvo type="percentile" val="50"/>
        <cfvo type="max"/>
        <color rgb="FF63BE7B"/>
        <color rgb="FFFCFCFF"/>
        <color rgb="FFF8696B"/>
      </colorScale>
    </cfRule>
  </conditionalFormatting>
  <conditionalFormatting sqref="W10">
    <cfRule type="colorScale" priority="1661">
      <colorScale>
        <cfvo type="min"/>
        <cfvo type="percentile" val="50"/>
        <cfvo type="max"/>
        <color rgb="FF63BE7B"/>
        <color rgb="FFFCFCFF"/>
        <color rgb="FFF8696B"/>
      </colorScale>
    </cfRule>
  </conditionalFormatting>
  <conditionalFormatting sqref="N10">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D10">
    <cfRule type="colorScale" priority="1664">
      <colorScale>
        <cfvo type="min"/>
        <cfvo type="percentile" val="50"/>
        <cfvo type="max"/>
        <color rgb="FFF8696B"/>
        <color rgb="FFFCFCFF"/>
        <color rgb="FF63BE7B"/>
      </colorScale>
    </cfRule>
  </conditionalFormatting>
  <conditionalFormatting sqref="N10">
    <cfRule type="colorScale" priority="1665">
      <colorScale>
        <cfvo type="min"/>
        <cfvo type="max"/>
        <color rgb="FFFCFCFF"/>
        <color rgb="FF63BE7B"/>
      </colorScale>
    </cfRule>
    <cfRule type="colorScale" priority="1666">
      <colorScale>
        <cfvo type="min"/>
        <cfvo type="percentile" val="50"/>
        <cfvo type="max"/>
        <color rgb="FFF8696B"/>
        <color rgb="FFFCFCFF"/>
        <color rgb="FF63BE7B"/>
      </colorScale>
    </cfRule>
  </conditionalFormatting>
  <conditionalFormatting sqref="O10">
    <cfRule type="colorScale" priority="1667">
      <colorScale>
        <cfvo type="min"/>
        <cfvo type="percentile" val="50"/>
        <cfvo type="max"/>
        <color rgb="FF63BE7B"/>
        <color rgb="FFFCFCFF"/>
        <color rgb="FFF8696B"/>
      </colorScale>
    </cfRule>
  </conditionalFormatting>
  <conditionalFormatting sqref="P10">
    <cfRule type="colorScale" priority="1668">
      <colorScale>
        <cfvo type="min"/>
        <cfvo type="percentile" val="50"/>
        <cfvo type="max"/>
        <color rgb="FF63BE7B"/>
        <color rgb="FFFCFCFF"/>
        <color rgb="FFF8696B"/>
      </colorScale>
    </cfRule>
  </conditionalFormatting>
  <conditionalFormatting sqref="Q10">
    <cfRule type="colorScale" priority="1669">
      <colorScale>
        <cfvo type="min"/>
        <cfvo type="percentile" val="50"/>
        <cfvo type="max"/>
        <color rgb="FFF8696B"/>
        <color rgb="FFFCFCFF"/>
        <color rgb="FF63BE7B"/>
      </colorScale>
    </cfRule>
  </conditionalFormatting>
  <conditionalFormatting sqref="R10">
    <cfRule type="colorScale" priority="1670">
      <colorScale>
        <cfvo type="min"/>
        <cfvo type="max"/>
        <color rgb="FFFCFCFF"/>
        <color rgb="FF63BE7B"/>
      </colorScale>
    </cfRule>
    <cfRule type="colorScale" priority="1671">
      <colorScale>
        <cfvo type="min"/>
        <cfvo type="percentile" val="50"/>
        <cfvo type="max"/>
        <color rgb="FFF8696B"/>
        <color rgb="FFFCFCFF"/>
        <color rgb="FF63BE7B"/>
      </colorScale>
    </cfRule>
  </conditionalFormatting>
  <conditionalFormatting sqref="S10">
    <cfRule type="colorScale" priority="1672">
      <colorScale>
        <cfvo type="min"/>
        <cfvo type="percentile" val="50"/>
        <cfvo type="max"/>
        <color rgb="FFF8696B"/>
        <color rgb="FFFCFCFF"/>
        <color rgb="FF63BE7B"/>
      </colorScale>
    </cfRule>
  </conditionalFormatting>
  <conditionalFormatting sqref="T10">
    <cfRule type="colorScale" priority="1673">
      <colorScale>
        <cfvo type="min"/>
        <cfvo type="percentile" val="50"/>
        <cfvo type="max"/>
        <color rgb="FFF8696B"/>
        <color rgb="FFFCFCFF"/>
        <color rgb="FF63BE7B"/>
      </colorScale>
    </cfRule>
  </conditionalFormatting>
  <conditionalFormatting sqref="U10">
    <cfRule type="colorScale" priority="1674">
      <colorScale>
        <cfvo type="min"/>
        <cfvo type="percentile" val="50"/>
        <cfvo type="max"/>
        <color rgb="FFF8696B"/>
        <color rgb="FFFCFCFF"/>
        <color rgb="FF63BE7B"/>
      </colorScale>
    </cfRule>
  </conditionalFormatting>
  <conditionalFormatting sqref="V10">
    <cfRule type="colorScale" priority="1675">
      <colorScale>
        <cfvo type="min"/>
        <cfvo type="percentile" val="50"/>
        <cfvo type="max"/>
        <color rgb="FF63BE7B"/>
        <color rgb="FFFCFCFF"/>
        <color rgb="FFF8696B"/>
      </colorScale>
    </cfRule>
  </conditionalFormatting>
  <conditionalFormatting sqref="E10">
    <cfRule type="colorScale" priority="1676">
      <colorScale>
        <cfvo type="min"/>
        <cfvo type="max"/>
        <color rgb="FFFCFCFF"/>
        <color rgb="FF63BE7B"/>
      </colorScale>
    </cfRule>
  </conditionalFormatting>
  <conditionalFormatting sqref="W10">
    <cfRule type="colorScale" priority="1677">
      <colorScale>
        <cfvo type="min"/>
        <cfvo type="percentile" val="50"/>
        <cfvo type="max"/>
        <color rgb="FF63BE7B"/>
        <color rgb="FFFCFCFF"/>
        <color rgb="FFF8696B"/>
      </colorScale>
    </cfRule>
  </conditionalFormatting>
  <conditionalFormatting sqref="D10">
    <cfRule type="colorScale" priority="1553">
      <colorScale>
        <cfvo type="min"/>
        <cfvo type="percentile" val="50"/>
        <cfvo type="max"/>
        <color rgb="FFF8696B"/>
        <color rgb="FFFCFCFF"/>
        <color rgb="FF63BE7B"/>
      </colorScale>
    </cfRule>
  </conditionalFormatting>
  <conditionalFormatting sqref="E10">
    <cfRule type="colorScale" priority="1552">
      <colorScale>
        <cfvo type="min"/>
        <cfvo type="max"/>
        <color rgb="FFFCFCFF"/>
        <color rgb="FF63BE7B"/>
      </colorScale>
    </cfRule>
  </conditionalFormatting>
  <conditionalFormatting sqref="N10">
    <cfRule type="colorScale" priority="1527">
      <colorScale>
        <cfvo type="min"/>
        <cfvo type="max"/>
        <color rgb="FFFCFCFF"/>
        <color rgb="FF63BE7B"/>
      </colorScale>
    </cfRule>
  </conditionalFormatting>
  <conditionalFormatting sqref="O10">
    <cfRule type="colorScale" priority="1551">
      <colorScale>
        <cfvo type="min"/>
        <cfvo type="percentile" val="50"/>
        <cfvo type="max"/>
        <color rgb="FF63BE7B"/>
        <color rgb="FFFCFCFF"/>
        <color rgb="FFF8696B"/>
      </colorScale>
    </cfRule>
  </conditionalFormatting>
  <conditionalFormatting sqref="P10">
    <cfRule type="colorScale" priority="1550">
      <colorScale>
        <cfvo type="min"/>
        <cfvo type="percentile" val="50"/>
        <cfvo type="max"/>
        <color rgb="FF63BE7B"/>
        <color rgb="FFFCFCFF"/>
        <color rgb="FFF8696B"/>
      </colorScale>
    </cfRule>
  </conditionalFormatting>
  <conditionalFormatting sqref="Q10">
    <cfRule type="colorScale" priority="1549">
      <colorScale>
        <cfvo type="min"/>
        <cfvo type="percentile" val="50"/>
        <cfvo type="max"/>
        <color rgb="FFF8696B"/>
        <color rgb="FFFCFCFF"/>
        <color rgb="FF63BE7B"/>
      </colorScale>
    </cfRule>
  </conditionalFormatting>
  <conditionalFormatting sqref="R10">
    <cfRule type="colorScale" priority="1544">
      <colorScale>
        <cfvo type="min"/>
        <cfvo type="percentile" val="50"/>
        <cfvo type="max"/>
        <color rgb="FFF8696B"/>
        <color rgb="FFFCFCFF"/>
        <color rgb="FF63BE7B"/>
      </colorScale>
    </cfRule>
    <cfRule type="colorScale" priority="1548">
      <colorScale>
        <cfvo type="min"/>
        <cfvo type="max"/>
        <color rgb="FFFCFCFF"/>
        <color rgb="FF63BE7B"/>
      </colorScale>
    </cfRule>
  </conditionalFormatting>
  <conditionalFormatting sqref="S10">
    <cfRule type="colorScale" priority="1545">
      <colorScale>
        <cfvo type="min"/>
        <cfvo type="percentile" val="50"/>
        <cfvo type="max"/>
        <color rgb="FFF8696B"/>
        <color rgb="FFFCFCFF"/>
        <color rgb="FF63BE7B"/>
      </colorScale>
    </cfRule>
  </conditionalFormatting>
  <conditionalFormatting sqref="S10">
    <cfRule type="colorScale" priority="1547">
      <colorScale>
        <cfvo type="min"/>
        <cfvo type="max"/>
        <color rgb="FFFCFCFF"/>
        <color rgb="FF63BE7B"/>
      </colorScale>
    </cfRule>
  </conditionalFormatting>
  <conditionalFormatting sqref="T10">
    <cfRule type="colorScale" priority="1546">
      <colorScale>
        <cfvo type="min"/>
        <cfvo type="percentile" val="50"/>
        <cfvo type="max"/>
        <color rgb="FFF8696B"/>
        <color rgb="FFFCFCFF"/>
        <color rgb="FF63BE7B"/>
      </colorScale>
    </cfRule>
  </conditionalFormatting>
  <conditionalFormatting sqref="U10">
    <cfRule type="colorScale" priority="1543">
      <colorScale>
        <cfvo type="min"/>
        <cfvo type="percentile" val="50"/>
        <cfvo type="max"/>
        <color rgb="FFF8696B"/>
        <color rgb="FFFCFCFF"/>
        <color rgb="FF63BE7B"/>
      </colorScale>
    </cfRule>
  </conditionalFormatting>
  <conditionalFormatting sqref="V10">
    <cfRule type="colorScale" priority="1518">
      <colorScale>
        <cfvo type="min"/>
        <cfvo type="percentile" val="50"/>
        <cfvo type="max"/>
        <color rgb="FF63BE7B"/>
        <color rgb="FFFCFCFF"/>
        <color rgb="FFF8696B"/>
      </colorScale>
    </cfRule>
  </conditionalFormatting>
  <conditionalFormatting sqref="W10">
    <cfRule type="colorScale" priority="1542">
      <colorScale>
        <cfvo type="min"/>
        <cfvo type="percentile" val="50"/>
        <cfvo type="max"/>
        <color rgb="FF63BE7B"/>
        <color rgb="FFFCFCFF"/>
        <color rgb="FFF8696B"/>
      </colorScale>
    </cfRule>
  </conditionalFormatting>
  <conditionalFormatting sqref="D10">
    <cfRule type="colorScale" priority="1541">
      <colorScale>
        <cfvo type="min"/>
        <cfvo type="percentile" val="50"/>
        <cfvo type="max"/>
        <color rgb="FFF8696B"/>
        <color rgb="FFFCFCFF"/>
        <color rgb="FF63BE7B"/>
      </colorScale>
    </cfRule>
  </conditionalFormatting>
  <conditionalFormatting sqref="E10">
    <cfRule type="colorScale" priority="1540">
      <colorScale>
        <cfvo type="min"/>
        <cfvo type="max"/>
        <color rgb="FFFCFCFF"/>
        <color rgb="FF63BE7B"/>
      </colorScale>
    </cfRule>
  </conditionalFormatting>
  <conditionalFormatting sqref="O10">
    <cfRule type="colorScale" priority="1539">
      <colorScale>
        <cfvo type="min"/>
        <cfvo type="percentile" val="50"/>
        <cfvo type="max"/>
        <color rgb="FF63BE7B"/>
        <color rgb="FFFCFCFF"/>
        <color rgb="FFF8696B"/>
      </colorScale>
    </cfRule>
  </conditionalFormatting>
  <conditionalFormatting sqref="P10">
    <cfRule type="colorScale" priority="1538">
      <colorScale>
        <cfvo type="min"/>
        <cfvo type="percentile" val="50"/>
        <cfvo type="max"/>
        <color rgb="FF63BE7B"/>
        <color rgb="FFFCFCFF"/>
        <color rgb="FFF8696B"/>
      </colorScale>
    </cfRule>
  </conditionalFormatting>
  <conditionalFormatting sqref="Q10">
    <cfRule type="colorScale" priority="1537">
      <colorScale>
        <cfvo type="min"/>
        <cfvo type="percentile" val="50"/>
        <cfvo type="max"/>
        <color rgb="FFF8696B"/>
        <color rgb="FFFCFCFF"/>
        <color rgb="FF63BE7B"/>
      </colorScale>
    </cfRule>
  </conditionalFormatting>
  <conditionalFormatting sqref="R10">
    <cfRule type="colorScale" priority="1533">
      <colorScale>
        <cfvo type="min"/>
        <cfvo type="percentile" val="50"/>
        <cfvo type="max"/>
        <color rgb="FFF8696B"/>
        <color rgb="FFFCFCFF"/>
        <color rgb="FF63BE7B"/>
      </colorScale>
    </cfRule>
    <cfRule type="colorScale" priority="1534">
      <colorScale>
        <cfvo type="min"/>
        <cfvo type="max"/>
        <color rgb="FFFCFCFF"/>
        <color rgb="FF63BE7B"/>
      </colorScale>
    </cfRule>
  </conditionalFormatting>
  <conditionalFormatting sqref="S10">
    <cfRule type="colorScale" priority="1535">
      <colorScale>
        <cfvo type="min"/>
        <cfvo type="percentile" val="50"/>
        <cfvo type="max"/>
        <color rgb="FFF8696B"/>
        <color rgb="FFFCFCFF"/>
        <color rgb="FF63BE7B"/>
      </colorScale>
    </cfRule>
    <cfRule type="colorScale" priority="1536">
      <colorScale>
        <cfvo type="min"/>
        <cfvo type="max"/>
        <color rgb="FFFCFCFF"/>
        <color rgb="FF63BE7B"/>
      </colorScale>
    </cfRule>
  </conditionalFormatting>
  <conditionalFormatting sqref="T10">
    <cfRule type="colorScale" priority="1532">
      <colorScale>
        <cfvo type="min"/>
        <cfvo type="percentile" val="50"/>
        <cfvo type="max"/>
        <color rgb="FFF8696B"/>
        <color rgb="FFFCFCFF"/>
        <color rgb="FF63BE7B"/>
      </colorScale>
    </cfRule>
  </conditionalFormatting>
  <conditionalFormatting sqref="U10">
    <cfRule type="colorScale" priority="1531">
      <colorScale>
        <cfvo type="min"/>
        <cfvo type="percentile" val="50"/>
        <cfvo type="max"/>
        <color rgb="FFF8696B"/>
        <color rgb="FFFCFCFF"/>
        <color rgb="FF63BE7B"/>
      </colorScale>
    </cfRule>
  </conditionalFormatting>
  <conditionalFormatting sqref="W10">
    <cfRule type="colorScale" priority="1530">
      <colorScale>
        <cfvo type="min"/>
        <cfvo type="percentile" val="50"/>
        <cfvo type="max"/>
        <color rgb="FF63BE7B"/>
        <color rgb="FFFCFCFF"/>
        <color rgb="FFF8696B"/>
      </colorScale>
    </cfRule>
  </conditionalFormatting>
  <conditionalFormatting sqref="D10">
    <cfRule type="colorScale" priority="1529">
      <colorScale>
        <cfvo type="min"/>
        <cfvo type="percentile" val="50"/>
        <cfvo type="max"/>
        <color rgb="FFF8696B"/>
        <color rgb="FFFCFCFF"/>
        <color rgb="FF63BE7B"/>
      </colorScale>
    </cfRule>
  </conditionalFormatting>
  <conditionalFormatting sqref="E10">
    <cfRule type="colorScale" priority="1528">
      <colorScale>
        <cfvo type="min"/>
        <cfvo type="max"/>
        <color rgb="FFFCFCFF"/>
        <color rgb="FF63BE7B"/>
      </colorScale>
    </cfRule>
  </conditionalFormatting>
  <conditionalFormatting sqref="O10">
    <cfRule type="colorScale" priority="1526">
      <colorScale>
        <cfvo type="min"/>
        <cfvo type="percentile" val="50"/>
        <cfvo type="max"/>
        <color rgb="FF63BE7B"/>
        <color rgb="FFFCFCFF"/>
        <color rgb="FFF8696B"/>
      </colorScale>
    </cfRule>
  </conditionalFormatting>
  <conditionalFormatting sqref="P10">
    <cfRule type="colorScale" priority="1525">
      <colorScale>
        <cfvo type="min"/>
        <cfvo type="percentile" val="50"/>
        <cfvo type="max"/>
        <color rgb="FF63BE7B"/>
        <color rgb="FFFCFCFF"/>
        <color rgb="FFF8696B"/>
      </colorScale>
    </cfRule>
  </conditionalFormatting>
  <conditionalFormatting sqref="Q10">
    <cfRule type="colorScale" priority="1524">
      <colorScale>
        <cfvo type="min"/>
        <cfvo type="percentile" val="50"/>
        <cfvo type="max"/>
        <color rgb="FFF8696B"/>
        <color rgb="FFFCFCFF"/>
        <color rgb="FF63BE7B"/>
      </colorScale>
    </cfRule>
  </conditionalFormatting>
  <conditionalFormatting sqref="R10">
    <cfRule type="colorScale" priority="1523">
      <colorScale>
        <cfvo type="min"/>
        <cfvo type="max"/>
        <color rgb="FFFCFCFF"/>
        <color rgb="FF63BE7B"/>
      </colorScale>
    </cfRule>
  </conditionalFormatting>
  <conditionalFormatting sqref="S10">
    <cfRule type="colorScale" priority="1520">
      <colorScale>
        <cfvo type="min"/>
        <cfvo type="percentile" val="50"/>
        <cfvo type="max"/>
        <color rgb="FFF8696B"/>
        <color rgb="FFFCFCFF"/>
        <color rgb="FF63BE7B"/>
      </colorScale>
    </cfRule>
    <cfRule type="colorScale" priority="1522">
      <colorScale>
        <cfvo type="min"/>
        <cfvo type="max"/>
        <color rgb="FFFCFCFF"/>
        <color rgb="FF63BE7B"/>
      </colorScale>
    </cfRule>
  </conditionalFormatting>
  <conditionalFormatting sqref="T10">
    <cfRule type="colorScale" priority="1521">
      <colorScale>
        <cfvo type="min"/>
        <cfvo type="percentile" val="50"/>
        <cfvo type="max"/>
        <color rgb="FFF8696B"/>
        <color rgb="FFFCFCFF"/>
        <color rgb="FF63BE7B"/>
      </colorScale>
    </cfRule>
  </conditionalFormatting>
  <conditionalFormatting sqref="U10">
    <cfRule type="colorScale" priority="1519">
      <colorScale>
        <cfvo type="min"/>
        <cfvo type="percentile" val="50"/>
        <cfvo type="max"/>
        <color rgb="FFF8696B"/>
        <color rgb="FFFCFCFF"/>
        <color rgb="FF63BE7B"/>
      </colorScale>
    </cfRule>
  </conditionalFormatting>
  <conditionalFormatting sqref="W10">
    <cfRule type="colorScale" priority="1517">
      <colorScale>
        <cfvo type="min"/>
        <cfvo type="percentile" val="50"/>
        <cfvo type="max"/>
        <color rgb="FF63BE7B"/>
        <color rgb="FFFCFCFF"/>
        <color rgb="FFF8696B"/>
      </colorScale>
    </cfRule>
  </conditionalFormatting>
  <conditionalFormatting sqref="D10">
    <cfRule type="colorScale" priority="1516">
      <colorScale>
        <cfvo type="min"/>
        <cfvo type="percentile" val="50"/>
        <cfvo type="max"/>
        <color rgb="FFF8696B"/>
        <color rgb="FFFCFCFF"/>
        <color rgb="FF63BE7B"/>
      </colorScale>
    </cfRule>
  </conditionalFormatting>
  <conditionalFormatting sqref="N10">
    <cfRule type="colorScale" priority="1447">
      <colorScale>
        <cfvo type="min"/>
        <cfvo type="max"/>
        <color rgb="FFFCFCFF"/>
        <color rgb="FF63BE7B"/>
      </colorScale>
    </cfRule>
  </conditionalFormatting>
  <conditionalFormatting sqref="O10">
    <cfRule type="colorScale" priority="1446">
      <colorScale>
        <cfvo type="min"/>
        <cfvo type="percentile" val="50"/>
        <cfvo type="max"/>
        <color rgb="FF63BE7B"/>
        <color rgb="FFFCFCFF"/>
        <color rgb="FFF8696B"/>
      </colorScale>
    </cfRule>
  </conditionalFormatting>
  <conditionalFormatting sqref="P10">
    <cfRule type="colorScale" priority="1445">
      <colorScale>
        <cfvo type="min"/>
        <cfvo type="percentile" val="50"/>
        <cfvo type="max"/>
        <color rgb="FF63BE7B"/>
        <color rgb="FFFCFCFF"/>
        <color rgb="FFF8696B"/>
      </colorScale>
    </cfRule>
  </conditionalFormatting>
  <conditionalFormatting sqref="Q10">
    <cfRule type="colorScale" priority="1444">
      <colorScale>
        <cfvo type="min"/>
        <cfvo type="percentile" val="50"/>
        <cfvo type="max"/>
        <color rgb="FFF8696B"/>
        <color rgb="FFFCFCFF"/>
        <color rgb="FF63BE7B"/>
      </colorScale>
    </cfRule>
  </conditionalFormatting>
  <conditionalFormatting sqref="R10">
    <cfRule type="colorScale" priority="1443">
      <colorScale>
        <cfvo type="min"/>
        <cfvo type="max"/>
        <color rgb="FFFCFCFF"/>
        <color rgb="FF63BE7B"/>
      </colorScale>
    </cfRule>
  </conditionalFormatting>
  <conditionalFormatting sqref="S10">
    <cfRule type="colorScale" priority="1442">
      <colorScale>
        <cfvo type="min"/>
        <cfvo type="percentile" val="50"/>
        <cfvo type="max"/>
        <color rgb="FFF8696B"/>
        <color rgb="FFFCFCFF"/>
        <color rgb="FF63BE7B"/>
      </colorScale>
    </cfRule>
  </conditionalFormatting>
  <conditionalFormatting sqref="T10">
    <cfRule type="colorScale" priority="1441">
      <colorScale>
        <cfvo type="min"/>
        <cfvo type="percentile" val="50"/>
        <cfvo type="max"/>
        <color rgb="FFF8696B"/>
        <color rgb="FFFCFCFF"/>
        <color rgb="FF63BE7B"/>
      </colorScale>
    </cfRule>
  </conditionalFormatting>
  <conditionalFormatting sqref="U10">
    <cfRule type="colorScale" priority="1440">
      <colorScale>
        <cfvo type="min"/>
        <cfvo type="percentile" val="50"/>
        <cfvo type="max"/>
        <color rgb="FFF8696B"/>
        <color rgb="FFFCFCFF"/>
        <color rgb="FF63BE7B"/>
      </colorScale>
    </cfRule>
  </conditionalFormatting>
  <conditionalFormatting sqref="V10">
    <cfRule type="colorScale" priority="1439">
      <colorScale>
        <cfvo type="min"/>
        <cfvo type="percentile" val="50"/>
        <cfvo type="max"/>
        <color rgb="FF63BE7B"/>
        <color rgb="FFFCFCFF"/>
        <color rgb="FFF8696B"/>
      </colorScale>
    </cfRule>
  </conditionalFormatting>
  <conditionalFormatting sqref="W10">
    <cfRule type="colorScale" priority="1438">
      <colorScale>
        <cfvo type="min"/>
        <cfvo type="percentile" val="50"/>
        <cfvo type="max"/>
        <color rgb="FF63BE7B"/>
        <color rgb="FFFCFCFF"/>
        <color rgb="FFF8696B"/>
      </colorScale>
    </cfRule>
  </conditionalFormatting>
  <conditionalFormatting sqref="D10">
    <cfRule type="colorScale" priority="1515">
      <colorScale>
        <cfvo type="min"/>
        <cfvo type="percentile" val="50"/>
        <cfvo type="max"/>
        <color rgb="FFF8696B"/>
        <color rgb="FFFCFCFF"/>
        <color rgb="FF63BE7B"/>
      </colorScale>
    </cfRule>
  </conditionalFormatting>
  <conditionalFormatting sqref="E10">
    <cfRule type="colorScale" priority="1514">
      <colorScale>
        <cfvo type="min"/>
        <cfvo type="max"/>
        <color rgb="FFFCFCFF"/>
        <color rgb="FF63BE7B"/>
      </colorScale>
    </cfRule>
  </conditionalFormatting>
  <conditionalFormatting sqref="F10">
    <cfRule type="colorScale" priority="1511">
      <colorScale>
        <cfvo type="min"/>
        <cfvo type="max"/>
        <color rgb="FFFCFCFF"/>
        <color rgb="FF63BE7B"/>
      </colorScale>
    </cfRule>
  </conditionalFormatting>
  <conditionalFormatting sqref="F10">
    <cfRule type="colorScale" priority="1512">
      <colorScale>
        <cfvo type="min"/>
        <cfvo type="max"/>
        <color rgb="FFFCFCFF"/>
        <color rgb="FF63BE7B"/>
      </colorScale>
    </cfRule>
  </conditionalFormatting>
  <conditionalFormatting sqref="F10">
    <cfRule type="colorScale" priority="1513">
      <colorScale>
        <cfvo type="min"/>
        <cfvo type="max"/>
        <color rgb="FFFCFCFF"/>
        <color rgb="FF63BE7B"/>
      </colorScale>
    </cfRule>
  </conditionalFormatting>
  <conditionalFormatting sqref="F10:M10">
    <cfRule type="colorScale" priority="1501">
      <colorScale>
        <cfvo type="min"/>
        <cfvo type="max"/>
        <color rgb="FFFCFCFF"/>
        <color rgb="FF63BE7B"/>
      </colorScale>
    </cfRule>
    <cfRule type="colorScale" priority="1506">
      <colorScale>
        <cfvo type="min"/>
        <cfvo type="max"/>
        <color rgb="FFFCFCFF"/>
        <color rgb="FF63BE7B"/>
      </colorScale>
    </cfRule>
    <cfRule type="colorScale" priority="1507">
      <colorScale>
        <cfvo type="min"/>
        <cfvo type="percentile" val="50"/>
        <cfvo type="max"/>
        <color rgb="FFF8696B"/>
        <color rgb="FFFCFCFF"/>
        <color rgb="FF63BE7B"/>
      </colorScale>
    </cfRule>
    <cfRule type="colorScale" priority="1508">
      <colorScale>
        <cfvo type="min"/>
        <cfvo type="max"/>
        <color rgb="FFFCFCFF"/>
        <color rgb="FF63BE7B"/>
      </colorScale>
    </cfRule>
    <cfRule type="colorScale" priority="1509">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F10:M10">
    <cfRule type="colorScale" priority="1502">
      <colorScale>
        <cfvo type="min"/>
        <cfvo type="max"/>
        <color rgb="FFFCFCFF"/>
        <color rgb="FF63BE7B"/>
      </colorScale>
    </cfRule>
    <cfRule type="colorScale" priority="1503">
      <colorScale>
        <cfvo type="min"/>
        <cfvo type="max"/>
        <color rgb="FFFCFCFF"/>
        <color rgb="FF63BE7B"/>
      </colorScale>
    </cfRule>
    <cfRule type="colorScale" priority="1504">
      <colorScale>
        <cfvo type="min"/>
        <cfvo type="percentile" val="50"/>
        <cfvo type="max"/>
        <color rgb="FFF8696B"/>
        <color rgb="FFFFEB84"/>
        <color rgb="FF63BE7B"/>
      </colorScale>
    </cfRule>
    <cfRule type="colorScale" priority="1505">
      <colorScale>
        <cfvo type="min"/>
        <cfvo type="max"/>
        <color rgb="FFFFEF9C"/>
        <color rgb="FF63BE7B"/>
      </colorScale>
    </cfRule>
  </conditionalFormatting>
  <conditionalFormatting sqref="F10">
    <cfRule type="colorScale" priority="1500">
      <colorScale>
        <cfvo type="min"/>
        <cfvo type="max"/>
        <color rgb="FFFCFCFF"/>
        <color rgb="FF63BE7B"/>
      </colorScale>
    </cfRule>
  </conditionalFormatting>
  <conditionalFormatting sqref="F10">
    <cfRule type="colorScale" priority="1499">
      <colorScale>
        <cfvo type="min"/>
        <cfvo type="max"/>
        <color rgb="FFFCFCFF"/>
        <color rgb="FF63BE7B"/>
      </colorScale>
    </cfRule>
  </conditionalFormatting>
  <conditionalFormatting sqref="F10">
    <cfRule type="colorScale" priority="1498">
      <colorScale>
        <cfvo type="min"/>
        <cfvo type="max"/>
        <color rgb="FFFCFCFF"/>
        <color rgb="FF63BE7B"/>
      </colorScale>
    </cfRule>
  </conditionalFormatting>
  <conditionalFormatting sqref="F10">
    <cfRule type="colorScale" priority="1497">
      <colorScale>
        <cfvo type="min"/>
        <cfvo type="max"/>
        <color rgb="FFFCFCFF"/>
        <color rgb="FF63BE7B"/>
      </colorScale>
    </cfRule>
  </conditionalFormatting>
  <conditionalFormatting sqref="G10">
    <cfRule type="colorScale" priority="1494">
      <colorScale>
        <cfvo type="min"/>
        <cfvo type="max"/>
        <color rgb="FFFCFCFF"/>
        <color rgb="FF63BE7B"/>
      </colorScale>
    </cfRule>
  </conditionalFormatting>
  <conditionalFormatting sqref="G10">
    <cfRule type="colorScale" priority="1495">
      <colorScale>
        <cfvo type="min"/>
        <cfvo type="max"/>
        <color rgb="FFFCFCFF"/>
        <color rgb="FF63BE7B"/>
      </colorScale>
    </cfRule>
  </conditionalFormatting>
  <conditionalFormatting sqref="G10">
    <cfRule type="colorScale" priority="1496">
      <colorScale>
        <cfvo type="min"/>
        <cfvo type="max"/>
        <color rgb="FFFCFCFF"/>
        <color rgb="FF63BE7B"/>
      </colorScale>
    </cfRule>
  </conditionalFormatting>
  <conditionalFormatting sqref="G10">
    <cfRule type="colorScale" priority="1493">
      <colorScale>
        <cfvo type="min"/>
        <cfvo type="max"/>
        <color rgb="FFFCFCFF"/>
        <color rgb="FF63BE7B"/>
      </colorScale>
    </cfRule>
  </conditionalFormatting>
  <conditionalFormatting sqref="G10">
    <cfRule type="colorScale" priority="1492">
      <colorScale>
        <cfvo type="min"/>
        <cfvo type="max"/>
        <color rgb="FFFCFCFF"/>
        <color rgb="FF63BE7B"/>
      </colorScale>
    </cfRule>
  </conditionalFormatting>
  <conditionalFormatting sqref="G10">
    <cfRule type="colorScale" priority="1491">
      <colorScale>
        <cfvo type="min"/>
        <cfvo type="max"/>
        <color rgb="FFFCFCFF"/>
        <color rgb="FF63BE7B"/>
      </colorScale>
    </cfRule>
  </conditionalFormatting>
  <conditionalFormatting sqref="G10">
    <cfRule type="colorScale" priority="1490">
      <colorScale>
        <cfvo type="min"/>
        <cfvo type="max"/>
        <color rgb="FFFCFCFF"/>
        <color rgb="FF63BE7B"/>
      </colorScale>
    </cfRule>
  </conditionalFormatting>
  <conditionalFormatting sqref="H10">
    <cfRule type="colorScale" priority="1487">
      <colorScale>
        <cfvo type="min"/>
        <cfvo type="max"/>
        <color rgb="FFFCFCFF"/>
        <color rgb="FF63BE7B"/>
      </colorScale>
    </cfRule>
  </conditionalFormatting>
  <conditionalFormatting sqref="H10">
    <cfRule type="colorScale" priority="1488">
      <colorScale>
        <cfvo type="min"/>
        <cfvo type="max"/>
        <color rgb="FFFCFCFF"/>
        <color rgb="FF63BE7B"/>
      </colorScale>
    </cfRule>
  </conditionalFormatting>
  <conditionalFormatting sqref="H10">
    <cfRule type="colorScale" priority="1489">
      <colorScale>
        <cfvo type="min"/>
        <cfvo type="max"/>
        <color rgb="FFFCFCFF"/>
        <color rgb="FF63BE7B"/>
      </colorScale>
    </cfRule>
  </conditionalFormatting>
  <conditionalFormatting sqref="H10">
    <cfRule type="colorScale" priority="1486">
      <colorScale>
        <cfvo type="min"/>
        <cfvo type="max"/>
        <color rgb="FFFCFCFF"/>
        <color rgb="FF63BE7B"/>
      </colorScale>
    </cfRule>
  </conditionalFormatting>
  <conditionalFormatting sqref="H10">
    <cfRule type="colorScale" priority="1485">
      <colorScale>
        <cfvo type="min"/>
        <cfvo type="max"/>
        <color rgb="FFFCFCFF"/>
        <color rgb="FF63BE7B"/>
      </colorScale>
    </cfRule>
  </conditionalFormatting>
  <conditionalFormatting sqref="H10">
    <cfRule type="colorScale" priority="1484">
      <colorScale>
        <cfvo type="min"/>
        <cfvo type="max"/>
        <color rgb="FFFCFCFF"/>
        <color rgb="FF63BE7B"/>
      </colorScale>
    </cfRule>
  </conditionalFormatting>
  <conditionalFormatting sqref="H10">
    <cfRule type="colorScale" priority="1483">
      <colorScale>
        <cfvo type="min"/>
        <cfvo type="max"/>
        <color rgb="FFFCFCFF"/>
        <color rgb="FF63BE7B"/>
      </colorScale>
    </cfRule>
  </conditionalFormatting>
  <conditionalFormatting sqref="I10">
    <cfRule type="colorScale" priority="1480">
      <colorScale>
        <cfvo type="min"/>
        <cfvo type="max"/>
        <color rgb="FFFCFCFF"/>
        <color rgb="FF63BE7B"/>
      </colorScale>
    </cfRule>
  </conditionalFormatting>
  <conditionalFormatting sqref="I10">
    <cfRule type="colorScale" priority="1481">
      <colorScale>
        <cfvo type="min"/>
        <cfvo type="max"/>
        <color rgb="FFFCFCFF"/>
        <color rgb="FF63BE7B"/>
      </colorScale>
    </cfRule>
  </conditionalFormatting>
  <conditionalFormatting sqref="I10">
    <cfRule type="colorScale" priority="1482">
      <colorScale>
        <cfvo type="min"/>
        <cfvo type="max"/>
        <color rgb="FFFCFCFF"/>
        <color rgb="FF63BE7B"/>
      </colorScale>
    </cfRule>
  </conditionalFormatting>
  <conditionalFormatting sqref="I10">
    <cfRule type="colorScale" priority="1479">
      <colorScale>
        <cfvo type="min"/>
        <cfvo type="max"/>
        <color rgb="FFFCFCFF"/>
        <color rgb="FF63BE7B"/>
      </colorScale>
    </cfRule>
  </conditionalFormatting>
  <conditionalFormatting sqref="I10">
    <cfRule type="colorScale" priority="1478">
      <colorScale>
        <cfvo type="min"/>
        <cfvo type="max"/>
        <color rgb="FFFCFCFF"/>
        <color rgb="FF63BE7B"/>
      </colorScale>
    </cfRule>
  </conditionalFormatting>
  <conditionalFormatting sqref="I10">
    <cfRule type="colorScale" priority="1477">
      <colorScale>
        <cfvo type="min"/>
        <cfvo type="max"/>
        <color rgb="FFFCFCFF"/>
        <color rgb="FF63BE7B"/>
      </colorScale>
    </cfRule>
  </conditionalFormatting>
  <conditionalFormatting sqref="I10">
    <cfRule type="colorScale" priority="1476">
      <colorScale>
        <cfvo type="min"/>
        <cfvo type="max"/>
        <color rgb="FFFCFCFF"/>
        <color rgb="FF63BE7B"/>
      </colorScale>
    </cfRule>
  </conditionalFormatting>
  <conditionalFormatting sqref="J10">
    <cfRule type="colorScale" priority="1473">
      <colorScale>
        <cfvo type="min"/>
        <cfvo type="max"/>
        <color rgb="FFFCFCFF"/>
        <color rgb="FF63BE7B"/>
      </colorScale>
    </cfRule>
  </conditionalFormatting>
  <conditionalFormatting sqref="J10">
    <cfRule type="colorScale" priority="1474">
      <colorScale>
        <cfvo type="min"/>
        <cfvo type="max"/>
        <color rgb="FFFCFCFF"/>
        <color rgb="FF63BE7B"/>
      </colorScale>
    </cfRule>
  </conditionalFormatting>
  <conditionalFormatting sqref="J10">
    <cfRule type="colorScale" priority="1475">
      <colorScale>
        <cfvo type="min"/>
        <cfvo type="max"/>
        <color rgb="FFFCFCFF"/>
        <color rgb="FF63BE7B"/>
      </colorScale>
    </cfRule>
  </conditionalFormatting>
  <conditionalFormatting sqref="J10">
    <cfRule type="colorScale" priority="1472">
      <colorScale>
        <cfvo type="min"/>
        <cfvo type="max"/>
        <color rgb="FFFCFCFF"/>
        <color rgb="FF63BE7B"/>
      </colorScale>
    </cfRule>
  </conditionalFormatting>
  <conditionalFormatting sqref="J10">
    <cfRule type="colorScale" priority="1471">
      <colorScale>
        <cfvo type="min"/>
        <cfvo type="max"/>
        <color rgb="FFFCFCFF"/>
        <color rgb="FF63BE7B"/>
      </colorScale>
    </cfRule>
  </conditionalFormatting>
  <conditionalFormatting sqref="J10">
    <cfRule type="colorScale" priority="1470">
      <colorScale>
        <cfvo type="min"/>
        <cfvo type="max"/>
        <color rgb="FFFCFCFF"/>
        <color rgb="FF63BE7B"/>
      </colorScale>
    </cfRule>
  </conditionalFormatting>
  <conditionalFormatting sqref="J10">
    <cfRule type="colorScale" priority="1469">
      <colorScale>
        <cfvo type="min"/>
        <cfvo type="max"/>
        <color rgb="FFFCFCFF"/>
        <color rgb="FF63BE7B"/>
      </colorScale>
    </cfRule>
  </conditionalFormatting>
  <conditionalFormatting sqref="K10">
    <cfRule type="colorScale" priority="1466">
      <colorScale>
        <cfvo type="min"/>
        <cfvo type="max"/>
        <color rgb="FFFCFCFF"/>
        <color rgb="FF63BE7B"/>
      </colorScale>
    </cfRule>
  </conditionalFormatting>
  <conditionalFormatting sqref="K10">
    <cfRule type="colorScale" priority="1467">
      <colorScale>
        <cfvo type="min"/>
        <cfvo type="max"/>
        <color rgb="FFFCFCFF"/>
        <color rgb="FF63BE7B"/>
      </colorScale>
    </cfRule>
  </conditionalFormatting>
  <conditionalFormatting sqref="K10">
    <cfRule type="colorScale" priority="1468">
      <colorScale>
        <cfvo type="min"/>
        <cfvo type="max"/>
        <color rgb="FFFCFCFF"/>
        <color rgb="FF63BE7B"/>
      </colorScale>
    </cfRule>
  </conditionalFormatting>
  <conditionalFormatting sqref="K10">
    <cfRule type="colorScale" priority="1465">
      <colorScale>
        <cfvo type="min"/>
        <cfvo type="max"/>
        <color rgb="FFFCFCFF"/>
        <color rgb="FF63BE7B"/>
      </colorScale>
    </cfRule>
  </conditionalFormatting>
  <conditionalFormatting sqref="K10">
    <cfRule type="colorScale" priority="1464">
      <colorScale>
        <cfvo type="min"/>
        <cfvo type="max"/>
        <color rgb="FFFCFCFF"/>
        <color rgb="FF63BE7B"/>
      </colorScale>
    </cfRule>
  </conditionalFormatting>
  <conditionalFormatting sqref="K10">
    <cfRule type="colorScale" priority="1463">
      <colorScale>
        <cfvo type="min"/>
        <cfvo type="max"/>
        <color rgb="FFFCFCFF"/>
        <color rgb="FF63BE7B"/>
      </colorScale>
    </cfRule>
  </conditionalFormatting>
  <conditionalFormatting sqref="K10">
    <cfRule type="colorScale" priority="1462">
      <colorScale>
        <cfvo type="min"/>
        <cfvo type="max"/>
        <color rgb="FFFCFCFF"/>
        <color rgb="FF63BE7B"/>
      </colorScale>
    </cfRule>
  </conditionalFormatting>
  <conditionalFormatting sqref="L10">
    <cfRule type="colorScale" priority="1459">
      <colorScale>
        <cfvo type="min"/>
        <cfvo type="max"/>
        <color rgb="FFFCFCFF"/>
        <color rgb="FF63BE7B"/>
      </colorScale>
    </cfRule>
  </conditionalFormatting>
  <conditionalFormatting sqref="L10">
    <cfRule type="colorScale" priority="1460">
      <colorScale>
        <cfvo type="min"/>
        <cfvo type="max"/>
        <color rgb="FFFCFCFF"/>
        <color rgb="FF63BE7B"/>
      </colorScale>
    </cfRule>
  </conditionalFormatting>
  <conditionalFormatting sqref="L10">
    <cfRule type="colorScale" priority="1461">
      <colorScale>
        <cfvo type="min"/>
        <cfvo type="max"/>
        <color rgb="FFFCFCFF"/>
        <color rgb="FF63BE7B"/>
      </colorScale>
    </cfRule>
  </conditionalFormatting>
  <conditionalFormatting sqref="L10">
    <cfRule type="colorScale" priority="1458">
      <colorScale>
        <cfvo type="min"/>
        <cfvo type="max"/>
        <color rgb="FFFCFCFF"/>
        <color rgb="FF63BE7B"/>
      </colorScale>
    </cfRule>
  </conditionalFormatting>
  <conditionalFormatting sqref="L10">
    <cfRule type="colorScale" priority="1457">
      <colorScale>
        <cfvo type="min"/>
        <cfvo type="max"/>
        <color rgb="FFFCFCFF"/>
        <color rgb="FF63BE7B"/>
      </colorScale>
    </cfRule>
  </conditionalFormatting>
  <conditionalFormatting sqref="L10">
    <cfRule type="colorScale" priority="1456">
      <colorScale>
        <cfvo type="min"/>
        <cfvo type="max"/>
        <color rgb="FFFCFCFF"/>
        <color rgb="FF63BE7B"/>
      </colorScale>
    </cfRule>
  </conditionalFormatting>
  <conditionalFormatting sqref="L10">
    <cfRule type="colorScale" priority="1455">
      <colorScale>
        <cfvo type="min"/>
        <cfvo type="max"/>
        <color rgb="FFFCFCFF"/>
        <color rgb="FF63BE7B"/>
      </colorScale>
    </cfRule>
  </conditionalFormatting>
  <conditionalFormatting sqref="M10">
    <cfRule type="colorScale" priority="1452">
      <colorScale>
        <cfvo type="min"/>
        <cfvo type="max"/>
        <color rgb="FFFCFCFF"/>
        <color rgb="FF63BE7B"/>
      </colorScale>
    </cfRule>
  </conditionalFormatting>
  <conditionalFormatting sqref="M10">
    <cfRule type="colorScale" priority="1453">
      <colorScale>
        <cfvo type="min"/>
        <cfvo type="max"/>
        <color rgb="FFFCFCFF"/>
        <color rgb="FF63BE7B"/>
      </colorScale>
    </cfRule>
  </conditionalFormatting>
  <conditionalFormatting sqref="M10">
    <cfRule type="colorScale" priority="1454">
      <colorScale>
        <cfvo type="min"/>
        <cfvo type="max"/>
        <color rgb="FFFCFCFF"/>
        <color rgb="FF63BE7B"/>
      </colorScale>
    </cfRule>
  </conditionalFormatting>
  <conditionalFormatting sqref="M10">
    <cfRule type="colorScale" priority="1451">
      <colorScale>
        <cfvo type="min"/>
        <cfvo type="max"/>
        <color rgb="FFFCFCFF"/>
        <color rgb="FF63BE7B"/>
      </colorScale>
    </cfRule>
  </conditionalFormatting>
  <conditionalFormatting sqref="M10">
    <cfRule type="colorScale" priority="1450">
      <colorScale>
        <cfvo type="min"/>
        <cfvo type="max"/>
        <color rgb="FFFCFCFF"/>
        <color rgb="FF63BE7B"/>
      </colorScale>
    </cfRule>
  </conditionalFormatting>
  <conditionalFormatting sqref="M10">
    <cfRule type="colorScale" priority="1449">
      <colorScale>
        <cfvo type="min"/>
        <cfvo type="max"/>
        <color rgb="FFFCFCFF"/>
        <color rgb="FF63BE7B"/>
      </colorScale>
    </cfRule>
  </conditionalFormatting>
  <conditionalFormatting sqref="M10">
    <cfRule type="colorScale" priority="1448">
      <colorScale>
        <cfvo type="min"/>
        <cfvo type="max"/>
        <color rgb="FFFCFCFF"/>
        <color rgb="FF63BE7B"/>
      </colorScale>
    </cfRule>
  </conditionalFormatting>
  <conditionalFormatting sqref="D11">
    <cfRule type="colorScale" priority="1358">
      <colorScale>
        <cfvo type="min"/>
        <cfvo type="percentile" val="50"/>
        <cfvo type="max"/>
        <color rgb="FFF8696B"/>
        <color rgb="FFFCFCFF"/>
        <color rgb="FF63BE7B"/>
      </colorScale>
    </cfRule>
  </conditionalFormatting>
  <conditionalFormatting sqref="D11">
    <cfRule type="colorScale" priority="1303">
      <colorScale>
        <cfvo type="min"/>
        <cfvo type="percentile" val="50"/>
        <cfvo type="max"/>
        <color rgb="FFF8696B"/>
        <color rgb="FFFCFCFF"/>
        <color rgb="FF63BE7B"/>
      </colorScale>
    </cfRule>
  </conditionalFormatting>
  <conditionalFormatting sqref="D11">
    <cfRule type="colorScale" priority="1282">
      <colorScale>
        <cfvo type="min"/>
        <cfvo type="percentile" val="50"/>
        <cfvo type="max"/>
        <color rgb="FFF8696B"/>
        <color rgb="FFFCFCFF"/>
        <color rgb="FF63BE7B"/>
      </colorScale>
    </cfRule>
  </conditionalFormatting>
  <conditionalFormatting sqref="D11">
    <cfRule type="colorScale" priority="1353">
      <colorScale>
        <cfvo type="min"/>
        <cfvo type="percentile" val="50"/>
        <cfvo type="max"/>
        <color rgb="FFF8696B"/>
        <color rgb="FFFCFCFF"/>
        <color rgb="FF63BE7B"/>
      </colorScale>
    </cfRule>
  </conditionalFormatting>
  <conditionalFormatting sqref="E11">
    <cfRule type="colorScale" priority="1337">
      <colorScale>
        <cfvo type="min"/>
        <cfvo type="max"/>
        <color rgb="FFFCFCFF"/>
        <color rgb="FF63BE7B"/>
      </colorScale>
    </cfRule>
  </conditionalFormatting>
  <conditionalFormatting sqref="E11">
    <cfRule type="colorScale" priority="1322">
      <colorScale>
        <cfvo type="min"/>
        <cfvo type="max"/>
        <color rgb="FFFCFCFF"/>
        <color rgb="FF63BE7B"/>
      </colorScale>
    </cfRule>
  </conditionalFormatting>
  <conditionalFormatting sqref="E11">
    <cfRule type="colorScale" priority="1301">
      <colorScale>
        <cfvo type="min"/>
        <cfvo type="max"/>
        <color rgb="FFFCFCFF"/>
        <color rgb="FF63BE7B"/>
      </colorScale>
    </cfRule>
    <cfRule type="colorScale" priority="1302">
      <colorScale>
        <cfvo type="min"/>
        <cfvo type="percentile" val="50"/>
        <cfvo type="max"/>
        <color rgb="FFF8696B"/>
        <color rgb="FFFCFCFF"/>
        <color rgb="FF63BE7B"/>
      </colorScale>
    </cfRule>
  </conditionalFormatting>
  <conditionalFormatting sqref="E11">
    <cfRule type="colorScale" priority="1382">
      <colorScale>
        <cfvo type="min"/>
        <cfvo type="percentile" val="50"/>
        <cfvo type="max"/>
        <color rgb="FFF8696B"/>
        <color rgb="FFFCFCFF"/>
        <color rgb="FF63BE7B"/>
      </colorScale>
    </cfRule>
    <cfRule type="colorScale" priority="1383">
      <colorScale>
        <cfvo type="min"/>
        <cfvo type="max"/>
        <color rgb="FFFCFCFF"/>
        <color rgb="FF63BE7B"/>
      </colorScale>
    </cfRule>
    <cfRule type="colorScale" priority="1384">
      <colorScale>
        <cfvo type="min"/>
        <cfvo type="percentile" val="50"/>
        <cfvo type="max"/>
        <color rgb="FFF8696B"/>
        <color rgb="FFFCFCFF"/>
        <color rgb="FF63BE7B"/>
      </colorScale>
    </cfRule>
  </conditionalFormatting>
  <conditionalFormatting sqref="N11">
    <cfRule type="colorScale" priority="1385">
      <colorScale>
        <cfvo type="min"/>
        <cfvo type="max"/>
        <color rgb="FFFCFCFF"/>
        <color rgb="FF63BE7B"/>
      </colorScale>
    </cfRule>
    <cfRule type="colorScale" priority="1386">
      <colorScale>
        <cfvo type="min"/>
        <cfvo type="max"/>
        <color rgb="FFFCFCFF"/>
        <color rgb="FF63BE7B"/>
      </colorScale>
    </cfRule>
    <cfRule type="colorScale" priority="1387">
      <colorScale>
        <cfvo type="min"/>
        <cfvo type="percentile" val="50"/>
        <cfvo type="max"/>
        <color rgb="FFF8696B"/>
        <color rgb="FFFFEB84"/>
        <color rgb="FF63BE7B"/>
      </colorScale>
    </cfRule>
    <cfRule type="colorScale" priority="1388">
      <colorScale>
        <cfvo type="min"/>
        <cfvo type="max"/>
        <color rgb="FFFFEF9C"/>
        <color rgb="FF63BE7B"/>
      </colorScale>
    </cfRule>
  </conditionalFormatting>
  <conditionalFormatting sqref="E11:N11">
    <cfRule type="colorScale" priority="1317">
      <colorScale>
        <cfvo type="min"/>
        <cfvo type="max"/>
        <color rgb="FFFCFCFF"/>
        <color rgb="FF63BE7B"/>
      </colorScale>
    </cfRule>
    <cfRule type="colorScale" priority="1318">
      <colorScale>
        <cfvo type="min"/>
        <cfvo type="max"/>
        <color rgb="FFFCFCFF"/>
        <color rgb="FF63BE7B"/>
      </colorScale>
    </cfRule>
    <cfRule type="colorScale" priority="1319">
      <colorScale>
        <cfvo type="min"/>
        <cfvo type="percentile" val="50"/>
        <cfvo type="max"/>
        <color rgb="FFF8696B"/>
        <color rgb="FFFFEB84"/>
        <color rgb="FF63BE7B"/>
      </colorScale>
    </cfRule>
    <cfRule type="colorScale" priority="1320">
      <colorScale>
        <cfvo type="min"/>
        <cfvo type="max"/>
        <color rgb="FFFFEF9C"/>
        <color rgb="FF63BE7B"/>
      </colorScale>
    </cfRule>
  </conditionalFormatting>
  <conditionalFormatting sqref="F11">
    <cfRule type="colorScale" priority="1342">
      <colorScale>
        <cfvo type="min"/>
        <cfvo type="max"/>
        <color rgb="FFFCFCFF"/>
        <color rgb="FF63BE7B"/>
      </colorScale>
    </cfRule>
  </conditionalFormatting>
  <conditionalFormatting sqref="F11">
    <cfRule type="colorScale" priority="1323">
      <colorScale>
        <cfvo type="min"/>
        <cfvo type="max"/>
        <color rgb="FFFCFCFF"/>
        <color rgb="FF63BE7B"/>
      </colorScale>
    </cfRule>
  </conditionalFormatting>
  <conditionalFormatting sqref="F11">
    <cfRule type="colorScale" priority="1300">
      <colorScale>
        <cfvo type="min"/>
        <cfvo type="max"/>
        <color rgb="FFFCFCFF"/>
        <color rgb="FF63BE7B"/>
      </colorScale>
    </cfRule>
  </conditionalFormatting>
  <conditionalFormatting sqref="F11">
    <cfRule type="colorScale" priority="1354">
      <colorScale>
        <cfvo type="min"/>
        <cfvo type="max"/>
        <color rgb="FFFCFCFF"/>
        <color rgb="FF63BE7B"/>
      </colorScale>
    </cfRule>
    <cfRule type="colorScale" priority="1389">
      <colorScale>
        <cfvo type="min"/>
        <cfvo type="percentile" val="50"/>
        <cfvo type="max"/>
        <color rgb="FFF8696B"/>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onditionalFormatting>
  <conditionalFormatting sqref="G11">
    <cfRule type="colorScale" priority="1343">
      <colorScale>
        <cfvo type="min"/>
        <cfvo type="max"/>
        <color rgb="FFFCFCFF"/>
        <color rgb="FF63BE7B"/>
      </colorScale>
    </cfRule>
  </conditionalFormatting>
  <conditionalFormatting sqref="G11">
    <cfRule type="colorScale" priority="1324">
      <colorScale>
        <cfvo type="min"/>
        <cfvo type="max"/>
        <color rgb="FFFCFCFF"/>
        <color rgb="FF63BE7B"/>
      </colorScale>
    </cfRule>
  </conditionalFormatting>
  <conditionalFormatting sqref="G11">
    <cfRule type="colorScale" priority="1283">
      <colorScale>
        <cfvo type="min"/>
        <cfvo type="percentile" val="50"/>
        <cfvo type="max"/>
        <color rgb="FFF8696B"/>
        <color rgb="FFFCFCFF"/>
        <color rgb="FF63BE7B"/>
      </colorScale>
    </cfRule>
    <cfRule type="colorScale" priority="1299">
      <colorScale>
        <cfvo type="min"/>
        <cfvo type="max"/>
        <color rgb="FFFCFCFF"/>
        <color rgb="FF63BE7B"/>
      </colorScale>
    </cfRule>
  </conditionalFormatting>
  <conditionalFormatting sqref="G11">
    <cfRule type="colorScale" priority="1281">
      <colorScale>
        <cfvo type="min"/>
        <cfvo type="max"/>
        <color rgb="FFFCFCFF"/>
        <color rgb="FF63BE7B"/>
      </colorScale>
    </cfRule>
  </conditionalFormatting>
  <conditionalFormatting sqref="G11">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fRule type="colorScale" priority="1394">
      <colorScale>
        <cfvo type="min"/>
        <cfvo type="percentile" val="50"/>
        <cfvo type="max"/>
        <color rgb="FFF8696B"/>
        <color rgb="FFFCFCFF"/>
        <color rgb="FF63BE7B"/>
      </colorScale>
    </cfRule>
  </conditionalFormatting>
  <conditionalFormatting sqref="H11">
    <cfRule type="colorScale" priority="1321">
      <colorScale>
        <cfvo type="min"/>
        <cfvo type="percentile" val="50"/>
        <cfvo type="max"/>
        <color rgb="FFF8696B"/>
        <color rgb="FFFCFCFF"/>
        <color rgb="FF5A8AC6"/>
      </colorScale>
    </cfRule>
  </conditionalFormatting>
  <conditionalFormatting sqref="H11">
    <cfRule type="colorScale" priority="1344">
      <colorScale>
        <cfvo type="min"/>
        <cfvo type="max"/>
        <color rgb="FFFCFCFF"/>
        <color rgb="FF63BE7B"/>
      </colorScale>
    </cfRule>
    <cfRule type="colorScale" priority="1352">
      <colorScale>
        <cfvo type="min"/>
        <cfvo type="percentile" val="50"/>
        <cfvo type="max"/>
        <color rgb="FFF8696B"/>
        <color rgb="FFFCFCFF"/>
        <color rgb="FF63BE7B"/>
      </colorScale>
    </cfRule>
  </conditionalFormatting>
  <conditionalFormatting sqref="H11">
    <cfRule type="colorScale" priority="1359">
      <colorScale>
        <cfvo type="min"/>
        <cfvo type="percentile" val="50"/>
        <cfvo type="max"/>
        <color rgb="FFF8696B"/>
        <color rgb="FFFCFCFF"/>
        <color rgb="FF63BE7B"/>
      </colorScale>
    </cfRule>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onditionalFormatting>
  <conditionalFormatting sqref="H11">
    <cfRule type="colorScale" priority="1298">
      <colorScale>
        <cfvo type="min"/>
        <cfvo type="max"/>
        <color rgb="FFFCFCFF"/>
        <color rgb="FF63BE7B"/>
      </colorScale>
    </cfRule>
  </conditionalFormatting>
  <conditionalFormatting sqref="H11">
    <cfRule type="colorScale" priority="1399">
      <colorScale>
        <cfvo type="min"/>
        <cfvo type="percentile" val="50"/>
        <cfvo type="max"/>
        <color rgb="FFF8696B"/>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onditionalFormatting>
  <conditionalFormatting sqref="I11">
    <cfRule type="colorScale" priority="1297">
      <colorScale>
        <cfvo type="min"/>
        <cfvo type="max"/>
        <color rgb="FFFCFCFF"/>
        <color rgb="FF63BE7B"/>
      </colorScale>
    </cfRule>
  </conditionalFormatting>
  <conditionalFormatting sqref="I11">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fRule type="colorScale" priority="1404">
      <colorScale>
        <cfvo type="min"/>
        <cfvo type="percentile" val="50"/>
        <cfvo type="max"/>
        <color rgb="FFF8696B"/>
        <color rgb="FFFCFCFF"/>
        <color rgb="FF63BE7B"/>
      </colorScale>
    </cfRule>
  </conditionalFormatting>
  <conditionalFormatting sqref="I11:J11 N11">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I11:J11 N11">
    <cfRule type="colorScale" priority="1407">
      <colorScale>
        <cfvo type="min"/>
        <cfvo type="percentile" val="50"/>
        <cfvo type="max"/>
        <color rgb="FFF8696B"/>
        <color rgb="FFFCFCFF"/>
        <color rgb="FF63BE7B"/>
      </colorScale>
    </cfRule>
    <cfRule type="colorScale" priority="1408">
      <colorScale>
        <cfvo type="min"/>
        <cfvo type="percentile" val="50"/>
        <cfvo type="max"/>
        <color rgb="FFF8696B"/>
        <color rgb="FFFCFCFF"/>
        <color rgb="FF5A8AC6"/>
      </colorScale>
    </cfRule>
    <cfRule type="colorScale" priority="1409">
      <colorScale>
        <cfvo type="min"/>
        <cfvo type="percentile" val="50"/>
        <cfvo type="max"/>
        <color rgb="FFF8696B"/>
        <color rgb="FFFCFCFF"/>
        <color rgb="FF63BE7B"/>
      </colorScale>
    </cfRule>
    <cfRule type="colorScale" priority="1410">
      <colorScale>
        <cfvo type="min"/>
        <cfvo type="percentile" val="50"/>
        <cfvo type="max"/>
        <color rgb="FFF8696B"/>
        <color rgb="FFFCFCFF"/>
        <color rgb="FF63BE7B"/>
      </colorScale>
    </cfRule>
    <cfRule type="colorScale" priority="1411">
      <colorScale>
        <cfvo type="min"/>
        <cfvo type="max"/>
        <color rgb="FFFCFCFF"/>
        <color rgb="FF63BE7B"/>
      </colorScale>
    </cfRule>
    <cfRule type="colorScale" priority="1412">
      <colorScale>
        <cfvo type="min"/>
        <cfvo type="percentile" val="50"/>
        <cfvo type="max"/>
        <color rgb="FFF8696B"/>
        <color rgb="FFFCFCFF"/>
        <color rgb="FF63BE7B"/>
      </colorScale>
    </cfRule>
  </conditionalFormatting>
  <conditionalFormatting sqref="I11:J11 N11">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N11">
    <cfRule type="colorScale" priority="1329">
      <colorScale>
        <cfvo type="min"/>
        <cfvo type="percentile" val="50"/>
        <cfvo type="max"/>
        <color rgb="FFF8696B"/>
        <color rgb="FFFCFCFF"/>
        <color rgb="FF63BE7B"/>
      </colorScale>
    </cfRule>
    <cfRule type="colorScale" priority="1330">
      <colorScale>
        <cfvo type="min"/>
        <cfvo type="max"/>
        <color rgb="FFFCFCFF"/>
        <color rgb="FF63BE7B"/>
      </colorScale>
    </cfRule>
    <cfRule type="colorScale" priority="1331">
      <colorScale>
        <cfvo type="min"/>
        <cfvo type="percentile" val="50"/>
        <cfvo type="max"/>
        <color rgb="FFF8696B"/>
        <color rgb="FFFCFCFF"/>
        <color rgb="FF63BE7B"/>
      </colorScale>
    </cfRule>
    <cfRule type="colorScale" priority="1332">
      <colorScale>
        <cfvo type="min"/>
        <cfvo type="percentile" val="50"/>
        <cfvo type="max"/>
        <color rgb="FFF8696B"/>
        <color rgb="FFFCFCFF"/>
        <color rgb="FF5A8AC6"/>
      </colorScale>
    </cfRule>
    <cfRule type="colorScale" priority="1333">
      <colorScale>
        <cfvo type="min"/>
        <cfvo type="percentile" val="50"/>
        <cfvo type="max"/>
        <color rgb="FFF8696B"/>
        <color rgb="FFFCFCFF"/>
        <color rgb="FF63BE7B"/>
      </colorScale>
    </cfRule>
    <cfRule type="colorScale" priority="1334">
      <colorScale>
        <cfvo type="min"/>
        <cfvo type="percentile" val="50"/>
        <cfvo type="max"/>
        <color rgb="FFF8696B"/>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onditionalFormatting>
  <conditionalFormatting sqref="J11">
    <cfRule type="colorScale" priority="1284">
      <colorScale>
        <cfvo type="min"/>
        <cfvo type="percentile" val="50"/>
        <cfvo type="max"/>
        <color rgb="FFF8696B"/>
        <color rgb="FFFCFCFF"/>
        <color rgb="FF63BE7B"/>
      </colorScale>
    </cfRule>
    <cfRule type="colorScale" priority="1296">
      <colorScale>
        <cfvo type="min"/>
        <cfvo type="max"/>
        <color rgb="FFFCFCFF"/>
        <color rgb="FF63BE7B"/>
      </colorScale>
    </cfRule>
  </conditionalFormatting>
  <conditionalFormatting sqref="J11">
    <cfRule type="colorScale" priority="1280">
      <colorScale>
        <cfvo type="min"/>
        <cfvo type="max"/>
        <color rgb="FFFCFCFF"/>
        <color rgb="FF63BE7B"/>
      </colorScale>
    </cfRule>
  </conditionalFormatting>
  <conditionalFormatting sqref="N11 J11">
    <cfRule type="colorScale" priority="1415">
      <colorScale>
        <cfvo type="min"/>
        <cfvo type="percentile" val="50"/>
        <cfvo type="max"/>
        <color rgb="FFF8696B"/>
        <color rgb="FFFCFCFF"/>
        <color rgb="FF63BE7B"/>
      </colorScale>
    </cfRule>
  </conditionalFormatting>
  <conditionalFormatting sqref="J11">
    <cfRule type="colorScale" priority="1416">
      <colorScale>
        <cfvo type="min"/>
        <cfvo type="percentile" val="50"/>
        <cfvo type="max"/>
        <color rgb="FFF8696B"/>
        <color rgb="FFFCFCFF"/>
        <color rgb="FF63BE7B"/>
      </colorScale>
    </cfRule>
    <cfRule type="colorScale" priority="1417">
      <colorScale>
        <cfvo type="min"/>
        <cfvo type="max"/>
        <color rgb="FFFCFCFF"/>
        <color rgb="FF63BE7B"/>
      </colorScale>
    </cfRule>
    <cfRule type="colorScale" priority="1418">
      <colorScale>
        <cfvo type="min"/>
        <cfvo type="percentile" val="50"/>
        <cfvo type="max"/>
        <color rgb="FFF8696B"/>
        <color rgb="FFFCFCFF"/>
        <color rgb="FF63BE7B"/>
      </colorScale>
    </cfRule>
  </conditionalFormatting>
  <conditionalFormatting sqref="K11">
    <cfRule type="colorScale" priority="1295">
      <colorScale>
        <cfvo type="min"/>
        <cfvo type="max"/>
        <color rgb="FFFCFCFF"/>
        <color rgb="FF63BE7B"/>
      </colorScale>
    </cfRule>
  </conditionalFormatting>
  <conditionalFormatting sqref="K11">
    <cfRule type="colorScale" priority="1419">
      <colorScale>
        <cfvo type="min"/>
        <cfvo type="percentile" val="50"/>
        <cfvo type="max"/>
        <color rgb="FFF8696B"/>
        <color rgb="FFFCFCFF"/>
        <color rgb="FF63BE7B"/>
      </colorScale>
    </cfRule>
  </conditionalFormatting>
  <conditionalFormatting sqref="K11:L11">
    <cfRule type="colorScale" priority="1345">
      <colorScale>
        <cfvo type="min"/>
        <cfvo type="max"/>
        <color rgb="FFFCFCFF"/>
        <color rgb="FF63BE7B"/>
      </colorScale>
    </cfRule>
  </conditionalFormatting>
  <conditionalFormatting sqref="K11:L11">
    <cfRule type="colorScale" priority="1325">
      <colorScale>
        <cfvo type="min"/>
        <cfvo type="max"/>
        <color rgb="FFFCFCFF"/>
        <color rgb="FF63BE7B"/>
      </colorScale>
    </cfRule>
  </conditionalFormatting>
  <conditionalFormatting sqref="K11:L11">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onditionalFormatting>
  <conditionalFormatting sqref="L11">
    <cfRule type="colorScale" priority="1294">
      <colorScale>
        <cfvo type="min"/>
        <cfvo type="max"/>
        <color rgb="FFFCFCFF"/>
        <color rgb="FF63BE7B"/>
      </colorScale>
    </cfRule>
  </conditionalFormatting>
  <conditionalFormatting sqref="L11">
    <cfRule type="colorScale" priority="1422">
      <colorScale>
        <cfvo type="min"/>
        <cfvo type="percentile" val="50"/>
        <cfvo type="max"/>
        <color rgb="FFF8696B"/>
        <color rgb="FFFCFCFF"/>
        <color rgb="FF63BE7B"/>
      </colorScale>
    </cfRule>
  </conditionalFormatting>
  <conditionalFormatting sqref="M11">
    <cfRule type="colorScale" priority="1346">
      <colorScale>
        <cfvo type="min"/>
        <cfvo type="max"/>
        <color rgb="FFFCFCFF"/>
        <color rgb="FF63BE7B"/>
      </colorScale>
    </cfRule>
  </conditionalFormatting>
  <conditionalFormatting sqref="M11">
    <cfRule type="colorScale" priority="1326">
      <colorScale>
        <cfvo type="min"/>
        <cfvo type="max"/>
        <color rgb="FFFCFCFF"/>
        <color rgb="FF63BE7B"/>
      </colorScale>
    </cfRule>
  </conditionalFormatting>
  <conditionalFormatting sqref="M11">
    <cfRule type="colorScale" priority="1293">
      <colorScale>
        <cfvo type="min"/>
        <cfvo type="percentile" val="50"/>
        <cfvo type="max"/>
        <color rgb="FFF8696B"/>
        <color rgb="FFFCFCFF"/>
        <color rgb="FF63BE7B"/>
      </colorScale>
    </cfRule>
  </conditionalFormatting>
  <conditionalFormatting sqref="M11">
    <cfRule type="colorScale" priority="1279">
      <colorScale>
        <cfvo type="min"/>
        <cfvo type="max"/>
        <color rgb="FFFCFCFF"/>
        <color rgb="FF63BE7B"/>
      </colorScale>
    </cfRule>
  </conditionalFormatting>
  <conditionalFormatting sqref="M11">
    <cfRule type="colorScale" priority="1423">
      <colorScale>
        <cfvo type="min"/>
        <cfvo type="percentile" val="50"/>
        <cfvo type="max"/>
        <color rgb="FFF8696B"/>
        <color rgb="FFFCFCFF"/>
        <color rgb="FF63BE7B"/>
      </colorScale>
    </cfRule>
    <cfRule type="colorScale" priority="1424">
      <colorScale>
        <cfvo type="min"/>
        <cfvo type="max"/>
        <color rgb="FFFCFCFF"/>
        <color rgb="FF63BE7B"/>
      </colorScale>
    </cfRule>
    <cfRule type="colorScale" priority="1425">
      <colorScale>
        <cfvo type="min"/>
        <cfvo type="percentile" val="50"/>
        <cfvo type="max"/>
        <color rgb="FFF8696B"/>
        <color rgb="FFFCFCFF"/>
        <color rgb="FF63BE7B"/>
      </colorScale>
    </cfRule>
  </conditionalFormatting>
  <conditionalFormatting sqref="N11">
    <cfRule type="colorScale" priority="1338">
      <colorScale>
        <cfvo type="min"/>
        <cfvo type="max"/>
        <color rgb="FFFCFCFF"/>
        <color rgb="FF63BE7B"/>
      </colorScale>
    </cfRule>
    <cfRule type="colorScale" priority="1339">
      <colorScale>
        <cfvo type="min"/>
        <cfvo type="max"/>
        <color rgb="FFFCFCFF"/>
        <color rgb="FF63BE7B"/>
      </colorScale>
    </cfRule>
    <cfRule type="colorScale" priority="1340">
      <colorScale>
        <cfvo type="min"/>
        <cfvo type="percentile" val="50"/>
        <cfvo type="max"/>
        <color rgb="FFF8696B"/>
        <color rgb="FFFFEB84"/>
        <color rgb="FF63BE7B"/>
      </colorScale>
    </cfRule>
    <cfRule type="colorScale" priority="1341">
      <colorScale>
        <cfvo type="min"/>
        <cfvo type="max"/>
        <color rgb="FFFFEF9C"/>
        <color rgb="FF63BE7B"/>
      </colorScale>
    </cfRule>
  </conditionalFormatting>
  <conditionalFormatting sqref="N11">
    <cfRule type="colorScale" priority="1278">
      <colorScale>
        <cfvo type="min"/>
        <cfvo type="max"/>
        <color rgb="FFFCFCFF"/>
        <color rgb="FF63BE7B"/>
      </colorScale>
    </cfRule>
  </conditionalFormatting>
  <conditionalFormatting sqref="N11">
    <cfRule type="colorScale" priority="1395">
      <colorScale>
        <cfvo type="min"/>
        <cfvo type="max"/>
        <color rgb="FFFCFCFF"/>
        <color rgb="FF63BE7B"/>
      </colorScale>
    </cfRule>
    <cfRule type="colorScale" priority="1396">
      <colorScale>
        <cfvo type="min"/>
        <cfvo type="max"/>
        <color rgb="FFFCFCFF"/>
        <color rgb="FF63BE7B"/>
      </colorScale>
    </cfRule>
    <cfRule type="colorScale" priority="1397">
      <colorScale>
        <cfvo type="min"/>
        <cfvo type="percentile" val="50"/>
        <cfvo type="max"/>
        <color rgb="FFF8696B"/>
        <color rgb="FFFFEB84"/>
        <color rgb="FF63BE7B"/>
      </colorScale>
    </cfRule>
    <cfRule type="colorScale" priority="1398">
      <colorScale>
        <cfvo type="min"/>
        <cfvo type="max"/>
        <color rgb="FFFFEF9C"/>
        <color rgb="FF63BE7B"/>
      </colorScale>
    </cfRule>
    <cfRule type="colorScale" priority="1426">
      <colorScale>
        <cfvo type="min"/>
        <cfvo type="max"/>
        <color rgb="FFFCFCFF"/>
        <color rgb="FF63BE7B"/>
      </colorScale>
    </cfRule>
    <cfRule type="colorScale" priority="1427">
      <colorScale>
        <cfvo type="min"/>
        <cfvo type="max"/>
        <color rgb="FFFCFCFF"/>
        <color rgb="FF63BE7B"/>
      </colorScale>
    </cfRule>
    <cfRule type="colorScale" priority="1428">
      <colorScale>
        <cfvo type="min"/>
        <cfvo type="max"/>
        <color rgb="FFFCFCFF"/>
        <color rgb="FF63BE7B"/>
      </colorScale>
    </cfRule>
    <cfRule type="colorScale" priority="1429">
      <colorScale>
        <cfvo type="min"/>
        <cfvo type="percentile" val="50"/>
        <cfvo type="max"/>
        <color rgb="FFF8696B"/>
        <color rgb="FFFFEB84"/>
        <color rgb="FF63BE7B"/>
      </colorScale>
    </cfRule>
    <cfRule type="colorScale" priority="1430">
      <colorScale>
        <cfvo type="min"/>
        <cfvo type="max"/>
        <color rgb="FFFFEF9C"/>
        <color rgb="FF63BE7B"/>
      </colorScale>
    </cfRule>
  </conditionalFormatting>
  <conditionalFormatting sqref="O11">
    <cfRule type="colorScale" priority="1347">
      <colorScale>
        <cfvo type="min"/>
        <cfvo type="percentile" val="50"/>
        <cfvo type="max"/>
        <color rgb="FF63BE7B"/>
        <color rgb="FFFCFCFF"/>
        <color rgb="FFF8696B"/>
      </colorScale>
    </cfRule>
  </conditionalFormatting>
  <conditionalFormatting sqref="O11">
    <cfRule type="colorScale" priority="1327">
      <colorScale>
        <cfvo type="min"/>
        <cfvo type="percentile" val="50"/>
        <cfvo type="max"/>
        <color rgb="FF63BE7B"/>
        <color rgb="FFFCFCFF"/>
        <color rgb="FFF8696B"/>
      </colorScale>
    </cfRule>
  </conditionalFormatting>
  <conditionalFormatting sqref="O11">
    <cfRule type="colorScale" priority="1292">
      <colorScale>
        <cfvo type="min"/>
        <cfvo type="percentile" val="50"/>
        <cfvo type="max"/>
        <color rgb="FF63BE7B"/>
        <color rgb="FFFCFCFF"/>
        <color rgb="FFF8696B"/>
      </colorScale>
    </cfRule>
  </conditionalFormatting>
  <conditionalFormatting sqref="O11">
    <cfRule type="colorScale" priority="1277">
      <colorScale>
        <cfvo type="min"/>
        <cfvo type="percentile" val="50"/>
        <cfvo type="max"/>
        <color rgb="FF63BE7B"/>
        <color rgb="FFFCFCFF"/>
        <color rgb="FFF8696B"/>
      </colorScale>
    </cfRule>
  </conditionalFormatting>
  <conditionalFormatting sqref="O11">
    <cfRule type="colorScale" priority="1355">
      <colorScale>
        <cfvo type="min"/>
        <cfvo type="percentile" val="50"/>
        <cfvo type="max"/>
        <color rgb="FF63BE7B"/>
        <color rgb="FFFCFCFF"/>
        <color rgb="FFF8696B"/>
      </colorScale>
    </cfRule>
  </conditionalFormatting>
  <conditionalFormatting sqref="O11">
    <cfRule type="colorScale" priority="1316">
      <colorScale>
        <cfvo type="min"/>
        <cfvo type="percentile" val="50"/>
        <cfvo type="max"/>
        <color rgb="FF63BE7B"/>
        <color rgb="FFFCFCFF"/>
        <color rgb="FFF8696B"/>
      </colorScale>
    </cfRule>
  </conditionalFormatting>
  <conditionalFormatting sqref="P11">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fRule type="colorScale" priority="1364">
      <colorScale>
        <cfvo type="min"/>
        <cfvo type="max"/>
        <color rgb="FFFCFCFF"/>
        <color rgb="FFF8696B"/>
      </colorScale>
    </cfRule>
  </conditionalFormatting>
  <conditionalFormatting sqref="P11">
    <cfRule type="colorScale" priority="1291">
      <colorScale>
        <cfvo type="min"/>
        <cfvo type="percentile" val="50"/>
        <cfvo type="max"/>
        <color rgb="FF63BE7B"/>
        <color rgb="FFFCFCFF"/>
        <color rgb="FFF8696B"/>
      </colorScale>
    </cfRule>
  </conditionalFormatting>
  <conditionalFormatting sqref="P11">
    <cfRule type="colorScale" priority="1276">
      <colorScale>
        <cfvo type="min"/>
        <cfvo type="percentile" val="50"/>
        <cfvo type="max"/>
        <color rgb="FF63BE7B"/>
        <color rgb="FFFCFCFF"/>
        <color rgb="FFF8696B"/>
      </colorScale>
    </cfRule>
  </conditionalFormatting>
  <conditionalFormatting sqref="P11">
    <cfRule type="colorScale" priority="1431">
      <colorScale>
        <cfvo type="min"/>
        <cfvo type="percentile" val="50"/>
        <cfvo type="max"/>
        <color rgb="FF63BE7B"/>
        <color rgb="FFFCFCFF"/>
        <color rgb="FFF8696B"/>
      </colorScale>
    </cfRule>
  </conditionalFormatting>
  <conditionalFormatting sqref="Q11">
    <cfRule type="colorScale" priority="1348">
      <colorScale>
        <cfvo type="min"/>
        <cfvo type="max"/>
        <color rgb="FFFFEF9C"/>
        <color rgb="FF63BE7B"/>
      </colorScale>
    </cfRule>
  </conditionalFormatting>
  <conditionalFormatting sqref="Q11">
    <cfRule type="colorScale" priority="1365">
      <colorScale>
        <cfvo type="min"/>
        <cfvo type="percentile" val="50"/>
        <cfvo type="max"/>
        <color rgb="FFF8696B"/>
        <color rgb="FFFCFCFF"/>
        <color rgb="FF63BE7B"/>
      </colorScale>
    </cfRule>
    <cfRule type="colorScale" priority="1366">
      <colorScale>
        <cfvo type="min"/>
        <cfvo type="max"/>
        <color rgb="FFFFEF9C"/>
        <color rgb="FF63BE7B"/>
      </colorScale>
    </cfRule>
    <cfRule type="colorScale" priority="1367">
      <colorScale>
        <cfvo type="min"/>
        <cfvo type="max"/>
        <color rgb="FFFCFCFF"/>
        <color rgb="FF63BE7B"/>
      </colorScale>
    </cfRule>
    <cfRule type="colorScale" priority="1368">
      <colorScale>
        <cfvo type="min"/>
        <cfvo type="max"/>
        <color rgb="FFFCFCFF"/>
        <color rgb="FF63BE7B"/>
      </colorScale>
    </cfRule>
    <cfRule type="colorScale" priority="1369">
      <colorScale>
        <cfvo type="min"/>
        <cfvo type="percentile" val="50"/>
        <cfvo type="max"/>
        <color rgb="FFF8696B"/>
        <color rgb="FFFCFCFF"/>
        <color rgb="FF63BE7B"/>
      </colorScale>
    </cfRule>
  </conditionalFormatting>
  <conditionalFormatting sqref="Q11">
    <cfRule type="colorScale" priority="1290">
      <colorScale>
        <cfvo type="min"/>
        <cfvo type="percentile" val="50"/>
        <cfvo type="max"/>
        <color rgb="FFF8696B"/>
        <color rgb="FFFCFCFF"/>
        <color rgb="FF63BE7B"/>
      </colorScale>
    </cfRule>
  </conditionalFormatting>
  <conditionalFormatting sqref="Q11">
    <cfRule type="colorScale" priority="1275">
      <colorScale>
        <cfvo type="min"/>
        <cfvo type="percentile" val="50"/>
        <cfvo type="max"/>
        <color rgb="FFF8696B"/>
        <color rgb="FFFCFCFF"/>
        <color rgb="FF63BE7B"/>
      </colorScale>
    </cfRule>
  </conditionalFormatting>
  <conditionalFormatting sqref="Q11">
    <cfRule type="colorScale" priority="1432">
      <colorScale>
        <cfvo type="min"/>
        <cfvo type="percentile" val="50"/>
        <cfvo type="max"/>
        <color rgb="FFF8696B"/>
        <color rgb="FFFCFCFF"/>
        <color rgb="FF63BE7B"/>
      </colorScale>
    </cfRule>
  </conditionalFormatting>
  <conditionalFormatting sqref="Q11:U11 W11">
    <cfRule type="colorScale" priority="1315">
      <colorScale>
        <cfvo type="min"/>
        <cfvo type="max"/>
        <color rgb="FFFFEF9C"/>
        <color rgb="FF63BE7B"/>
      </colorScale>
    </cfRule>
  </conditionalFormatting>
  <conditionalFormatting sqref="R11">
    <cfRule type="colorScale" priority="1289">
      <colorScale>
        <cfvo type="min"/>
        <cfvo type="max"/>
        <color rgb="FFFCFCFF"/>
        <color rgb="FF63BE7B"/>
      </colorScale>
    </cfRule>
  </conditionalFormatting>
  <conditionalFormatting sqref="R11">
    <cfRule type="colorScale" priority="1274">
      <colorScale>
        <cfvo type="min"/>
        <cfvo type="max"/>
        <color rgb="FFFCFCFF"/>
        <color rgb="FF63BE7B"/>
      </colorScale>
    </cfRule>
  </conditionalFormatting>
  <conditionalFormatting sqref="R11:S11">
    <cfRule type="colorScale" priority="1349">
      <colorScale>
        <cfvo type="min"/>
        <cfvo type="max"/>
        <color rgb="FFFFEF9C"/>
        <color rgb="FF63BE7B"/>
      </colorScale>
    </cfRule>
  </conditionalFormatting>
  <conditionalFormatting sqref="R11:S11">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onditionalFormatting>
  <conditionalFormatting sqref="R11:S11">
    <cfRule type="colorScale" priority="1433">
      <colorScale>
        <cfvo type="min"/>
        <cfvo type="percentile" val="50"/>
        <cfvo type="max"/>
        <color rgb="FFF8696B"/>
        <color rgb="FFFCFCFF"/>
        <color rgb="FF63BE7B"/>
      </colorScale>
    </cfRule>
    <cfRule type="colorScale" priority="1434">
      <colorScale>
        <cfvo type="min"/>
        <cfvo type="max"/>
        <color rgb="FFFCFCFF"/>
        <color rgb="FF63BE7B"/>
      </colorScale>
    </cfRule>
  </conditionalFormatting>
  <conditionalFormatting sqref="S11">
    <cfRule type="colorScale" priority="1288">
      <colorScale>
        <cfvo type="min"/>
        <cfvo type="max"/>
        <color rgb="FFFCFCFF"/>
        <color rgb="FF63BE7B"/>
      </colorScale>
    </cfRule>
  </conditionalFormatting>
  <conditionalFormatting sqref="S11">
    <cfRule type="colorScale" priority="1273">
      <colorScale>
        <cfvo type="min"/>
        <cfvo type="max"/>
        <color rgb="FFFCFCFF"/>
        <color rgb="FF63BE7B"/>
      </colorScale>
    </cfRule>
  </conditionalFormatting>
  <conditionalFormatting sqref="T11">
    <cfRule type="colorScale" priority="1350">
      <colorScale>
        <cfvo type="min"/>
        <cfvo type="max"/>
        <color rgb="FFFFEF9C"/>
        <color rgb="FF63BE7B"/>
      </colorScale>
    </cfRule>
  </conditionalFormatting>
  <conditionalFormatting sqref="T11">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fRule type="colorScale" priority="1375">
      <colorScale>
        <cfvo type="min"/>
        <cfvo type="max"/>
        <color rgb="FFFCFCFF"/>
        <color rgb="FF63BE7B"/>
      </colorScale>
    </cfRule>
    <cfRule type="colorScale" priority="1376">
      <colorScale>
        <cfvo type="min"/>
        <cfvo type="max"/>
        <color rgb="FFFCFCFF"/>
        <color rgb="FF63BE7B"/>
      </colorScale>
    </cfRule>
  </conditionalFormatting>
  <conditionalFormatting sqref="T11">
    <cfRule type="colorScale" priority="1287">
      <colorScale>
        <cfvo type="min"/>
        <cfvo type="max"/>
        <color rgb="FFFCFCFF"/>
        <color rgb="FF63BE7B"/>
      </colorScale>
    </cfRule>
  </conditionalFormatting>
  <conditionalFormatting sqref="T11">
    <cfRule type="colorScale" priority="1272">
      <colorScale>
        <cfvo type="min"/>
        <cfvo type="max"/>
        <color rgb="FFFCFCFF"/>
        <color rgb="FF63BE7B"/>
      </colorScale>
    </cfRule>
  </conditionalFormatting>
  <conditionalFormatting sqref="T11">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U11 W11">
    <cfRule type="colorScale" priority="1351">
      <colorScale>
        <cfvo type="min"/>
        <cfvo type="max"/>
        <color rgb="FFFFEF9C"/>
        <color rgb="FF63BE7B"/>
      </colorScale>
    </cfRule>
  </conditionalFormatting>
  <conditionalFormatting sqref="W11">
    <cfRule type="colorScale" priority="1328">
      <colorScale>
        <cfvo type="min"/>
        <cfvo type="max"/>
        <color rgb="FFFFEF9C"/>
        <color rgb="FF63BE7B"/>
      </colorScale>
    </cfRule>
  </conditionalFormatting>
  <conditionalFormatting sqref="U11">
    <cfRule type="colorScale" priority="1377">
      <colorScale>
        <cfvo type="min"/>
        <cfvo type="percentile" val="50"/>
        <cfvo type="max"/>
        <color rgb="FFF8696B"/>
        <color rgb="FFFCFCFF"/>
        <color rgb="FF63BE7B"/>
      </colorScale>
    </cfRule>
    <cfRule type="colorScale" priority="1378">
      <colorScale>
        <cfvo type="min"/>
        <cfvo type="max"/>
        <color rgb="FFFCFCFF"/>
        <color rgb="FF63BE7B"/>
      </colorScale>
    </cfRule>
  </conditionalFormatting>
  <conditionalFormatting sqref="U11">
    <cfRule type="colorScale" priority="1286">
      <colorScale>
        <cfvo type="min"/>
        <cfvo type="max"/>
        <color rgb="FFFCFCFF"/>
        <color rgb="FF63BE7B"/>
      </colorScale>
    </cfRule>
  </conditionalFormatting>
  <conditionalFormatting sqref="U11">
    <cfRule type="colorScale" priority="1268">
      <colorScale>
        <cfvo type="min"/>
        <cfvo type="percentile" val="50"/>
        <cfvo type="max"/>
        <color rgb="FFF8696B"/>
        <color rgb="FFFCFCFF"/>
        <color rgb="FF63BE7B"/>
      </colorScale>
    </cfRule>
    <cfRule type="colorScale" priority="1271">
      <colorScale>
        <cfvo type="min"/>
        <cfvo type="max"/>
        <color rgb="FFFCFCFF"/>
        <color rgb="FF63BE7B"/>
      </colorScale>
    </cfRule>
  </conditionalFormatting>
  <conditionalFormatting sqref="U11">
    <cfRule type="colorScale" priority="1356">
      <colorScale>
        <cfvo type="min"/>
        <cfvo type="percentile" val="50"/>
        <cfvo type="max"/>
        <color rgb="FFF8696B"/>
        <color rgb="FFFCFCFF"/>
        <color rgb="FF63BE7B"/>
      </colorScale>
    </cfRule>
    <cfRule type="colorScale" priority="1357">
      <colorScale>
        <cfvo type="min"/>
        <cfvo type="max"/>
        <color rgb="FFFCFCFF"/>
        <color rgb="FF63BE7B"/>
      </colorScale>
    </cfRule>
  </conditionalFormatting>
  <conditionalFormatting sqref="V11">
    <cfRule type="colorScale" priority="1270">
      <colorScale>
        <cfvo type="min"/>
        <cfvo type="percentile" val="50"/>
        <cfvo type="max"/>
        <color rgb="FF63BE7B"/>
        <color rgb="FFFCFCFF"/>
        <color rgb="FFF8696B"/>
      </colorScale>
    </cfRule>
  </conditionalFormatting>
  <conditionalFormatting sqref="V11">
    <cfRule type="colorScale" priority="1305">
      <colorScale>
        <cfvo type="min"/>
        <cfvo type="percentile" val="50"/>
        <cfvo type="max"/>
        <color rgb="FF63BE7B"/>
        <color rgb="FFFCFCFF"/>
        <color rgb="FFF8696B"/>
      </colorScale>
    </cfRule>
    <cfRule type="colorScale" priority="1306">
      <colorScale>
        <cfvo type="min"/>
        <cfvo type="percentile" val="50"/>
        <cfvo type="max"/>
        <color rgb="FF63BE7B"/>
        <color rgb="FFFCFCFF"/>
        <color rgb="FFF8696B"/>
      </colorScale>
    </cfRule>
    <cfRule type="colorScale" priority="1307">
      <colorScale>
        <cfvo type="min"/>
        <cfvo type="max"/>
        <color rgb="FF63BE7B"/>
        <color rgb="FFFCFCFF"/>
      </colorScale>
    </cfRule>
    <cfRule type="colorScale" priority="1308">
      <colorScale>
        <cfvo type="min"/>
        <cfvo type="percentile" val="50"/>
        <cfvo type="max"/>
        <color rgb="FF63BE7B"/>
        <color rgb="FFFCFCFF"/>
        <color rgb="FFF8696B"/>
      </colorScale>
    </cfRule>
    <cfRule type="colorScale" priority="1312">
      <colorScale>
        <cfvo type="min"/>
        <cfvo type="max"/>
        <color rgb="FFFFEF9C"/>
        <color rgb="FF63BE7B"/>
      </colorScale>
    </cfRule>
    <cfRule type="colorScale" priority="1313">
      <colorScale>
        <cfvo type="min"/>
        <cfvo type="max"/>
        <color rgb="FFFFEF9C"/>
        <color rgb="FF63BE7B"/>
      </colorScale>
    </cfRule>
    <cfRule type="colorScale" priority="1314">
      <colorScale>
        <cfvo type="min"/>
        <cfvo type="max"/>
        <color rgb="FFFFEF9C"/>
        <color rgb="FF63BE7B"/>
      </colorScale>
    </cfRule>
  </conditionalFormatting>
  <conditionalFormatting sqref="V11">
    <cfRule type="colorScale" priority="1309">
      <colorScale>
        <cfvo type="min"/>
        <cfvo type="max"/>
        <color rgb="FFFFEF9C"/>
        <color rgb="FF63BE7B"/>
      </colorScale>
    </cfRule>
    <cfRule type="colorScale" priority="1310">
      <colorScale>
        <cfvo type="min"/>
        <cfvo type="max"/>
        <color rgb="FFFFEF9C"/>
        <color rgb="FF63BE7B"/>
      </colorScale>
    </cfRule>
    <cfRule type="colorScale" priority="1311">
      <colorScale>
        <cfvo type="min"/>
        <cfvo type="max"/>
        <color rgb="FFFFEF9C"/>
        <color rgb="FF63BE7B"/>
      </colorScale>
    </cfRule>
  </conditionalFormatting>
  <conditionalFormatting sqref="V11">
    <cfRule type="colorScale" priority="1304">
      <colorScale>
        <cfvo type="min"/>
        <cfvo type="max"/>
        <color rgb="FFFFEF9C"/>
        <color rgb="FF63BE7B"/>
      </colorScale>
    </cfRule>
  </conditionalFormatting>
  <conditionalFormatting sqref="W11">
    <cfRule type="colorScale" priority="1379">
      <colorScale>
        <cfvo type="min"/>
        <cfvo type="percentile" val="50"/>
        <cfvo type="max"/>
        <color rgb="FF63BE7B"/>
        <color rgb="FFFCFCFF"/>
        <color rgb="FFF8696B"/>
      </colorScale>
    </cfRule>
    <cfRule type="colorScale" priority="1380">
      <colorScale>
        <cfvo type="min"/>
        <cfvo type="max"/>
        <color rgb="FF63BE7B"/>
        <color rgb="FFFCFCFF"/>
      </colorScale>
    </cfRule>
    <cfRule type="colorScale" priority="1381">
      <colorScale>
        <cfvo type="min"/>
        <cfvo type="percentile" val="50"/>
        <cfvo type="max"/>
        <color rgb="FF63BE7B"/>
        <color rgb="FFFCFCFF"/>
        <color rgb="FFF8696B"/>
      </colorScale>
    </cfRule>
  </conditionalFormatting>
  <conditionalFormatting sqref="W11">
    <cfRule type="colorScale" priority="1285">
      <colorScale>
        <cfvo type="min"/>
        <cfvo type="percentile" val="50"/>
        <cfvo type="max"/>
        <color rgb="FF63BE7B"/>
        <color rgb="FFFCFCFF"/>
        <color rgb="FFF8696B"/>
      </colorScale>
    </cfRule>
  </conditionalFormatting>
  <conditionalFormatting sqref="W11">
    <cfRule type="colorScale" priority="1269">
      <colorScale>
        <cfvo type="min"/>
        <cfvo type="percentile" val="50"/>
        <cfvo type="max"/>
        <color rgb="FF63BE7B"/>
        <color rgb="FFFCFCFF"/>
        <color rgb="FFF8696B"/>
      </colorScale>
    </cfRule>
  </conditionalFormatting>
  <conditionalFormatting sqref="W11">
    <cfRule type="colorScale" priority="1437">
      <colorScale>
        <cfvo type="min"/>
        <cfvo type="percentile" val="50"/>
        <cfvo type="max"/>
        <color rgb="FF63BE7B"/>
        <color rgb="FFFCFCFF"/>
        <color rgb="FFF8696B"/>
      </colorScale>
    </cfRule>
  </conditionalFormatting>
  <conditionalFormatting sqref="D12">
    <cfRule type="colorScale" priority="843">
      <colorScale>
        <cfvo type="min"/>
        <cfvo type="percentile" val="50"/>
        <cfvo type="max"/>
        <color rgb="FFF8696B"/>
        <color rgb="FFFCFCFF"/>
        <color rgb="FF63BE7B"/>
      </colorScale>
    </cfRule>
    <cfRule type="colorScale" priority="844">
      <colorScale>
        <cfvo type="min"/>
        <cfvo type="percentile" val="50"/>
        <cfvo type="max"/>
        <color rgb="FFF8696B"/>
        <color rgb="FFFCFCFF"/>
        <color rgb="FF63BE7B"/>
      </colorScale>
    </cfRule>
    <cfRule type="colorScale" priority="845">
      <colorScale>
        <cfvo type="min"/>
        <cfvo type="percentile" val="50"/>
        <cfvo type="max"/>
        <color rgb="FFF8696B"/>
        <color rgb="FFFCFCFF"/>
        <color rgb="FF63BE7B"/>
      </colorScale>
    </cfRule>
  </conditionalFormatting>
  <conditionalFormatting sqref="E12">
    <cfRule type="colorScale" priority="862">
      <colorScale>
        <cfvo type="min"/>
        <cfvo type="max"/>
        <color rgb="FFFCFCFF"/>
        <color rgb="FF63BE7B"/>
      </colorScale>
    </cfRule>
    <cfRule type="colorScale" priority="881">
      <colorScale>
        <cfvo type="min"/>
        <cfvo type="max"/>
        <color rgb="FFFCFCFF"/>
        <color rgb="FF63BE7B"/>
      </colorScale>
    </cfRule>
    <cfRule type="colorScale" priority="882">
      <colorScale>
        <cfvo type="min"/>
        <cfvo type="max"/>
        <color rgb="FFFCFCFF"/>
        <color rgb="FF63BE7B"/>
      </colorScale>
    </cfRule>
    <cfRule type="colorScale" priority="883">
      <colorScale>
        <cfvo type="min"/>
        <cfvo type="max"/>
        <color rgb="FFFCFCFF"/>
        <color rgb="FF63BE7B"/>
      </colorScale>
    </cfRule>
    <cfRule type="colorScale" priority="927">
      <colorScale>
        <cfvo type="min"/>
        <cfvo type="percentile" val="50"/>
        <cfvo type="max"/>
        <color rgb="FFF8696B"/>
        <color rgb="FFFCFCFF"/>
        <color rgb="FF63BE7B"/>
      </colorScale>
    </cfRule>
    <cfRule type="colorScale" priority="928">
      <colorScale>
        <cfvo type="min"/>
        <cfvo type="max"/>
        <color rgb="FFFCFCFF"/>
        <color rgb="FF63BE7B"/>
      </colorScale>
    </cfRule>
    <cfRule type="colorScale" priority="929">
      <colorScale>
        <cfvo type="min"/>
        <cfvo type="percentile" val="50"/>
        <cfvo type="max"/>
        <color rgb="FFF8696B"/>
        <color rgb="FFFCFCFF"/>
        <color rgb="FF63BE7B"/>
      </colorScale>
    </cfRule>
    <cfRule type="colorScale" priority="930">
      <colorScale>
        <cfvo type="min"/>
        <cfvo type="max"/>
        <color rgb="FFFCFCFF"/>
        <color rgb="FF63BE7B"/>
      </colorScale>
    </cfRule>
    <cfRule type="colorScale" priority="984">
      <colorScale>
        <cfvo type="min"/>
        <cfvo type="max"/>
        <color rgb="FFFCFCFF"/>
        <color rgb="FF63BE7B"/>
      </colorScale>
    </cfRule>
  </conditionalFormatting>
  <conditionalFormatting sqref="E12:L12">
    <cfRule type="colorScale" priority="827">
      <colorScale>
        <cfvo type="min"/>
        <cfvo type="max"/>
        <color rgb="FFFCFCFF"/>
        <color rgb="FF63BE7B"/>
      </colorScale>
    </cfRule>
    <cfRule type="colorScale" priority="828">
      <colorScale>
        <cfvo type="min"/>
        <cfvo type="max"/>
        <color rgb="FFFCFCFF"/>
        <color rgb="FF63BE7B"/>
      </colorScale>
    </cfRule>
    <cfRule type="colorScale" priority="829">
      <colorScale>
        <cfvo type="min"/>
        <cfvo type="percentile" val="50"/>
        <cfvo type="max"/>
        <color rgb="FFF8696B"/>
        <color rgb="FFFFEB84"/>
        <color rgb="FF63BE7B"/>
      </colorScale>
    </cfRule>
    <cfRule type="colorScale" priority="830">
      <colorScale>
        <cfvo type="min"/>
        <cfvo type="max"/>
        <color rgb="FFFFEF9C"/>
        <color rgb="FF63BE7B"/>
      </colorScale>
    </cfRule>
  </conditionalFormatting>
  <conditionalFormatting sqref="M12:N12">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FEB84"/>
        <color rgb="FF63BE7B"/>
      </colorScale>
    </cfRule>
    <cfRule type="colorScale" priority="805">
      <colorScale>
        <cfvo type="min"/>
        <cfvo type="max"/>
        <color rgb="FFFFEF9C"/>
        <color rgb="FF63BE7B"/>
      </colorScale>
    </cfRule>
  </conditionalFormatting>
  <conditionalFormatting sqref="F12">
    <cfRule type="colorScale" priority="861">
      <colorScale>
        <cfvo type="min"/>
        <cfvo type="max"/>
        <color rgb="FFFCFCFF"/>
        <color rgb="FF63BE7B"/>
      </colorScale>
    </cfRule>
    <cfRule type="colorScale" priority="873">
      <colorScale>
        <cfvo type="min"/>
        <cfvo type="max"/>
        <color rgb="FFFCFCFF"/>
        <color rgb="FF63BE7B"/>
      </colorScale>
    </cfRule>
    <cfRule type="colorScale" priority="874">
      <colorScale>
        <cfvo type="min"/>
        <cfvo type="max"/>
        <color rgb="FFFCFCFF"/>
        <color rgb="FF63BE7B"/>
      </colorScale>
    </cfRule>
    <cfRule type="colorScale" priority="875">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CFCFF"/>
        <color rgb="FF63BE7B"/>
      </colorScale>
    </cfRule>
    <cfRule type="colorScale" priority="933">
      <colorScale>
        <cfvo type="min"/>
        <cfvo type="max"/>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onditionalFormatting>
  <conditionalFormatting sqref="G12">
    <cfRule type="colorScale" priority="860">
      <colorScale>
        <cfvo type="min"/>
        <cfvo type="max"/>
        <color rgb="FFFCFCFF"/>
        <color rgb="FF63BE7B"/>
      </colorScale>
    </cfRule>
    <cfRule type="colorScale" priority="884">
      <colorScale>
        <cfvo type="min"/>
        <cfvo type="max"/>
        <color rgb="FFFCFCFF"/>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936">
      <colorScale>
        <cfvo type="min"/>
        <cfvo type="percentile" val="50"/>
        <cfvo type="max"/>
        <color rgb="FFF8696B"/>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CFCFF"/>
        <color rgb="FF63BE7B"/>
      </colorScale>
    </cfRule>
    <cfRule type="colorScale" priority="940">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fRule type="colorScale" priority="1010">
      <colorScale>
        <cfvo type="min"/>
        <cfvo type="percentile" val="50"/>
        <cfvo type="max"/>
        <color rgb="FFF8696B"/>
        <color rgb="FFFCFCFF"/>
        <color rgb="FF63BE7B"/>
      </colorScale>
    </cfRule>
  </conditionalFormatting>
  <conditionalFormatting sqref="H12">
    <cfRule type="colorScale" priority="859">
      <colorScale>
        <cfvo type="min"/>
        <cfvo type="max"/>
        <color rgb="FFFCFCFF"/>
        <color rgb="FF63BE7B"/>
      </colorScale>
    </cfRule>
    <cfRule type="colorScale" priority="880">
      <colorScale>
        <cfvo type="min"/>
        <cfvo type="percentile" val="50"/>
        <cfvo type="max"/>
        <color rgb="FFF8696B"/>
        <color rgb="FFFCFCFF"/>
        <color rgb="FF5A8AC6"/>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CFCFF"/>
        <color rgb="FF63BE7B"/>
      </colorScale>
    </cfRule>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fRule type="colorScale" priority="945">
      <colorScale>
        <cfvo type="min"/>
        <cfvo type="max"/>
        <color rgb="FFFCFCFF"/>
        <color rgb="FF63BE7B"/>
      </colorScale>
    </cfRule>
    <cfRule type="colorScale" priority="989">
      <colorScale>
        <cfvo type="min"/>
        <cfvo type="percentile" val="50"/>
        <cfvo type="max"/>
        <color rgb="FFF8696B"/>
        <color rgb="FFFCFCFF"/>
        <color rgb="FF63BE7B"/>
      </colorScale>
    </cfRule>
  </conditionalFormatting>
  <conditionalFormatting sqref="I12">
    <cfRule type="colorScale" priority="858">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fRule type="colorScale" priority="895">
      <colorScale>
        <cfvo type="min"/>
        <cfvo type="percentile" val="50"/>
        <cfvo type="max"/>
        <color rgb="FFF8696B"/>
        <color rgb="FFFCFCFF"/>
        <color rgb="FF5A8AC6"/>
      </colorScale>
    </cfRule>
    <cfRule type="colorScale" priority="896">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46">
      <colorScale>
        <cfvo type="min"/>
        <cfvo type="percentile" val="50"/>
        <cfvo type="max"/>
        <color rgb="FFF8696B"/>
        <color rgb="FFFCFCFF"/>
        <color rgb="FF63BE7B"/>
      </colorScale>
    </cfRule>
    <cfRule type="colorScale" priority="947">
      <colorScale>
        <cfvo type="min"/>
        <cfvo type="max"/>
        <color rgb="FFFCFCFF"/>
        <color rgb="FF63BE7B"/>
      </colorScale>
    </cfRule>
    <cfRule type="colorScale" priority="948">
      <colorScale>
        <cfvo type="min"/>
        <cfvo type="percentile" val="50"/>
        <cfvo type="max"/>
        <color rgb="FFF8696B"/>
        <color rgb="FFFCFCFF"/>
        <color rgb="FF63BE7B"/>
      </colorScale>
    </cfRule>
    <cfRule type="colorScale" priority="949">
      <colorScale>
        <cfvo type="min"/>
        <cfvo type="percentile" val="50"/>
        <cfvo type="max"/>
        <color rgb="FFF8696B"/>
        <color rgb="FFFCFCFF"/>
        <color rgb="FF63BE7B"/>
      </colorScale>
    </cfRule>
    <cfRule type="colorScale" priority="990">
      <colorScale>
        <cfvo type="min"/>
        <cfvo type="percentile" val="50"/>
        <cfvo type="max"/>
        <color rgb="FFF8696B"/>
        <color rgb="FFFCFCFF"/>
        <color rgb="FF63BE7B"/>
      </colorScale>
    </cfRule>
  </conditionalFormatting>
  <conditionalFormatting sqref="J12">
    <cfRule type="colorScale" priority="857">
      <colorScale>
        <cfvo type="min"/>
        <cfvo type="max"/>
        <color rgb="FFFCFCFF"/>
        <color rgb="FF63BE7B"/>
      </colorScale>
    </cfRule>
    <cfRule type="colorScale" priority="863">
      <colorScale>
        <cfvo type="min"/>
        <cfvo type="max"/>
        <color rgb="FFFCFCFF"/>
        <color rgb="FF63BE7B"/>
      </colorScale>
    </cfRule>
    <cfRule type="colorScale" priority="864">
      <colorScale>
        <cfvo type="min"/>
        <cfvo type="max"/>
        <color rgb="FFFCFCFF"/>
        <color rgb="FF63BE7B"/>
      </colorScale>
    </cfRule>
    <cfRule type="colorScale" priority="865">
      <colorScale>
        <cfvo type="min"/>
        <cfvo type="max"/>
        <color rgb="FFFCFCFF"/>
        <color rgb="FF63BE7B"/>
      </colorScale>
    </cfRule>
    <cfRule type="colorScale" priority="1003">
      <colorScale>
        <cfvo type="min"/>
        <cfvo type="percentile" val="50"/>
        <cfvo type="max"/>
        <color rgb="FFF8696B"/>
        <color rgb="FFFCFCFF"/>
        <color rgb="FF63BE7B"/>
      </colorScale>
    </cfRule>
    <cfRule type="colorScale" priority="1004">
      <colorScale>
        <cfvo type="min"/>
        <cfvo type="max"/>
        <color rgb="FFFCFCFF"/>
        <color rgb="FF63BE7B"/>
      </colorScale>
    </cfRule>
    <cfRule type="colorScale" priority="1005">
      <colorScale>
        <cfvo type="min"/>
        <cfvo type="max"/>
        <color rgb="FFFCFCFF"/>
        <color rgb="FF63BE7B"/>
      </colorScale>
    </cfRule>
    <cfRule type="colorScale" priority="1006">
      <colorScale>
        <cfvo type="min"/>
        <cfvo type="percentile" val="50"/>
        <cfvo type="max"/>
        <color rgb="FFF8696B"/>
        <color rgb="FFFCFCFF"/>
        <color rgb="FF63BE7B"/>
      </colorScale>
    </cfRule>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fRule type="colorScale" priority="1011">
      <colorScale>
        <cfvo type="min"/>
        <cfvo type="percentile" val="50"/>
        <cfvo type="max"/>
        <color rgb="FFF8696B"/>
        <color rgb="FFFCFCFF"/>
        <color rgb="FF63BE7B"/>
      </colorScale>
    </cfRule>
  </conditionalFormatting>
  <conditionalFormatting sqref="K12">
    <cfRule type="colorScale" priority="856">
      <colorScale>
        <cfvo type="min"/>
        <cfvo type="max"/>
        <color rgb="FFFCFCFF"/>
        <color rgb="FF63BE7B"/>
      </colorScale>
    </cfRule>
    <cfRule type="colorScale" priority="925">
      <colorScale>
        <cfvo type="min"/>
        <cfvo type="percentile" val="50"/>
        <cfvo type="max"/>
        <color rgb="FFF8696B"/>
        <color rgb="FFFCFCFF"/>
        <color rgb="FF63BE7B"/>
      </colorScale>
    </cfRule>
    <cfRule type="colorScale" priority="950">
      <colorScale>
        <cfvo type="min"/>
        <cfvo type="percentile" val="50"/>
        <cfvo type="max"/>
        <color rgb="FFF8696B"/>
        <color rgb="FFFCFCFF"/>
        <color rgb="FF63BE7B"/>
      </colorScale>
    </cfRule>
    <cfRule type="colorScale" priority="951">
      <colorScale>
        <cfvo type="min"/>
        <cfvo type="percentile" val="50"/>
        <cfvo type="max"/>
        <color rgb="FFF8696B"/>
        <color rgb="FFFCFCFF"/>
        <color rgb="FF63BE7B"/>
      </colorScale>
    </cfRule>
    <cfRule type="colorScale" priority="991">
      <colorScale>
        <cfvo type="min"/>
        <cfvo type="percentile" val="50"/>
        <cfvo type="max"/>
        <color rgb="FFF8696B"/>
        <color rgb="FFFCFCFF"/>
        <color rgb="FF63BE7B"/>
      </colorScale>
    </cfRule>
  </conditionalFormatting>
  <conditionalFormatting sqref="K12:L12">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max"/>
        <color rgb="FFFCFCFF"/>
        <color rgb="FF63BE7B"/>
      </colorScale>
    </cfRule>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onditionalFormatting>
  <conditionalFormatting sqref="L12">
    <cfRule type="colorScale" priority="855">
      <colorScale>
        <cfvo type="min"/>
        <cfvo type="max"/>
        <color rgb="FFFCFCFF"/>
        <color rgb="FF63BE7B"/>
      </colorScale>
    </cfRule>
    <cfRule type="colorScale" priority="926">
      <colorScale>
        <cfvo type="min"/>
        <cfvo type="percentile" val="50"/>
        <cfvo type="max"/>
        <color rgb="FFF8696B"/>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percentile" val="50"/>
        <cfvo type="max"/>
        <color rgb="FFF8696B"/>
        <color rgb="FFFCFCFF"/>
        <color rgb="FF63BE7B"/>
      </colorScale>
    </cfRule>
    <cfRule type="colorScale" priority="992">
      <colorScale>
        <cfvo type="min"/>
        <cfvo type="percentile" val="50"/>
        <cfvo type="max"/>
        <color rgb="FFF8696B"/>
        <color rgb="FFFCFCFF"/>
        <color rgb="FF63BE7B"/>
      </colorScale>
    </cfRule>
  </conditionalFormatting>
  <conditionalFormatting sqref="M12">
    <cfRule type="colorScale" priority="791">
      <colorScale>
        <cfvo type="min"/>
        <cfvo type="max"/>
        <color rgb="FFFCFCFF"/>
        <color rgb="FF63BE7B"/>
      </colorScale>
    </cfRule>
    <cfRule type="colorScale" priority="793">
      <colorScale>
        <cfvo type="min"/>
        <cfvo type="max"/>
        <color rgb="FFFCFCFF"/>
        <color rgb="FF63BE7B"/>
      </colorScale>
    </cfRule>
    <cfRule type="colorScale" priority="795">
      <colorScale>
        <cfvo type="min"/>
        <cfvo type="max"/>
        <color rgb="FFFCFCFF"/>
        <color rgb="FF63BE7B"/>
      </colorScale>
    </cfRule>
    <cfRule type="colorScale" priority="799">
      <colorScale>
        <cfvo type="min"/>
        <cfvo type="max"/>
        <color rgb="FFFCFCFF"/>
        <color rgb="FF63BE7B"/>
      </colorScale>
    </cfRule>
    <cfRule type="colorScale" priority="800">
      <colorScale>
        <cfvo type="min"/>
        <cfvo type="max"/>
        <color rgb="FFFCFCFF"/>
        <color rgb="FF63BE7B"/>
      </colorScale>
    </cfRule>
    <cfRule type="colorScale" priority="801">
      <colorScale>
        <cfvo type="min"/>
        <cfvo type="max"/>
        <color rgb="FFFCFCFF"/>
        <color rgb="FF63BE7B"/>
      </colorScale>
    </cfRule>
    <cfRule type="colorScale" priority="806">
      <colorScale>
        <cfvo type="min"/>
        <cfvo type="percentile" val="50"/>
        <cfvo type="max"/>
        <color rgb="FFF8696B"/>
        <color rgb="FFFCFCFF"/>
        <color rgb="FF63BE7B"/>
      </colorScale>
    </cfRule>
    <cfRule type="colorScale" priority="807">
      <colorScale>
        <cfvo type="min"/>
        <cfvo type="max"/>
        <color rgb="FFFCFCFF"/>
        <color rgb="FF63BE7B"/>
      </colorScale>
    </cfRule>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fRule type="colorScale" priority="814">
      <colorScale>
        <cfvo type="min"/>
        <cfvo type="max"/>
        <color rgb="FFFCFCFF"/>
        <color rgb="FF63BE7B"/>
      </colorScale>
    </cfRule>
    <cfRule type="colorScale" priority="816">
      <colorScale>
        <cfvo type="min"/>
        <cfvo type="percentile" val="50"/>
        <cfvo type="max"/>
        <color rgb="FFF8696B"/>
        <color rgb="FFFCFCFF"/>
        <color rgb="FF63BE7B"/>
      </colorScale>
    </cfRule>
    <cfRule type="colorScale" priority="817">
      <colorScale>
        <cfvo type="min"/>
        <cfvo type="max"/>
        <color rgb="FFFCFCFF"/>
        <color rgb="FF63BE7B"/>
      </colorScale>
    </cfRule>
    <cfRule type="colorScale" priority="820">
      <colorScale>
        <cfvo type="min"/>
        <cfvo type="max"/>
        <color rgb="FFFCFCFF"/>
        <color rgb="FF63BE7B"/>
      </colorScale>
    </cfRule>
    <cfRule type="colorScale" priority="821">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N12">
    <cfRule type="colorScale" priority="790">
      <colorScale>
        <cfvo type="min"/>
        <cfvo type="max"/>
        <color rgb="FFFCFCFF"/>
        <color rgb="FF63BE7B"/>
      </colorScale>
    </cfRule>
    <cfRule type="colorScale" priority="792">
      <colorScale>
        <cfvo type="min"/>
        <cfvo type="max"/>
        <color rgb="FFFCFCFF"/>
        <color rgb="FF63BE7B"/>
      </colorScale>
    </cfRule>
    <cfRule type="colorScale" priority="794">
      <colorScale>
        <cfvo type="min"/>
        <cfvo type="max"/>
        <color rgb="FFFCFCFF"/>
        <color rgb="FF63BE7B"/>
      </colorScale>
    </cfRule>
    <cfRule type="colorScale" priority="796">
      <colorScale>
        <cfvo type="min"/>
        <cfvo type="max"/>
        <color rgb="FFFCFCFF"/>
        <color rgb="FF63BE7B"/>
      </colorScale>
    </cfRule>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2">
      <colorScale>
        <cfvo type="min"/>
        <cfvo type="max"/>
        <color rgb="FFFCFCFF"/>
        <color rgb="FF63BE7B"/>
      </colorScale>
    </cfRule>
    <cfRule type="colorScale" priority="813">
      <colorScale>
        <cfvo type="min"/>
        <cfvo type="percentile" val="50"/>
        <cfvo type="max"/>
        <color rgb="FFF8696B"/>
        <color rgb="FFFCFCFF"/>
        <color rgb="FF63BE7B"/>
      </colorScale>
    </cfRule>
    <cfRule type="colorScale" priority="815">
      <colorScale>
        <cfvo type="min"/>
        <cfvo type="max"/>
        <color rgb="FFFCFCFF"/>
        <color rgb="FF63BE7B"/>
      </colorScale>
    </cfRule>
    <cfRule type="colorScale" priority="818">
      <colorScale>
        <cfvo type="min"/>
        <cfvo type="percentile" val="50"/>
        <cfvo type="max"/>
        <color rgb="FFF8696B"/>
        <color rgb="FFFCFCFF"/>
        <color rgb="FF63BE7B"/>
      </colorScale>
    </cfRule>
    <cfRule type="colorScale" priority="819">
      <colorScale>
        <cfvo type="min"/>
        <cfvo type="max"/>
        <color rgb="FFFCFCFF"/>
        <color rgb="FF63BE7B"/>
      </colorScale>
    </cfRule>
    <cfRule type="colorScale" priority="822">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825">
      <colorScale>
        <cfvo type="min"/>
        <cfvo type="max"/>
        <color rgb="FFFCFCFF"/>
        <color rgb="FF63BE7B"/>
      </colorScale>
    </cfRule>
    <cfRule type="colorScale" priority="826">
      <colorScale>
        <cfvo type="min"/>
        <cfvo type="percentile" val="50"/>
        <cfvo type="max"/>
        <color rgb="FFF8696B"/>
        <color rgb="FFFCFCFF"/>
        <color rgb="FF63BE7B"/>
      </colorScale>
    </cfRule>
  </conditionalFormatting>
  <conditionalFormatting sqref="O12">
    <cfRule type="colorScale" priority="854">
      <colorScale>
        <cfvo type="min"/>
        <cfvo type="percentile" val="50"/>
        <cfvo type="max"/>
        <color rgb="FF63BE7B"/>
        <color rgb="FFFCFCFF"/>
        <color rgb="FFF8696B"/>
      </colorScale>
    </cfRule>
    <cfRule type="colorScale" priority="900">
      <colorScale>
        <cfvo type="min"/>
        <cfvo type="percentile" val="50"/>
        <cfvo type="max"/>
        <color rgb="FF63BE7B"/>
        <color rgb="FFFCFCFF"/>
        <color rgb="FFF8696B"/>
      </colorScale>
    </cfRule>
    <cfRule type="colorScale" priority="901">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fRule type="colorScale" priority="903">
      <colorScale>
        <cfvo type="min"/>
        <cfvo type="percentile" val="50"/>
        <cfvo type="max"/>
        <color rgb="FF63BE7B"/>
        <color rgb="FFFCFCFF"/>
        <color rgb="FFF8696B"/>
      </colorScale>
    </cfRule>
    <cfRule type="colorScale" priority="954">
      <colorScale>
        <cfvo type="min"/>
        <cfvo type="percentile" val="50"/>
        <cfvo type="max"/>
        <color rgb="FF63BE7B"/>
        <color rgb="FFFCFCFF"/>
        <color rgb="FFF8696B"/>
      </colorScale>
    </cfRule>
    <cfRule type="colorScale" priority="955">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onditionalFormatting>
  <conditionalFormatting sqref="P12">
    <cfRule type="colorScale" priority="853">
      <colorScale>
        <cfvo type="min"/>
        <cfvo type="percentile" val="50"/>
        <cfvo type="max"/>
        <color rgb="FF63BE7B"/>
        <color rgb="FFFCFCFF"/>
        <color rgb="FFF8696B"/>
      </colorScale>
    </cfRule>
    <cfRule type="colorScale" priority="904">
      <colorScale>
        <cfvo type="min"/>
        <cfvo type="percentile" val="50"/>
        <cfvo type="max"/>
        <color rgb="FF63BE7B"/>
        <color rgb="FFFCFCFF"/>
        <color rgb="FFF8696B"/>
      </colorScale>
    </cfRule>
    <cfRule type="colorScale" priority="905">
      <colorScale>
        <cfvo type="min"/>
        <cfvo type="percentile" val="50"/>
        <cfvo type="max"/>
        <color rgb="FF63BE7B"/>
        <color rgb="FFFCFCFF"/>
        <color rgb="FFF8696B"/>
      </colorScale>
    </cfRule>
    <cfRule type="colorScale" priority="906">
      <colorScale>
        <cfvo type="min"/>
        <cfvo type="max"/>
        <color rgb="FFFCFCFF"/>
        <color rgb="FFF8696B"/>
      </colorScale>
    </cfRule>
    <cfRule type="colorScale" priority="956">
      <colorScale>
        <cfvo type="min"/>
        <cfvo type="percentile" val="50"/>
        <cfvo type="max"/>
        <color rgb="FF63BE7B"/>
        <color rgb="FFFCFCFF"/>
        <color rgb="FFF8696B"/>
      </colorScale>
    </cfRule>
    <cfRule type="colorScale" priority="957">
      <colorScale>
        <cfvo type="min"/>
        <cfvo type="percentile" val="50"/>
        <cfvo type="max"/>
        <color rgb="FF63BE7B"/>
        <color rgb="FFFCFCFF"/>
        <color rgb="FFF8696B"/>
      </colorScale>
    </cfRule>
    <cfRule type="colorScale" priority="994">
      <colorScale>
        <cfvo type="min"/>
        <cfvo type="percentile" val="50"/>
        <cfvo type="max"/>
        <color rgb="FF63BE7B"/>
        <color rgb="FFFCFCFF"/>
        <color rgb="FFF8696B"/>
      </colorScale>
    </cfRule>
  </conditionalFormatting>
  <conditionalFormatting sqref="Q12">
    <cfRule type="colorScale" priority="852">
      <colorScale>
        <cfvo type="min"/>
        <cfvo type="percentile" val="50"/>
        <cfvo type="max"/>
        <color rgb="FFF8696B"/>
        <color rgb="FFFCFCFF"/>
        <color rgb="FF63BE7B"/>
      </colorScale>
    </cfRule>
    <cfRule type="colorScale" priority="907">
      <colorScale>
        <cfvo type="min"/>
        <cfvo type="percentile" val="50"/>
        <cfvo type="max"/>
        <color rgb="FFF8696B"/>
        <color rgb="FFFCFCFF"/>
        <color rgb="FF63BE7B"/>
      </colorScale>
    </cfRule>
    <cfRule type="colorScale" priority="908">
      <colorScale>
        <cfvo type="min"/>
        <cfvo type="max"/>
        <color rgb="FFFFEF9C"/>
        <color rgb="FF63BE7B"/>
      </colorScale>
    </cfRule>
    <cfRule type="colorScale" priority="909">
      <colorScale>
        <cfvo type="min"/>
        <cfvo type="max"/>
        <color rgb="FFFFEF9C"/>
        <color rgb="FF63BE7B"/>
      </colorScale>
    </cfRule>
    <cfRule type="colorScale" priority="910">
      <colorScale>
        <cfvo type="min"/>
        <cfvo type="max"/>
        <color rgb="FFFFEF9C"/>
        <color rgb="FF63BE7B"/>
      </colorScale>
    </cfRule>
    <cfRule type="colorScale" priority="911">
      <colorScale>
        <cfvo type="min"/>
        <cfvo type="max"/>
        <color rgb="FFFCFCFF"/>
        <color rgb="FF63BE7B"/>
      </colorScale>
    </cfRule>
    <cfRule type="colorScale" priority="912">
      <colorScale>
        <cfvo type="min"/>
        <cfvo type="max"/>
        <color rgb="FFFCFCFF"/>
        <color rgb="FF63BE7B"/>
      </colorScale>
    </cfRule>
    <cfRule type="colorScale" priority="913">
      <colorScale>
        <cfvo type="min"/>
        <cfvo type="percentile" val="50"/>
        <cfvo type="max"/>
        <color rgb="FFF8696B"/>
        <color rgb="FFFCFCFF"/>
        <color rgb="FF63BE7B"/>
      </colorScale>
    </cfRule>
    <cfRule type="colorScale" priority="958">
      <colorScale>
        <cfvo type="min"/>
        <cfvo type="percentile" val="50"/>
        <cfvo type="max"/>
        <color rgb="FFF8696B"/>
        <color rgb="FFFCFCFF"/>
        <color rgb="FF63BE7B"/>
      </colorScale>
    </cfRule>
    <cfRule type="colorScale" priority="959">
      <colorScale>
        <cfvo type="min"/>
        <cfvo type="percentile" val="50"/>
        <cfvo type="max"/>
        <color rgb="FFF8696B"/>
        <color rgb="FFFCFCFF"/>
        <color rgb="FF63BE7B"/>
      </colorScale>
    </cfRule>
    <cfRule type="colorScale" priority="995">
      <colorScale>
        <cfvo type="min"/>
        <cfvo type="percentile" val="50"/>
        <cfvo type="max"/>
        <color rgb="FFF8696B"/>
        <color rgb="FFFCFCFF"/>
        <color rgb="FF63BE7B"/>
      </colorScale>
    </cfRule>
  </conditionalFormatting>
  <conditionalFormatting sqref="Q12:U12 W12">
    <cfRule type="colorScale" priority="876">
      <colorScale>
        <cfvo type="min"/>
        <cfvo type="max"/>
        <color rgb="FFFFEF9C"/>
        <color rgb="FF63BE7B"/>
      </colorScale>
    </cfRule>
  </conditionalFormatting>
  <conditionalFormatting sqref="R12">
    <cfRule type="colorScale" priority="851">
      <colorScale>
        <cfvo type="min"/>
        <cfvo type="max"/>
        <color rgb="FFFCFCFF"/>
        <color rgb="FF63BE7B"/>
      </colorScale>
    </cfRule>
    <cfRule type="colorScale" priority="960">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fRule type="colorScale" priority="996">
      <colorScale>
        <cfvo type="min"/>
        <cfvo type="percentile" val="50"/>
        <cfvo type="max"/>
        <color rgb="FFF8696B"/>
        <color rgb="FFFCFCFF"/>
        <color rgb="FF63BE7B"/>
      </colorScale>
    </cfRule>
    <cfRule type="colorScale" priority="997">
      <colorScale>
        <cfvo type="min"/>
        <cfvo type="max"/>
        <color rgb="FFFCFCFF"/>
        <color rgb="FF63BE7B"/>
      </colorScale>
    </cfRule>
    <cfRule type="colorScale" priority="1012">
      <colorScale>
        <cfvo type="min"/>
        <cfvo type="percentile" val="50"/>
        <cfvo type="max"/>
        <color rgb="FFF8696B"/>
        <color rgb="FFFCFCFF"/>
        <color rgb="FF63BE7B"/>
      </colorScale>
    </cfRule>
  </conditionalFormatting>
  <conditionalFormatting sqref="R12:S12">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max"/>
        <color rgb="FFFFEF9C"/>
        <color rgb="FF63BE7B"/>
      </colorScale>
    </cfRule>
    <cfRule type="colorScale" priority="837">
      <colorScale>
        <cfvo type="min"/>
        <cfvo type="max"/>
        <color rgb="FFFFEF9C"/>
        <color rgb="FF63BE7B"/>
      </colorScale>
    </cfRule>
    <cfRule type="colorScale" priority="838">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onditionalFormatting>
  <conditionalFormatting sqref="S12">
    <cfRule type="colorScale" priority="850">
      <colorScale>
        <cfvo type="min"/>
        <cfvo type="percentile" val="50"/>
        <cfvo type="max"/>
        <color rgb="FFF8696B"/>
        <color rgb="FFFCFCFF"/>
        <color rgb="FF63BE7B"/>
      </colorScale>
    </cfRule>
    <cfRule type="colorScale" priority="866">
      <colorScale>
        <cfvo type="min"/>
        <cfvo type="percentile" val="50"/>
        <cfvo type="max"/>
        <color rgb="FFF8696B"/>
        <color rgb="FFFCFCFF"/>
        <color rgb="FF63BE7B"/>
      </colorScale>
    </cfRule>
    <cfRule type="colorScale" priority="963">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98">
      <colorScale>
        <cfvo type="min"/>
        <cfvo type="percentile" val="50"/>
        <cfvo type="max"/>
        <color rgb="FFF8696B"/>
        <color rgb="FFFCFCFF"/>
        <color rgb="FF63BE7B"/>
      </colorScale>
    </cfRule>
  </conditionalFormatting>
  <conditionalFormatting sqref="T12">
    <cfRule type="colorScale" priority="849">
      <colorScale>
        <cfvo type="min"/>
        <cfvo type="percentile" val="50"/>
        <cfvo type="max"/>
        <color rgb="FFF8696B"/>
        <color rgb="FFFCFCFF"/>
        <color rgb="FF63BE7B"/>
      </colorScale>
    </cfRule>
    <cfRule type="colorScale" priority="914">
      <colorScale>
        <cfvo type="min"/>
        <cfvo type="percentile" val="50"/>
        <cfvo type="max"/>
        <color rgb="FFF8696B"/>
        <color rgb="FFFCFCFF"/>
        <color rgb="FF63BE7B"/>
      </colorScale>
    </cfRule>
    <cfRule type="colorScale" priority="915">
      <colorScale>
        <cfvo type="min"/>
        <cfvo type="max"/>
        <color rgb="FFFCFCFF"/>
        <color rgb="FF63BE7B"/>
      </colorScale>
    </cfRule>
    <cfRule type="colorScale" priority="916">
      <colorScale>
        <cfvo type="min"/>
        <cfvo type="max"/>
        <color rgb="FFFFEF9C"/>
        <color rgb="FF63BE7B"/>
      </colorScale>
    </cfRule>
    <cfRule type="colorScale" priority="917">
      <colorScale>
        <cfvo type="min"/>
        <cfvo type="max"/>
        <color rgb="FFFFEF9C"/>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63BE7B"/>
      </colorScale>
    </cfRule>
    <cfRule type="colorScale" priority="969">
      <colorScale>
        <cfvo type="min"/>
        <cfvo type="max"/>
        <color rgb="FFFCFCFF"/>
        <color rgb="FF63BE7B"/>
      </colorScale>
    </cfRule>
    <cfRule type="colorScale" priority="999">
      <colorScale>
        <cfvo type="min"/>
        <cfvo type="percentile" val="50"/>
        <cfvo type="max"/>
        <color rgb="FFF8696B"/>
        <color rgb="FFFCFCFF"/>
        <color rgb="FF63BE7B"/>
      </colorScale>
    </cfRule>
  </conditionalFormatting>
  <conditionalFormatting sqref="U12">
    <cfRule type="colorScale" priority="848">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70">
      <colorScale>
        <cfvo type="min"/>
        <cfvo type="max"/>
        <color rgb="FFFCFCFF"/>
        <color rgb="FF63BE7B"/>
      </colorScale>
    </cfRule>
    <cfRule type="colorScale" priority="971">
      <colorScale>
        <cfvo type="min"/>
        <cfvo type="percentile" val="50"/>
        <cfvo type="max"/>
        <color rgb="FFF8696B"/>
        <color rgb="FFFCFCFF"/>
        <color rgb="FF63BE7B"/>
      </colorScale>
    </cfRule>
    <cfRule type="colorScale" priority="972">
      <colorScale>
        <cfvo type="min"/>
        <cfvo type="percentile" val="50"/>
        <cfvo type="max"/>
        <color rgb="FFF8696B"/>
        <color rgb="FFFCFCFF"/>
        <color rgb="FF63BE7B"/>
      </colorScale>
    </cfRule>
    <cfRule type="colorScale" priority="1000">
      <colorScale>
        <cfvo type="min"/>
        <cfvo type="percentile" val="50"/>
        <cfvo type="max"/>
        <color rgb="FFF8696B"/>
        <color rgb="FFFCFCFF"/>
        <color rgb="FF63BE7B"/>
      </colorScale>
    </cfRule>
  </conditionalFormatting>
  <conditionalFormatting sqref="U12 W12">
    <cfRule type="colorScale" priority="877">
      <colorScale>
        <cfvo type="min"/>
        <cfvo type="max"/>
        <color rgb="FFFFEF9C"/>
        <color rgb="FF63BE7B"/>
      </colorScale>
    </cfRule>
    <cfRule type="colorScale" priority="878">
      <colorScale>
        <cfvo type="min"/>
        <cfvo type="max"/>
        <color rgb="FFFFEF9C"/>
        <color rgb="FF63BE7B"/>
      </colorScale>
    </cfRule>
    <cfRule type="colorScale" priority="879">
      <colorScale>
        <cfvo type="min"/>
        <cfvo type="max"/>
        <color rgb="FFFFEF9C"/>
        <color rgb="FF63BE7B"/>
      </colorScale>
    </cfRule>
  </conditionalFormatting>
  <conditionalFormatting sqref="V12">
    <cfRule type="colorScale" priority="847">
      <colorScale>
        <cfvo type="min"/>
        <cfvo type="percentile" val="50"/>
        <cfvo type="max"/>
        <color rgb="FF63BE7B"/>
        <color rgb="FFFCFCFF"/>
        <color rgb="FFF8696B"/>
      </colorScale>
    </cfRule>
    <cfRule type="colorScale" priority="867">
      <colorScale>
        <cfvo type="min"/>
        <cfvo type="max"/>
        <color rgb="FFFFEF9C"/>
        <color rgb="FF63BE7B"/>
      </colorScale>
    </cfRule>
    <cfRule type="colorScale" priority="868">
      <colorScale>
        <cfvo type="min"/>
        <cfvo type="max"/>
        <color rgb="FFFFEF9C"/>
        <color rgb="FF63BE7B"/>
      </colorScale>
    </cfRule>
    <cfRule type="colorScale" priority="869">
      <colorScale>
        <cfvo type="min"/>
        <cfvo type="max"/>
        <color rgb="FFFFEF9C"/>
        <color rgb="FF63BE7B"/>
      </colorScale>
    </cfRule>
    <cfRule type="colorScale" priority="870">
      <colorScale>
        <cfvo type="min"/>
        <cfvo type="max"/>
        <color rgb="FFFFEF9C"/>
        <color rgb="FF63BE7B"/>
      </colorScale>
    </cfRule>
    <cfRule type="colorScale" priority="871">
      <colorScale>
        <cfvo type="min"/>
        <cfvo type="percentile" val="50"/>
        <cfvo type="max"/>
        <color rgb="FFF8696B"/>
        <color rgb="FFFFEB84"/>
        <color rgb="FF63BE7B"/>
      </colorScale>
    </cfRule>
    <cfRule type="colorScale" priority="872">
      <colorScale>
        <cfvo type="min"/>
        <cfvo type="percentile" val="50"/>
        <cfvo type="max"/>
        <color rgb="FFF8696B"/>
        <color rgb="FFFFEB84"/>
        <color rgb="FF63BE7B"/>
      </colorScale>
    </cfRule>
    <cfRule type="colorScale" priority="973">
      <colorScale>
        <cfvo type="min"/>
        <cfvo type="max"/>
        <color rgb="FFFFEF9C"/>
        <color rgb="FF63BE7B"/>
      </colorScale>
    </cfRule>
    <cfRule type="colorScale" priority="974">
      <colorScale>
        <cfvo type="min"/>
        <cfvo type="percentile" val="50"/>
        <cfvo type="max"/>
        <color rgb="FF63BE7B"/>
        <color rgb="FFFCFCFF"/>
        <color rgb="FFF8696B"/>
      </colorScale>
    </cfRule>
    <cfRule type="colorScale" priority="975">
      <colorScale>
        <cfvo type="min"/>
        <cfvo type="percentile" val="50"/>
        <cfvo type="max"/>
        <color rgb="FF63BE7B"/>
        <color rgb="FFFCFCFF"/>
        <color rgb="FFF8696B"/>
      </colorScale>
    </cfRule>
    <cfRule type="colorScale" priority="976">
      <colorScale>
        <cfvo type="min"/>
        <cfvo type="max"/>
        <color rgb="FF63BE7B"/>
        <color rgb="FFFCFCFF"/>
      </colorScale>
    </cfRule>
    <cfRule type="colorScale" priority="977">
      <colorScale>
        <cfvo type="min"/>
        <cfvo type="percentile" val="50"/>
        <cfvo type="max"/>
        <color rgb="FF63BE7B"/>
        <color rgb="FFFCFCFF"/>
        <color rgb="FFF8696B"/>
      </colorScale>
    </cfRule>
    <cfRule type="colorScale" priority="978">
      <colorScale>
        <cfvo type="min"/>
        <cfvo type="max"/>
        <color rgb="FFFFEF9C"/>
        <color rgb="FF63BE7B"/>
      </colorScale>
    </cfRule>
    <cfRule type="colorScale" priority="979">
      <colorScale>
        <cfvo type="min"/>
        <cfvo type="max"/>
        <color rgb="FFFFEF9C"/>
        <color rgb="FF63BE7B"/>
      </colorScale>
    </cfRule>
    <cfRule type="colorScale" priority="980">
      <colorScale>
        <cfvo type="min"/>
        <cfvo type="max"/>
        <color rgb="FFFFEF9C"/>
        <color rgb="FF63BE7B"/>
      </colorScale>
    </cfRule>
    <cfRule type="colorScale" priority="981">
      <colorScale>
        <cfvo type="min"/>
        <cfvo type="percentile" val="50"/>
        <cfvo type="max"/>
        <color rgb="FF63BE7B"/>
        <color rgb="FFFCFCFF"/>
        <color rgb="FFF8696B"/>
      </colorScale>
    </cfRule>
    <cfRule type="colorScale" priority="1001">
      <colorScale>
        <cfvo type="min"/>
        <cfvo type="percentile" val="50"/>
        <cfvo type="max"/>
        <color rgb="FF63BE7B"/>
        <color rgb="FFFCFCFF"/>
        <color rgb="FFF8696B"/>
      </colorScale>
    </cfRule>
  </conditionalFormatting>
  <conditionalFormatting sqref="W12">
    <cfRule type="colorScale" priority="846">
      <colorScale>
        <cfvo type="min"/>
        <cfvo type="percentile" val="50"/>
        <cfvo type="max"/>
        <color rgb="FF63BE7B"/>
        <color rgb="FFFCFCFF"/>
        <color rgb="FFF8696B"/>
      </colorScale>
    </cfRule>
    <cfRule type="colorScale" priority="922">
      <colorScale>
        <cfvo type="min"/>
        <cfvo type="percentile" val="50"/>
        <cfvo type="max"/>
        <color rgb="FF63BE7B"/>
        <color rgb="FFFCFCFF"/>
        <color rgb="FFF8696B"/>
      </colorScale>
    </cfRule>
    <cfRule type="colorScale" priority="923">
      <colorScale>
        <cfvo type="min"/>
        <cfvo type="max"/>
        <color rgb="FF63BE7B"/>
        <color rgb="FFFCFCFF"/>
      </colorScale>
    </cfRule>
    <cfRule type="colorScale" priority="924">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fRule type="colorScale" priority="1002">
      <colorScale>
        <cfvo type="min"/>
        <cfvo type="percentile" val="50"/>
        <cfvo type="max"/>
        <color rgb="FF63BE7B"/>
        <color rgb="FFFCFCFF"/>
        <color rgb="FFF8696B"/>
      </colorScale>
    </cfRule>
  </conditionalFormatting>
  <conditionalFormatting sqref="D2:D8">
    <cfRule type="colorScale" priority="62064">
      <colorScale>
        <cfvo type="min"/>
        <cfvo type="percentile" val="50"/>
        <cfvo type="max"/>
        <color rgb="FFF8696B"/>
        <color rgb="FFFCFCFF"/>
        <color rgb="FF63BE7B"/>
      </colorScale>
    </cfRule>
  </conditionalFormatting>
  <conditionalFormatting sqref="G2:G8">
    <cfRule type="colorScale" priority="62066">
      <colorScale>
        <cfvo type="min"/>
        <cfvo type="max"/>
        <color rgb="FFFCFCFF"/>
        <color rgb="FF63BE7B"/>
      </colorScale>
    </cfRule>
  </conditionalFormatting>
  <conditionalFormatting sqref="J2:J8">
    <cfRule type="colorScale" priority="62068">
      <colorScale>
        <cfvo type="min"/>
        <cfvo type="max"/>
        <color rgb="FFFCFCFF"/>
        <color rgb="FF63BE7B"/>
      </colorScale>
    </cfRule>
  </conditionalFormatting>
  <conditionalFormatting sqref="N2:N8">
    <cfRule type="colorScale" priority="62070">
      <colorScale>
        <cfvo type="min"/>
        <cfvo type="max"/>
        <color rgb="FFFCFCFF"/>
        <color rgb="FF63BE7B"/>
      </colorScale>
    </cfRule>
  </conditionalFormatting>
  <conditionalFormatting sqref="O2:O8">
    <cfRule type="colorScale" priority="62072">
      <colorScale>
        <cfvo type="min"/>
        <cfvo type="percentile" val="50"/>
        <cfvo type="max"/>
        <color rgb="FF63BE7B"/>
        <color rgb="FFFCFCFF"/>
        <color rgb="FFF8696B"/>
      </colorScale>
    </cfRule>
  </conditionalFormatting>
  <conditionalFormatting sqref="P2:P8">
    <cfRule type="colorScale" priority="62074">
      <colorScale>
        <cfvo type="min"/>
        <cfvo type="percentile" val="50"/>
        <cfvo type="max"/>
        <color rgb="FF63BE7B"/>
        <color rgb="FFFCFCFF"/>
        <color rgb="FFF8696B"/>
      </colorScale>
    </cfRule>
  </conditionalFormatting>
  <conditionalFormatting sqref="Q2:Q8">
    <cfRule type="colorScale" priority="62076">
      <colorScale>
        <cfvo type="min"/>
        <cfvo type="percentile" val="50"/>
        <cfvo type="max"/>
        <color rgb="FFF8696B"/>
        <color rgb="FFFCFCFF"/>
        <color rgb="FF63BE7B"/>
      </colorScale>
    </cfRule>
  </conditionalFormatting>
  <conditionalFormatting sqref="R2:R8">
    <cfRule type="colorScale" priority="62078">
      <colorScale>
        <cfvo type="min"/>
        <cfvo type="max"/>
        <color rgb="FFFCFCFF"/>
        <color rgb="FF63BE7B"/>
      </colorScale>
    </cfRule>
  </conditionalFormatting>
  <conditionalFormatting sqref="V2:V8">
    <cfRule type="colorScale" priority="62092">
      <colorScale>
        <cfvo type="min"/>
        <cfvo type="percentile" val="50"/>
        <cfvo type="max"/>
        <color rgb="FF63BE7B"/>
        <color rgb="FFFCFCFF"/>
        <color rgb="FFF8696B"/>
      </colorScale>
    </cfRule>
  </conditionalFormatting>
  <conditionalFormatting sqref="W2:W8">
    <cfRule type="colorScale" priority="62094">
      <colorScale>
        <cfvo type="min"/>
        <cfvo type="percentile" val="50"/>
        <cfvo type="max"/>
        <color rgb="FF63BE7B"/>
        <color rgb="FFFCFCFF"/>
        <color rgb="FFF8696B"/>
      </colorScale>
    </cfRule>
  </conditionalFormatting>
  <conditionalFormatting sqref="M2:M8">
    <cfRule type="colorScale" priority="62096">
      <colorScale>
        <cfvo type="min"/>
        <cfvo type="max"/>
        <color rgb="FFFCFCFF"/>
        <color rgb="FF63BE7B"/>
      </colorScale>
    </cfRule>
  </conditionalFormatting>
  <conditionalFormatting sqref="D13">
    <cfRule type="colorScale" priority="693">
      <colorScale>
        <cfvo type="min"/>
        <cfvo type="percentile" val="50"/>
        <cfvo type="max"/>
        <color rgb="FFF8696B"/>
        <color rgb="FFFCFCFF"/>
        <color rgb="FF63BE7B"/>
      </colorScale>
    </cfRule>
  </conditionalFormatting>
  <conditionalFormatting sqref="D13">
    <cfRule type="colorScale" priority="714">
      <colorScale>
        <cfvo type="min"/>
        <cfvo type="percentile" val="50"/>
        <cfvo type="max"/>
        <color rgb="FFF8696B"/>
        <color rgb="FFFCFCFF"/>
        <color rgb="FF63BE7B"/>
      </colorScale>
    </cfRule>
  </conditionalFormatting>
  <conditionalFormatting sqref="E13">
    <cfRule type="colorScale" priority="684">
      <colorScale>
        <cfvo type="min"/>
        <cfvo type="max"/>
        <color rgb="FFFCFCFF"/>
        <color rgb="FF63BE7B"/>
      </colorScale>
    </cfRule>
  </conditionalFormatting>
  <conditionalFormatting sqref="E13">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CFCFF"/>
        <color rgb="FF63BE7B"/>
      </colorScale>
    </cfRule>
  </conditionalFormatting>
  <conditionalFormatting sqref="E13">
    <cfRule type="colorScale" priority="688">
      <colorScale>
        <cfvo type="min"/>
        <cfvo type="max"/>
        <color rgb="FFFCFCFF"/>
        <color rgb="FF63BE7B"/>
      </colorScale>
    </cfRule>
  </conditionalFormatting>
  <conditionalFormatting sqref="E13">
    <cfRule type="colorScale" priority="680">
      <colorScale>
        <cfvo type="min"/>
        <cfvo type="max"/>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FEB84"/>
        <color rgb="FF63BE7B"/>
      </colorScale>
    </cfRule>
    <cfRule type="colorScale" priority="683">
      <colorScale>
        <cfvo type="min"/>
        <cfvo type="max"/>
        <color rgb="FFFFEF9C"/>
        <color rgb="FF63BE7B"/>
      </colorScale>
    </cfRule>
  </conditionalFormatting>
  <conditionalFormatting sqref="F13:M13">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73">
      <colorScale>
        <cfvo type="min"/>
        <cfvo type="percentile" val="50"/>
        <cfvo type="max"/>
        <color rgb="FFF8696B"/>
        <color rgb="FFFFEB84"/>
        <color rgb="FF63BE7B"/>
      </colorScale>
    </cfRule>
    <cfRule type="colorScale" priority="674">
      <colorScale>
        <cfvo type="min"/>
        <cfvo type="max"/>
        <color rgb="FFFFEF9C"/>
        <color rgb="FF63BE7B"/>
      </colorScale>
    </cfRule>
  </conditionalFormatting>
  <conditionalFormatting sqref="O13">
    <cfRule type="colorScale" priority="685">
      <colorScale>
        <cfvo type="min"/>
        <cfvo type="percentile" val="50"/>
        <cfvo type="max"/>
        <color rgb="FF63BE7B"/>
        <color rgb="FFFCFCFF"/>
        <color rgb="FFF8696B"/>
      </colorScale>
    </cfRule>
  </conditionalFormatting>
  <conditionalFormatting sqref="O13">
    <cfRule type="colorScale" priority="718">
      <colorScale>
        <cfvo type="min"/>
        <cfvo type="percentile" val="50"/>
        <cfvo type="max"/>
        <color rgb="FF63BE7B"/>
        <color rgb="FFFCFCFF"/>
        <color rgb="FFF8696B"/>
      </colorScale>
    </cfRule>
  </conditionalFormatting>
  <conditionalFormatting sqref="O13">
    <cfRule type="colorScale" priority="677">
      <colorScale>
        <cfvo type="min"/>
        <cfvo type="percentile" val="50"/>
        <cfvo type="max"/>
        <color rgb="FF63BE7B"/>
        <color rgb="FFFCFCFF"/>
        <color rgb="FFF8696B"/>
      </colorScale>
    </cfRule>
    <cfRule type="colorScale" priority="678">
      <colorScale>
        <cfvo type="min"/>
        <cfvo type="percentile" val="50"/>
        <cfvo type="max"/>
        <color rgb="FF63BE7B"/>
        <color rgb="FFFCFCFF"/>
        <color rgb="FFF8696B"/>
      </colorScale>
    </cfRule>
  </conditionalFormatting>
  <conditionalFormatting sqref="O13">
    <cfRule type="colorScale" priority="689">
      <colorScale>
        <cfvo type="min"/>
        <cfvo type="percentile" val="50"/>
        <cfvo type="max"/>
        <color rgb="FF63BE7B"/>
        <color rgb="FFFCFCFF"/>
        <color rgb="FFF8696B"/>
      </colorScale>
    </cfRule>
  </conditionalFormatting>
  <conditionalFormatting sqref="P13">
    <cfRule type="colorScale" priority="694">
      <colorScale>
        <cfvo type="min"/>
        <cfvo type="percentile" val="50"/>
        <cfvo type="max"/>
        <color rgb="FF63BE7B"/>
        <color rgb="FFFCFCFF"/>
        <color rgb="FFF8696B"/>
      </colorScale>
    </cfRule>
    <cfRule type="colorScale" priority="695">
      <colorScale>
        <cfvo type="min"/>
        <cfvo type="percentile" val="50"/>
        <cfvo type="max"/>
        <color rgb="FF63BE7B"/>
        <color rgb="FFFCFCFF"/>
        <color rgb="FFF8696B"/>
      </colorScale>
    </cfRule>
    <cfRule type="colorScale" priority="696">
      <colorScale>
        <cfvo type="min"/>
        <cfvo type="max"/>
        <color rgb="FFFCFCFF"/>
        <color rgb="FFF8696B"/>
      </colorScale>
    </cfRule>
  </conditionalFormatting>
  <conditionalFormatting sqref="P13">
    <cfRule type="colorScale" priority="719">
      <colorScale>
        <cfvo type="min"/>
        <cfvo type="percentile" val="50"/>
        <cfvo type="max"/>
        <color rgb="FF63BE7B"/>
        <color rgb="FFFCFCFF"/>
        <color rgb="FFF8696B"/>
      </colorScale>
    </cfRule>
  </conditionalFormatting>
  <conditionalFormatting sqref="Q13">
    <cfRule type="colorScale" priority="697">
      <colorScale>
        <cfvo type="min"/>
        <cfvo type="percentile" val="50"/>
        <cfvo type="max"/>
        <color rgb="FFF8696B"/>
        <color rgb="FFFCFCFF"/>
        <color rgb="FF63BE7B"/>
      </colorScale>
    </cfRule>
    <cfRule type="colorScale" priority="698">
      <colorScale>
        <cfvo type="min"/>
        <cfvo type="max"/>
        <color rgb="FFFFEF9C"/>
        <color rgb="FF63BE7B"/>
      </colorScale>
    </cfRule>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Q13">
    <cfRule type="colorScale" priority="720">
      <colorScale>
        <cfvo type="min"/>
        <cfvo type="percentile" val="50"/>
        <cfvo type="max"/>
        <color rgb="FFF8696B"/>
        <color rgb="FFFCFCFF"/>
        <color rgb="FF63BE7B"/>
      </colorScale>
    </cfRule>
  </conditionalFormatting>
  <conditionalFormatting sqref="Q13">
    <cfRule type="colorScale" priority="690">
      <colorScale>
        <cfvo type="min"/>
        <cfvo type="max"/>
        <color rgb="FFFFEF9C"/>
        <color rgb="FF63BE7B"/>
      </colorScale>
    </cfRule>
  </conditionalFormatting>
  <conditionalFormatting sqref="Q13:U13 W13">
    <cfRule type="colorScale" priority="675">
      <colorScale>
        <cfvo type="min"/>
        <cfvo type="max"/>
        <color rgb="FFFFEF9C"/>
        <color rgb="FF63BE7B"/>
      </colorScale>
    </cfRule>
    <cfRule type="colorScale" priority="676">
      <colorScale>
        <cfvo type="min"/>
        <cfvo type="max"/>
        <color rgb="FFFFEF9C"/>
        <color rgb="FF63BE7B"/>
      </colorScale>
    </cfRule>
    <cfRule type="colorScale" priority="679">
      <colorScale>
        <cfvo type="min"/>
        <cfvo type="max"/>
        <color rgb="FFFFEF9C"/>
        <color rgb="FF63BE7B"/>
      </colorScale>
    </cfRule>
  </conditionalFormatting>
  <conditionalFormatting sqref="R13:S13">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R13:S13">
    <cfRule type="colorScale" priority="691">
      <colorScale>
        <cfvo type="min"/>
        <cfvo type="max"/>
        <color rgb="FFFFEF9C"/>
        <color rgb="FF63BE7B"/>
      </colorScale>
    </cfRule>
  </conditionalFormatting>
  <conditionalFormatting sqref="T13">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onditionalFormatting>
  <conditionalFormatting sqref="T13">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onditionalFormatting>
  <conditionalFormatting sqref="T13">
    <cfRule type="colorScale" priority="692">
      <colorScale>
        <cfvo type="min"/>
        <cfvo type="max"/>
        <color rgb="FFFFEF9C"/>
        <color rgb="FF63BE7B"/>
      </colorScale>
    </cfRule>
  </conditionalFormatting>
  <conditionalFormatting sqref="U13">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onditionalFormatting>
  <conditionalFormatting sqref="U13">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onditionalFormatting>
  <conditionalFormatting sqref="U13 W13">
    <cfRule type="colorScale" priority="686">
      <colorScale>
        <cfvo type="min"/>
        <cfvo type="max"/>
        <color rgb="FFFFEF9C"/>
        <color rgb="FF63BE7B"/>
      </colorScale>
    </cfRule>
  </conditionalFormatting>
  <conditionalFormatting sqref="U13">
    <cfRule type="colorScale" priority="687">
      <colorScale>
        <cfvo type="min"/>
        <cfvo type="max"/>
        <color rgb="FFFFEF9C"/>
        <color rgb="FF63BE7B"/>
      </colorScale>
    </cfRule>
  </conditionalFormatting>
  <conditionalFormatting sqref="V13">
    <cfRule type="colorScale" priority="727">
      <colorScale>
        <cfvo type="min"/>
        <cfvo type="percentile" val="50"/>
        <cfvo type="max"/>
        <color rgb="FF63BE7B"/>
        <color rgb="FFFCFCFF"/>
        <color rgb="FFF8696B"/>
      </colorScale>
    </cfRule>
    <cfRule type="colorScale" priority="728">
      <colorScale>
        <cfvo type="min"/>
        <cfvo type="percentile" val="50"/>
        <cfvo type="max"/>
        <color rgb="FF63BE7B"/>
        <color rgb="FFFCFCFF"/>
        <color rgb="FFF8696B"/>
      </colorScale>
    </cfRule>
    <cfRule type="colorScale" priority="729">
      <colorScale>
        <cfvo type="min"/>
        <cfvo type="max"/>
        <color rgb="FF63BE7B"/>
        <color rgb="FFFCFCFF"/>
      </colorScale>
    </cfRule>
    <cfRule type="colorScale" priority="730">
      <colorScale>
        <cfvo type="min"/>
        <cfvo type="percentile" val="50"/>
        <cfvo type="max"/>
        <color rgb="FF63BE7B"/>
        <color rgb="FFFCFCFF"/>
        <color rgb="FFF8696B"/>
      </colorScale>
    </cfRule>
    <cfRule type="colorScale" priority="731">
      <colorScale>
        <cfvo type="min"/>
        <cfvo type="max"/>
        <color rgb="FFFFEF9C"/>
        <color rgb="FF63BE7B"/>
      </colorScale>
    </cfRule>
    <cfRule type="colorScale" priority="732">
      <colorScale>
        <cfvo type="min"/>
        <cfvo type="max"/>
        <color rgb="FFFFEF9C"/>
        <color rgb="FF63BE7B"/>
      </colorScale>
    </cfRule>
    <cfRule type="colorScale" priority="733">
      <colorScale>
        <cfvo type="min"/>
        <cfvo type="max"/>
        <color rgb="FFFFEF9C"/>
        <color rgb="FF63BE7B"/>
      </colorScale>
    </cfRule>
  </conditionalFormatting>
  <conditionalFormatting sqref="V13">
    <cfRule type="colorScale" priority="669">
      <colorScale>
        <cfvo type="min"/>
        <cfvo type="max"/>
        <color rgb="FFFFEF9C"/>
        <color rgb="FF63BE7B"/>
      </colorScale>
    </cfRule>
    <cfRule type="colorScale" priority="670">
      <colorScale>
        <cfvo type="min"/>
        <cfvo type="max"/>
        <color rgb="FFFFEF9C"/>
        <color rgb="FF63BE7B"/>
      </colorScale>
    </cfRule>
  </conditionalFormatting>
  <conditionalFormatting sqref="V13">
    <cfRule type="colorScale" priority="734">
      <colorScale>
        <cfvo type="min"/>
        <cfvo type="max"/>
        <color rgb="FFFFEF9C"/>
        <color rgb="FF63BE7B"/>
      </colorScale>
    </cfRule>
  </conditionalFormatting>
  <conditionalFormatting sqref="W13">
    <cfRule type="colorScale" priority="711">
      <colorScale>
        <cfvo type="min"/>
        <cfvo type="percentile" val="50"/>
        <cfvo type="max"/>
        <color rgb="FF63BE7B"/>
        <color rgb="FFFCFCFF"/>
        <color rgb="FFF8696B"/>
      </colorScale>
    </cfRule>
    <cfRule type="colorScale" priority="712">
      <colorScale>
        <cfvo type="min"/>
        <cfvo type="max"/>
        <color rgb="FF63BE7B"/>
        <color rgb="FFFCFCFF"/>
      </colorScale>
    </cfRule>
    <cfRule type="colorScale" priority="713">
      <colorScale>
        <cfvo type="min"/>
        <cfvo type="percentile" val="50"/>
        <cfvo type="max"/>
        <color rgb="FF63BE7B"/>
        <color rgb="FFFCFCFF"/>
        <color rgb="FFF8696B"/>
      </colorScale>
    </cfRule>
  </conditionalFormatting>
  <conditionalFormatting sqref="W13">
    <cfRule type="colorScale" priority="735">
      <colorScale>
        <cfvo type="min"/>
        <cfvo type="percentile" val="50"/>
        <cfvo type="max"/>
        <color rgb="FF63BE7B"/>
        <color rgb="FFFCFCFF"/>
        <color rgb="FFF8696B"/>
      </colorScale>
    </cfRule>
  </conditionalFormatting>
  <conditionalFormatting sqref="D13">
    <cfRule type="colorScale" priority="668">
      <colorScale>
        <cfvo type="min"/>
        <cfvo type="percentile" val="50"/>
        <cfvo type="max"/>
        <color rgb="FFF8696B"/>
        <color rgb="FFFCFCFF"/>
        <color rgb="FF63BE7B"/>
      </colorScale>
    </cfRule>
  </conditionalFormatting>
  <conditionalFormatting sqref="D13">
    <cfRule type="colorScale" priority="667">
      <colorScale>
        <cfvo type="min"/>
        <cfvo type="percentile" val="50"/>
        <cfvo type="max"/>
        <color rgb="FFF8696B"/>
        <color rgb="FFFCFCFF"/>
        <color rgb="FF63BE7B"/>
      </colorScale>
    </cfRule>
  </conditionalFormatting>
  <conditionalFormatting sqref="E13">
    <cfRule type="colorScale" priority="666">
      <colorScale>
        <cfvo type="min"/>
        <cfvo type="max"/>
        <color rgb="FFFCFCFF"/>
        <color rgb="FF63BE7B"/>
      </colorScale>
    </cfRule>
  </conditionalFormatting>
  <conditionalFormatting sqref="N13">
    <cfRule type="colorScale" priority="641">
      <colorScale>
        <cfvo type="min"/>
        <cfvo type="max"/>
        <color rgb="FFFCFCFF"/>
        <color rgb="FF63BE7B"/>
      </colorScale>
    </cfRule>
  </conditionalFormatting>
  <conditionalFormatting sqref="O13">
    <cfRule type="colorScale" priority="665">
      <colorScale>
        <cfvo type="min"/>
        <cfvo type="percentile" val="50"/>
        <cfvo type="max"/>
        <color rgb="FF63BE7B"/>
        <color rgb="FFFCFCFF"/>
        <color rgb="FFF8696B"/>
      </colorScale>
    </cfRule>
  </conditionalFormatting>
  <conditionalFormatting sqref="P13">
    <cfRule type="colorScale" priority="664">
      <colorScale>
        <cfvo type="min"/>
        <cfvo type="percentile" val="50"/>
        <cfvo type="max"/>
        <color rgb="FF63BE7B"/>
        <color rgb="FFFCFCFF"/>
        <color rgb="FFF8696B"/>
      </colorScale>
    </cfRule>
  </conditionalFormatting>
  <conditionalFormatting sqref="Q13">
    <cfRule type="colorScale" priority="663">
      <colorScale>
        <cfvo type="min"/>
        <cfvo type="percentile" val="50"/>
        <cfvo type="max"/>
        <color rgb="FFF8696B"/>
        <color rgb="FFFCFCFF"/>
        <color rgb="FF63BE7B"/>
      </colorScale>
    </cfRule>
  </conditionalFormatting>
  <conditionalFormatting sqref="R13">
    <cfRule type="colorScale" priority="658">
      <colorScale>
        <cfvo type="min"/>
        <cfvo type="percentile" val="50"/>
        <cfvo type="max"/>
        <color rgb="FFF8696B"/>
        <color rgb="FFFCFCFF"/>
        <color rgb="FF63BE7B"/>
      </colorScale>
    </cfRule>
    <cfRule type="colorScale" priority="662">
      <colorScale>
        <cfvo type="min"/>
        <cfvo type="max"/>
        <color rgb="FFFCFCFF"/>
        <color rgb="FF63BE7B"/>
      </colorScale>
    </cfRule>
  </conditionalFormatting>
  <conditionalFormatting sqref="S13">
    <cfRule type="colorScale" priority="659">
      <colorScale>
        <cfvo type="min"/>
        <cfvo type="percentile" val="50"/>
        <cfvo type="max"/>
        <color rgb="FFF8696B"/>
        <color rgb="FFFCFCFF"/>
        <color rgb="FF63BE7B"/>
      </colorScale>
    </cfRule>
  </conditionalFormatting>
  <conditionalFormatting sqref="S13">
    <cfRule type="colorScale" priority="661">
      <colorScale>
        <cfvo type="min"/>
        <cfvo type="max"/>
        <color rgb="FFFCFCFF"/>
        <color rgb="FF63BE7B"/>
      </colorScale>
    </cfRule>
  </conditionalFormatting>
  <conditionalFormatting sqref="T13">
    <cfRule type="colorScale" priority="660">
      <colorScale>
        <cfvo type="min"/>
        <cfvo type="percentile" val="50"/>
        <cfvo type="max"/>
        <color rgb="FFF8696B"/>
        <color rgb="FFFCFCFF"/>
        <color rgb="FF63BE7B"/>
      </colorScale>
    </cfRule>
  </conditionalFormatting>
  <conditionalFormatting sqref="U13">
    <cfRule type="colorScale" priority="657">
      <colorScale>
        <cfvo type="min"/>
        <cfvo type="percentile" val="50"/>
        <cfvo type="max"/>
        <color rgb="FFF8696B"/>
        <color rgb="FFFCFCFF"/>
        <color rgb="FF63BE7B"/>
      </colorScale>
    </cfRule>
  </conditionalFormatting>
  <conditionalFormatting sqref="V13">
    <cfRule type="colorScale" priority="632">
      <colorScale>
        <cfvo type="min"/>
        <cfvo type="percentile" val="50"/>
        <cfvo type="max"/>
        <color rgb="FF63BE7B"/>
        <color rgb="FFFCFCFF"/>
        <color rgb="FFF8696B"/>
      </colorScale>
    </cfRule>
  </conditionalFormatting>
  <conditionalFormatting sqref="W13">
    <cfRule type="colorScale" priority="656">
      <colorScale>
        <cfvo type="min"/>
        <cfvo type="percentile" val="50"/>
        <cfvo type="max"/>
        <color rgb="FF63BE7B"/>
        <color rgb="FFFCFCFF"/>
        <color rgb="FFF8696B"/>
      </colorScale>
    </cfRule>
  </conditionalFormatting>
  <conditionalFormatting sqref="D13">
    <cfRule type="colorScale" priority="655">
      <colorScale>
        <cfvo type="min"/>
        <cfvo type="percentile" val="50"/>
        <cfvo type="max"/>
        <color rgb="FFF8696B"/>
        <color rgb="FFFCFCFF"/>
        <color rgb="FF63BE7B"/>
      </colorScale>
    </cfRule>
  </conditionalFormatting>
  <conditionalFormatting sqref="E13">
    <cfRule type="colorScale" priority="654">
      <colorScale>
        <cfvo type="min"/>
        <cfvo type="max"/>
        <color rgb="FFFCFCFF"/>
        <color rgb="FF63BE7B"/>
      </colorScale>
    </cfRule>
  </conditionalFormatting>
  <conditionalFormatting sqref="O13">
    <cfRule type="colorScale" priority="653">
      <colorScale>
        <cfvo type="min"/>
        <cfvo type="percentile" val="50"/>
        <cfvo type="max"/>
        <color rgb="FF63BE7B"/>
        <color rgb="FFFCFCFF"/>
        <color rgb="FFF8696B"/>
      </colorScale>
    </cfRule>
  </conditionalFormatting>
  <conditionalFormatting sqref="P13">
    <cfRule type="colorScale" priority="652">
      <colorScale>
        <cfvo type="min"/>
        <cfvo type="percentile" val="50"/>
        <cfvo type="max"/>
        <color rgb="FF63BE7B"/>
        <color rgb="FFFCFCFF"/>
        <color rgb="FFF8696B"/>
      </colorScale>
    </cfRule>
  </conditionalFormatting>
  <conditionalFormatting sqref="Q13">
    <cfRule type="colorScale" priority="651">
      <colorScale>
        <cfvo type="min"/>
        <cfvo type="percentile" val="50"/>
        <cfvo type="max"/>
        <color rgb="FFF8696B"/>
        <color rgb="FFFCFCFF"/>
        <color rgb="FF63BE7B"/>
      </colorScale>
    </cfRule>
  </conditionalFormatting>
  <conditionalFormatting sqref="R13">
    <cfRule type="colorScale" priority="647">
      <colorScale>
        <cfvo type="min"/>
        <cfvo type="percentile" val="50"/>
        <cfvo type="max"/>
        <color rgb="FFF8696B"/>
        <color rgb="FFFCFCFF"/>
        <color rgb="FF63BE7B"/>
      </colorScale>
    </cfRule>
    <cfRule type="colorScale" priority="648">
      <colorScale>
        <cfvo type="min"/>
        <cfvo type="max"/>
        <color rgb="FFFCFCFF"/>
        <color rgb="FF63BE7B"/>
      </colorScale>
    </cfRule>
  </conditionalFormatting>
  <conditionalFormatting sqref="S13">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T13">
    <cfRule type="colorScale" priority="646">
      <colorScale>
        <cfvo type="min"/>
        <cfvo type="percentile" val="50"/>
        <cfvo type="max"/>
        <color rgb="FFF8696B"/>
        <color rgb="FFFCFCFF"/>
        <color rgb="FF63BE7B"/>
      </colorScale>
    </cfRule>
  </conditionalFormatting>
  <conditionalFormatting sqref="U13">
    <cfRule type="colorScale" priority="645">
      <colorScale>
        <cfvo type="min"/>
        <cfvo type="percentile" val="50"/>
        <cfvo type="max"/>
        <color rgb="FFF8696B"/>
        <color rgb="FFFCFCFF"/>
        <color rgb="FF63BE7B"/>
      </colorScale>
    </cfRule>
  </conditionalFormatting>
  <conditionalFormatting sqref="W13">
    <cfRule type="colorScale" priority="644">
      <colorScale>
        <cfvo type="min"/>
        <cfvo type="percentile" val="50"/>
        <cfvo type="max"/>
        <color rgb="FF63BE7B"/>
        <color rgb="FFFCFCFF"/>
        <color rgb="FFF8696B"/>
      </colorScale>
    </cfRule>
  </conditionalFormatting>
  <conditionalFormatting sqref="D13">
    <cfRule type="colorScale" priority="643">
      <colorScale>
        <cfvo type="min"/>
        <cfvo type="percentile" val="50"/>
        <cfvo type="max"/>
        <color rgb="FFF8696B"/>
        <color rgb="FFFCFCFF"/>
        <color rgb="FF63BE7B"/>
      </colorScale>
    </cfRule>
  </conditionalFormatting>
  <conditionalFormatting sqref="E13">
    <cfRule type="colorScale" priority="642">
      <colorScale>
        <cfvo type="min"/>
        <cfvo type="max"/>
        <color rgb="FFFCFCFF"/>
        <color rgb="FF63BE7B"/>
      </colorScale>
    </cfRule>
  </conditionalFormatting>
  <conditionalFormatting sqref="O13">
    <cfRule type="colorScale" priority="640">
      <colorScale>
        <cfvo type="min"/>
        <cfvo type="percentile" val="50"/>
        <cfvo type="max"/>
        <color rgb="FF63BE7B"/>
        <color rgb="FFFCFCFF"/>
        <color rgb="FFF8696B"/>
      </colorScale>
    </cfRule>
  </conditionalFormatting>
  <conditionalFormatting sqref="P13">
    <cfRule type="colorScale" priority="639">
      <colorScale>
        <cfvo type="min"/>
        <cfvo type="percentile" val="50"/>
        <cfvo type="max"/>
        <color rgb="FF63BE7B"/>
        <color rgb="FFFCFCFF"/>
        <color rgb="FFF8696B"/>
      </colorScale>
    </cfRule>
  </conditionalFormatting>
  <conditionalFormatting sqref="Q13">
    <cfRule type="colorScale" priority="638">
      <colorScale>
        <cfvo type="min"/>
        <cfvo type="percentile" val="50"/>
        <cfvo type="max"/>
        <color rgb="FFF8696B"/>
        <color rgb="FFFCFCFF"/>
        <color rgb="FF63BE7B"/>
      </colorScale>
    </cfRule>
  </conditionalFormatting>
  <conditionalFormatting sqref="R13">
    <cfRule type="colorScale" priority="637">
      <colorScale>
        <cfvo type="min"/>
        <cfvo type="max"/>
        <color rgb="FFFCFCFF"/>
        <color rgb="FF63BE7B"/>
      </colorScale>
    </cfRule>
  </conditionalFormatting>
  <conditionalFormatting sqref="S13">
    <cfRule type="colorScale" priority="634">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T13">
    <cfRule type="colorScale" priority="635">
      <colorScale>
        <cfvo type="min"/>
        <cfvo type="percentile" val="50"/>
        <cfvo type="max"/>
        <color rgb="FFF8696B"/>
        <color rgb="FFFCFCFF"/>
        <color rgb="FF63BE7B"/>
      </colorScale>
    </cfRule>
  </conditionalFormatting>
  <conditionalFormatting sqref="U13">
    <cfRule type="colorScale" priority="633">
      <colorScale>
        <cfvo type="min"/>
        <cfvo type="percentile" val="50"/>
        <cfvo type="max"/>
        <color rgb="FFF8696B"/>
        <color rgb="FFFCFCFF"/>
        <color rgb="FF63BE7B"/>
      </colorScale>
    </cfRule>
  </conditionalFormatting>
  <conditionalFormatting sqref="W13">
    <cfRule type="colorScale" priority="631">
      <colorScale>
        <cfvo type="min"/>
        <cfvo type="percentile" val="50"/>
        <cfvo type="max"/>
        <color rgb="FF63BE7B"/>
        <color rgb="FFFCFCFF"/>
        <color rgb="FFF8696B"/>
      </colorScale>
    </cfRule>
  </conditionalFormatting>
  <conditionalFormatting sqref="N13">
    <cfRule type="colorScale" priority="736">
      <colorScale>
        <cfvo type="min"/>
        <cfvo type="max"/>
        <color rgb="FFFFEF9C"/>
        <color rgb="FF63BE7B"/>
      </colorScale>
    </cfRule>
    <cfRule type="colorScale" priority="737">
      <colorScale>
        <cfvo type="min"/>
        <cfvo type="max"/>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FEB84"/>
        <color rgb="FF63BE7B"/>
      </colorScale>
    </cfRule>
    <cfRule type="colorScale" priority="740">
      <colorScale>
        <cfvo type="min"/>
        <cfvo type="max"/>
        <color rgb="FFFFEF9C"/>
        <color rgb="FF63BE7B"/>
      </colorScale>
    </cfRule>
    <cfRule type="colorScale" priority="741">
      <colorScale>
        <cfvo type="min"/>
        <cfvo type="percentile" val="50"/>
        <cfvo type="max"/>
        <color rgb="FFF8696B"/>
        <color rgb="FFFCFCFF"/>
        <color rgb="FF63BE7B"/>
      </colorScale>
    </cfRule>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fRule type="colorScale" priority="744">
      <colorScale>
        <cfvo type="min"/>
        <cfvo type="percentile" val="50"/>
        <cfvo type="max"/>
        <color rgb="FFF8696B"/>
        <color rgb="FFFCFCFF"/>
        <color rgb="FF5A8AC6"/>
      </colorScale>
    </cfRule>
    <cfRule type="colorScale" priority="745">
      <colorScale>
        <cfvo type="min"/>
        <cfvo type="percentile" val="50"/>
        <cfvo type="max"/>
        <color rgb="FFF8696B"/>
        <color rgb="FFFCFCFF"/>
        <color rgb="FF63BE7B"/>
      </colorScale>
    </cfRule>
    <cfRule type="colorScale" priority="746">
      <colorScale>
        <cfvo type="min"/>
        <cfvo type="percentile" val="50"/>
        <cfvo type="max"/>
        <color rgb="FFF8696B"/>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fRule type="colorScale" priority="750">
      <colorScale>
        <cfvo type="min"/>
        <cfvo type="max"/>
        <color rgb="FFFCFCFF"/>
        <color rgb="FF63BE7B"/>
      </colorScale>
    </cfRule>
    <cfRule type="colorScale" priority="751">
      <colorScale>
        <cfvo type="min"/>
        <cfvo type="percentile" val="50"/>
        <cfvo type="max"/>
        <color rgb="FFF8696B"/>
        <color rgb="FFFFEB84"/>
        <color rgb="FF63BE7B"/>
      </colorScale>
    </cfRule>
    <cfRule type="colorScale" priority="752">
      <colorScale>
        <cfvo type="min"/>
        <cfvo type="max"/>
        <color rgb="FFFFEF9C"/>
        <color rgb="FF63BE7B"/>
      </colorScale>
    </cfRule>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percentile" val="50"/>
        <cfvo type="max"/>
        <color rgb="FFF8696B"/>
        <color rgb="FFFFEB84"/>
        <color rgb="FF63BE7B"/>
      </colorScale>
    </cfRule>
    <cfRule type="colorScale" priority="756">
      <colorScale>
        <cfvo type="min"/>
        <cfvo type="max"/>
        <color rgb="FFFFEF9C"/>
        <color rgb="FF63BE7B"/>
      </colorScale>
    </cfRule>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759">
      <colorScale>
        <cfvo type="min"/>
        <cfvo type="percentile" val="50"/>
        <cfvo type="max"/>
        <color rgb="FFF8696B"/>
        <color rgb="FFFFEB84"/>
        <color rgb="FF63BE7B"/>
      </colorScale>
    </cfRule>
  </conditionalFormatting>
  <conditionalFormatting sqref="D13">
    <cfRule type="colorScale" priority="630">
      <colorScale>
        <cfvo type="min"/>
        <cfvo type="percentile" val="50"/>
        <cfvo type="max"/>
        <color rgb="FFF8696B"/>
        <color rgb="FFFCFCFF"/>
        <color rgb="FF63BE7B"/>
      </colorScale>
    </cfRule>
  </conditionalFormatting>
  <conditionalFormatting sqref="N13">
    <cfRule type="colorScale" priority="589">
      <colorScale>
        <cfvo type="min"/>
        <cfvo type="max"/>
        <color rgb="FFFCFCFF"/>
        <color rgb="FF63BE7B"/>
      </colorScale>
    </cfRule>
  </conditionalFormatting>
  <conditionalFormatting sqref="O13">
    <cfRule type="colorScale" priority="588">
      <colorScale>
        <cfvo type="min"/>
        <cfvo type="percentile" val="50"/>
        <cfvo type="max"/>
        <color rgb="FF63BE7B"/>
        <color rgb="FFFCFCFF"/>
        <color rgb="FFF8696B"/>
      </colorScale>
    </cfRule>
  </conditionalFormatting>
  <conditionalFormatting sqref="P13">
    <cfRule type="colorScale" priority="587">
      <colorScale>
        <cfvo type="min"/>
        <cfvo type="percentile" val="50"/>
        <cfvo type="max"/>
        <color rgb="FF63BE7B"/>
        <color rgb="FFFCFCFF"/>
        <color rgb="FFF8696B"/>
      </colorScale>
    </cfRule>
  </conditionalFormatting>
  <conditionalFormatting sqref="Q13">
    <cfRule type="colorScale" priority="586">
      <colorScale>
        <cfvo type="min"/>
        <cfvo type="percentile" val="50"/>
        <cfvo type="max"/>
        <color rgb="FFF8696B"/>
        <color rgb="FFFCFCFF"/>
        <color rgb="FF63BE7B"/>
      </colorScale>
    </cfRule>
  </conditionalFormatting>
  <conditionalFormatting sqref="R13">
    <cfRule type="colorScale" priority="585">
      <colorScale>
        <cfvo type="min"/>
        <cfvo type="max"/>
        <color rgb="FFFCFCFF"/>
        <color rgb="FF63BE7B"/>
      </colorScale>
    </cfRule>
  </conditionalFormatting>
  <conditionalFormatting sqref="S13">
    <cfRule type="colorScale" priority="584">
      <colorScale>
        <cfvo type="min"/>
        <cfvo type="percentile" val="50"/>
        <cfvo type="max"/>
        <color rgb="FFF8696B"/>
        <color rgb="FFFCFCFF"/>
        <color rgb="FF63BE7B"/>
      </colorScale>
    </cfRule>
  </conditionalFormatting>
  <conditionalFormatting sqref="T13">
    <cfRule type="colorScale" priority="583">
      <colorScale>
        <cfvo type="min"/>
        <cfvo type="percentile" val="50"/>
        <cfvo type="max"/>
        <color rgb="FFF8696B"/>
        <color rgb="FFFCFCFF"/>
        <color rgb="FF63BE7B"/>
      </colorScale>
    </cfRule>
  </conditionalFormatting>
  <conditionalFormatting sqref="U13">
    <cfRule type="colorScale" priority="582">
      <colorScale>
        <cfvo type="min"/>
        <cfvo type="percentile" val="50"/>
        <cfvo type="max"/>
        <color rgb="FFF8696B"/>
        <color rgb="FFFCFCFF"/>
        <color rgb="FF63BE7B"/>
      </colorScale>
    </cfRule>
  </conditionalFormatting>
  <conditionalFormatting sqref="V13">
    <cfRule type="colorScale" priority="581">
      <colorScale>
        <cfvo type="min"/>
        <cfvo type="percentile" val="50"/>
        <cfvo type="max"/>
        <color rgb="FF63BE7B"/>
        <color rgb="FFFCFCFF"/>
        <color rgb="FFF8696B"/>
      </colorScale>
    </cfRule>
  </conditionalFormatting>
  <conditionalFormatting sqref="W13">
    <cfRule type="colorScale" priority="580">
      <colorScale>
        <cfvo type="min"/>
        <cfvo type="percentile" val="50"/>
        <cfvo type="max"/>
        <color rgb="FF63BE7B"/>
        <color rgb="FFFCFCFF"/>
        <color rgb="FFF8696B"/>
      </colorScale>
    </cfRule>
  </conditionalFormatting>
  <conditionalFormatting sqref="D13">
    <cfRule type="colorScale" priority="629">
      <colorScale>
        <cfvo type="min"/>
        <cfvo type="percentile" val="50"/>
        <cfvo type="max"/>
        <color rgb="FFF8696B"/>
        <color rgb="FFFCFCFF"/>
        <color rgb="FF63BE7B"/>
      </colorScale>
    </cfRule>
  </conditionalFormatting>
  <conditionalFormatting sqref="E13">
    <cfRule type="colorScale" priority="628">
      <colorScale>
        <cfvo type="min"/>
        <cfvo type="max"/>
        <color rgb="FFFCFCFF"/>
        <color rgb="FF63BE7B"/>
      </colorScale>
    </cfRule>
  </conditionalFormatting>
  <conditionalFormatting sqref="F13:M13">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F13:M13">
    <cfRule type="colorScale" priority="625">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max"/>
        <color rgb="FFFCFCFF"/>
        <color rgb="FF63BE7B"/>
      </colorScale>
    </cfRule>
  </conditionalFormatting>
  <conditionalFormatting sqref="F13">
    <cfRule type="colorScale" priority="621">
      <colorScale>
        <cfvo type="min"/>
        <cfvo type="max"/>
        <color rgb="FFFCFCFF"/>
        <color rgb="FF63BE7B"/>
      </colorScale>
    </cfRule>
  </conditionalFormatting>
  <conditionalFormatting sqref="F13">
    <cfRule type="colorScale" priority="620">
      <colorScale>
        <cfvo type="min"/>
        <cfvo type="max"/>
        <color rgb="FFFCFCFF"/>
        <color rgb="FF63BE7B"/>
      </colorScale>
    </cfRule>
  </conditionalFormatting>
  <conditionalFormatting sqref="F13">
    <cfRule type="colorScale" priority="619">
      <colorScale>
        <cfvo type="min"/>
        <cfvo type="max"/>
        <color rgb="FFFCFCFF"/>
        <color rgb="FF63BE7B"/>
      </colorScale>
    </cfRule>
  </conditionalFormatting>
  <conditionalFormatting sqref="F13">
    <cfRule type="colorScale" priority="618">
      <colorScale>
        <cfvo type="min"/>
        <cfvo type="max"/>
        <color rgb="FFFCFCFF"/>
        <color rgb="FF63BE7B"/>
      </colorScale>
    </cfRule>
  </conditionalFormatting>
  <conditionalFormatting sqref="G13">
    <cfRule type="colorScale" priority="617">
      <colorScale>
        <cfvo type="min"/>
        <cfvo type="max"/>
        <color rgb="FFFCFCFF"/>
        <color rgb="FF63BE7B"/>
      </colorScale>
    </cfRule>
  </conditionalFormatting>
  <conditionalFormatting sqref="G13">
    <cfRule type="colorScale" priority="616">
      <colorScale>
        <cfvo type="min"/>
        <cfvo type="max"/>
        <color rgb="FFFCFCFF"/>
        <color rgb="FF63BE7B"/>
      </colorScale>
    </cfRule>
  </conditionalFormatting>
  <conditionalFormatting sqref="G13">
    <cfRule type="colorScale" priority="615">
      <colorScale>
        <cfvo type="min"/>
        <cfvo type="max"/>
        <color rgb="FFFCFCFF"/>
        <color rgb="FF63BE7B"/>
      </colorScale>
    </cfRule>
  </conditionalFormatting>
  <conditionalFormatting sqref="G13">
    <cfRule type="colorScale" priority="614">
      <colorScale>
        <cfvo type="min"/>
        <cfvo type="max"/>
        <color rgb="FFFCFCFF"/>
        <color rgb="FF63BE7B"/>
      </colorScale>
    </cfRule>
  </conditionalFormatting>
  <conditionalFormatting sqref="H13">
    <cfRule type="colorScale" priority="613">
      <colorScale>
        <cfvo type="min"/>
        <cfvo type="max"/>
        <color rgb="FFFCFCFF"/>
        <color rgb="FF63BE7B"/>
      </colorScale>
    </cfRule>
  </conditionalFormatting>
  <conditionalFormatting sqref="H13">
    <cfRule type="colorScale" priority="612">
      <colorScale>
        <cfvo type="min"/>
        <cfvo type="max"/>
        <color rgb="FFFCFCFF"/>
        <color rgb="FF63BE7B"/>
      </colorScale>
    </cfRule>
  </conditionalFormatting>
  <conditionalFormatting sqref="H13">
    <cfRule type="colorScale" priority="611">
      <colorScale>
        <cfvo type="min"/>
        <cfvo type="max"/>
        <color rgb="FFFCFCFF"/>
        <color rgb="FF63BE7B"/>
      </colorScale>
    </cfRule>
  </conditionalFormatting>
  <conditionalFormatting sqref="H13">
    <cfRule type="colorScale" priority="610">
      <colorScale>
        <cfvo type="min"/>
        <cfvo type="max"/>
        <color rgb="FFFCFCFF"/>
        <color rgb="FF63BE7B"/>
      </colorScale>
    </cfRule>
  </conditionalFormatting>
  <conditionalFormatting sqref="I13">
    <cfRule type="colorScale" priority="609">
      <colorScale>
        <cfvo type="min"/>
        <cfvo type="max"/>
        <color rgb="FFFCFCFF"/>
        <color rgb="FF63BE7B"/>
      </colorScale>
    </cfRule>
  </conditionalFormatting>
  <conditionalFormatting sqref="I13">
    <cfRule type="colorScale" priority="608">
      <colorScale>
        <cfvo type="min"/>
        <cfvo type="max"/>
        <color rgb="FFFCFCFF"/>
        <color rgb="FF63BE7B"/>
      </colorScale>
    </cfRule>
  </conditionalFormatting>
  <conditionalFormatting sqref="I13">
    <cfRule type="colorScale" priority="607">
      <colorScale>
        <cfvo type="min"/>
        <cfvo type="max"/>
        <color rgb="FFFCFCFF"/>
        <color rgb="FF63BE7B"/>
      </colorScale>
    </cfRule>
  </conditionalFormatting>
  <conditionalFormatting sqref="I13">
    <cfRule type="colorScale" priority="606">
      <colorScale>
        <cfvo type="min"/>
        <cfvo type="max"/>
        <color rgb="FFFCFCFF"/>
        <color rgb="FF63BE7B"/>
      </colorScale>
    </cfRule>
  </conditionalFormatting>
  <conditionalFormatting sqref="J13">
    <cfRule type="colorScale" priority="605">
      <colorScale>
        <cfvo type="min"/>
        <cfvo type="max"/>
        <color rgb="FFFCFCFF"/>
        <color rgb="FF63BE7B"/>
      </colorScale>
    </cfRule>
  </conditionalFormatting>
  <conditionalFormatting sqref="J13">
    <cfRule type="colorScale" priority="604">
      <colorScale>
        <cfvo type="min"/>
        <cfvo type="max"/>
        <color rgb="FFFCFCFF"/>
        <color rgb="FF63BE7B"/>
      </colorScale>
    </cfRule>
  </conditionalFormatting>
  <conditionalFormatting sqref="J13">
    <cfRule type="colorScale" priority="603">
      <colorScale>
        <cfvo type="min"/>
        <cfvo type="max"/>
        <color rgb="FFFCFCFF"/>
        <color rgb="FF63BE7B"/>
      </colorScale>
    </cfRule>
  </conditionalFormatting>
  <conditionalFormatting sqref="J13">
    <cfRule type="colorScale" priority="602">
      <colorScale>
        <cfvo type="min"/>
        <cfvo type="max"/>
        <color rgb="FFFCFCFF"/>
        <color rgb="FF63BE7B"/>
      </colorScale>
    </cfRule>
  </conditionalFormatting>
  <conditionalFormatting sqref="K13">
    <cfRule type="colorScale" priority="601">
      <colorScale>
        <cfvo type="min"/>
        <cfvo type="max"/>
        <color rgb="FFFCFCFF"/>
        <color rgb="FF63BE7B"/>
      </colorScale>
    </cfRule>
  </conditionalFormatting>
  <conditionalFormatting sqref="K13">
    <cfRule type="colorScale" priority="600">
      <colorScale>
        <cfvo type="min"/>
        <cfvo type="max"/>
        <color rgb="FFFCFCFF"/>
        <color rgb="FF63BE7B"/>
      </colorScale>
    </cfRule>
  </conditionalFormatting>
  <conditionalFormatting sqref="K13">
    <cfRule type="colorScale" priority="599">
      <colorScale>
        <cfvo type="min"/>
        <cfvo type="max"/>
        <color rgb="FFFCFCFF"/>
        <color rgb="FF63BE7B"/>
      </colorScale>
    </cfRule>
  </conditionalFormatting>
  <conditionalFormatting sqref="K13">
    <cfRule type="colorScale" priority="598">
      <colorScale>
        <cfvo type="min"/>
        <cfvo type="max"/>
        <color rgb="FFFCFCFF"/>
        <color rgb="FF63BE7B"/>
      </colorScale>
    </cfRule>
  </conditionalFormatting>
  <conditionalFormatting sqref="L13">
    <cfRule type="colorScale" priority="597">
      <colorScale>
        <cfvo type="min"/>
        <cfvo type="max"/>
        <color rgb="FFFCFCFF"/>
        <color rgb="FF63BE7B"/>
      </colorScale>
    </cfRule>
  </conditionalFormatting>
  <conditionalFormatting sqref="L13">
    <cfRule type="colorScale" priority="596">
      <colorScale>
        <cfvo type="min"/>
        <cfvo type="max"/>
        <color rgb="FFFCFCFF"/>
        <color rgb="FF63BE7B"/>
      </colorScale>
    </cfRule>
  </conditionalFormatting>
  <conditionalFormatting sqref="L13">
    <cfRule type="colorScale" priority="595">
      <colorScale>
        <cfvo type="min"/>
        <cfvo type="max"/>
        <color rgb="FFFCFCFF"/>
        <color rgb="FF63BE7B"/>
      </colorScale>
    </cfRule>
  </conditionalFormatting>
  <conditionalFormatting sqref="L13">
    <cfRule type="colorScale" priority="594">
      <colorScale>
        <cfvo type="min"/>
        <cfvo type="max"/>
        <color rgb="FFFCFCFF"/>
        <color rgb="FF63BE7B"/>
      </colorScale>
    </cfRule>
  </conditionalFormatting>
  <conditionalFormatting sqref="M13">
    <cfRule type="colorScale" priority="593">
      <colorScale>
        <cfvo type="min"/>
        <cfvo type="max"/>
        <color rgb="FFFCFCFF"/>
        <color rgb="FF63BE7B"/>
      </colorScale>
    </cfRule>
  </conditionalFormatting>
  <conditionalFormatting sqref="M13">
    <cfRule type="colorScale" priority="592">
      <colorScale>
        <cfvo type="min"/>
        <cfvo type="max"/>
        <color rgb="FFFCFCFF"/>
        <color rgb="FF63BE7B"/>
      </colorScale>
    </cfRule>
  </conditionalFormatting>
  <conditionalFormatting sqref="M13">
    <cfRule type="colorScale" priority="591">
      <colorScale>
        <cfvo type="min"/>
        <cfvo type="max"/>
        <color rgb="FFFCFCFF"/>
        <color rgb="FF63BE7B"/>
      </colorScale>
    </cfRule>
  </conditionalFormatting>
  <conditionalFormatting sqref="M13">
    <cfRule type="colorScale" priority="590">
      <colorScale>
        <cfvo type="min"/>
        <cfvo type="max"/>
        <color rgb="FFFCFCFF"/>
        <color rgb="FF63BE7B"/>
      </colorScale>
    </cfRule>
  </conditionalFormatting>
  <conditionalFormatting sqref="D13">
    <cfRule type="colorScale" priority="579">
      <colorScale>
        <cfvo type="min"/>
        <cfvo type="percentile" val="50"/>
        <cfvo type="max"/>
        <color rgb="FFF8696B"/>
        <color rgb="FFFCFCFF"/>
        <color rgb="FF63BE7B"/>
      </colorScale>
    </cfRule>
  </conditionalFormatting>
  <conditionalFormatting sqref="G13">
    <cfRule type="colorScale" priority="578">
      <colorScale>
        <cfvo type="min"/>
        <cfvo type="max"/>
        <color rgb="FFFCFCFF"/>
        <color rgb="FF63BE7B"/>
      </colorScale>
    </cfRule>
  </conditionalFormatting>
  <conditionalFormatting sqref="J13">
    <cfRule type="colorScale" priority="577">
      <colorScale>
        <cfvo type="min"/>
        <cfvo type="max"/>
        <color rgb="FFFCFCFF"/>
        <color rgb="FF63BE7B"/>
      </colorScale>
    </cfRule>
  </conditionalFormatting>
  <conditionalFormatting sqref="M13">
    <cfRule type="colorScale" priority="576">
      <colorScale>
        <cfvo type="min"/>
        <cfvo type="max"/>
        <color rgb="FFFCFCFF"/>
        <color rgb="FF63BE7B"/>
      </colorScale>
    </cfRule>
  </conditionalFormatting>
  <conditionalFormatting sqref="N13">
    <cfRule type="colorScale" priority="575">
      <colorScale>
        <cfvo type="min"/>
        <cfvo type="max"/>
        <color rgb="FFFCFCFF"/>
        <color rgb="FF63BE7B"/>
      </colorScale>
    </cfRule>
  </conditionalFormatting>
  <conditionalFormatting sqref="O13">
    <cfRule type="colorScale" priority="573">
      <colorScale>
        <cfvo type="min"/>
        <cfvo type="percentile" val="50"/>
        <cfvo type="max"/>
        <color rgb="FF63BE7B"/>
        <color rgb="FFFCFCFF"/>
        <color rgb="FFF8696B"/>
      </colorScale>
    </cfRule>
    <cfRule type="colorScale" priority="574">
      <colorScale>
        <cfvo type="min"/>
        <cfvo type="max"/>
        <color rgb="FFFCFCFF"/>
        <color rgb="FF63BE7B"/>
      </colorScale>
    </cfRule>
  </conditionalFormatting>
  <conditionalFormatting sqref="P13">
    <cfRule type="colorScale" priority="572">
      <colorScale>
        <cfvo type="min"/>
        <cfvo type="percentile" val="50"/>
        <cfvo type="max"/>
        <color rgb="FF63BE7B"/>
        <color rgb="FFFCFCFF"/>
        <color rgb="FFF8696B"/>
      </colorScale>
    </cfRule>
  </conditionalFormatting>
  <conditionalFormatting sqref="Q13">
    <cfRule type="colorScale" priority="571">
      <colorScale>
        <cfvo type="min"/>
        <cfvo type="percentile" val="50"/>
        <cfvo type="max"/>
        <color rgb="FFF8696B"/>
        <color rgb="FFFCFCFF"/>
        <color rgb="FF63BE7B"/>
      </colorScale>
    </cfRule>
  </conditionalFormatting>
  <conditionalFormatting sqref="R13">
    <cfRule type="colorScale" priority="570">
      <colorScale>
        <cfvo type="min"/>
        <cfvo type="max"/>
        <color rgb="FFFCFCFF"/>
        <color rgb="FF63BE7B"/>
      </colorScale>
    </cfRule>
  </conditionalFormatting>
  <conditionalFormatting sqref="S13">
    <cfRule type="colorScale" priority="569">
      <colorScale>
        <cfvo type="min"/>
        <cfvo type="percentile" val="50"/>
        <cfvo type="max"/>
        <color rgb="FFF8696B"/>
        <color rgb="FFFCFCFF"/>
        <color rgb="FF63BE7B"/>
      </colorScale>
    </cfRule>
  </conditionalFormatting>
  <conditionalFormatting sqref="T13">
    <cfRule type="colorScale" priority="568">
      <colorScale>
        <cfvo type="min"/>
        <cfvo type="percentile" val="50"/>
        <cfvo type="max"/>
        <color rgb="FFF8696B"/>
        <color rgb="FFFCFCFF"/>
        <color rgb="FF63BE7B"/>
      </colorScale>
    </cfRule>
  </conditionalFormatting>
  <conditionalFormatting sqref="U13">
    <cfRule type="colorScale" priority="567">
      <colorScale>
        <cfvo type="min"/>
        <cfvo type="percentile" val="50"/>
        <cfvo type="max"/>
        <color rgb="FFF8696B"/>
        <color rgb="FFFCFCFF"/>
        <color rgb="FF63BE7B"/>
      </colorScale>
    </cfRule>
  </conditionalFormatting>
  <conditionalFormatting sqref="V13">
    <cfRule type="colorScale" priority="566">
      <colorScale>
        <cfvo type="min"/>
        <cfvo type="percentile" val="50"/>
        <cfvo type="max"/>
        <color rgb="FF63BE7B"/>
        <color rgb="FFFCFCFF"/>
        <color rgb="FFF8696B"/>
      </colorScale>
    </cfRule>
  </conditionalFormatting>
  <conditionalFormatting sqref="W13">
    <cfRule type="colorScale" priority="565">
      <colorScale>
        <cfvo type="min"/>
        <cfvo type="percentile" val="50"/>
        <cfvo type="max"/>
        <color rgb="FF63BE7B"/>
        <color rgb="FFFCFCFF"/>
        <color rgb="FFF8696B"/>
      </colorScale>
    </cfRule>
  </conditionalFormatting>
  <conditionalFormatting sqref="D14">
    <cfRule type="colorScale" priority="482">
      <colorScale>
        <cfvo type="min"/>
        <cfvo type="percentile" val="50"/>
        <cfvo type="max"/>
        <color rgb="FFF8696B"/>
        <color rgb="FFFCFCFF"/>
        <color rgb="FF63BE7B"/>
      </colorScale>
    </cfRule>
  </conditionalFormatting>
  <conditionalFormatting sqref="D14">
    <cfRule type="colorScale" priority="503">
      <colorScale>
        <cfvo type="min"/>
        <cfvo type="percentile" val="50"/>
        <cfvo type="max"/>
        <color rgb="FFF8696B"/>
        <color rgb="FFFCFCFF"/>
        <color rgb="FF63BE7B"/>
      </colorScale>
    </cfRule>
  </conditionalFormatting>
  <conditionalFormatting sqref="E14">
    <cfRule type="colorScale" priority="473">
      <colorScale>
        <cfvo type="min"/>
        <cfvo type="max"/>
        <color rgb="FFFCFCFF"/>
        <color rgb="FF63BE7B"/>
      </colorScale>
    </cfRule>
  </conditionalFormatting>
  <conditionalFormatting sqref="E14">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E14">
    <cfRule type="colorScale" priority="477">
      <colorScale>
        <cfvo type="min"/>
        <cfvo type="max"/>
        <color rgb="FFFCFCFF"/>
        <color rgb="FF63BE7B"/>
      </colorScale>
    </cfRule>
  </conditionalFormatting>
  <conditionalFormatting sqref="E14">
    <cfRule type="colorScale" priority="469">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FEB84"/>
        <color rgb="FF63BE7B"/>
      </colorScale>
    </cfRule>
    <cfRule type="colorScale" priority="472">
      <colorScale>
        <cfvo type="min"/>
        <cfvo type="max"/>
        <color rgb="FFFFEF9C"/>
        <color rgb="FF63BE7B"/>
      </colorScale>
    </cfRule>
  </conditionalFormatting>
  <conditionalFormatting sqref="F14:M14">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onditionalFormatting>
  <conditionalFormatting sqref="O14">
    <cfRule type="colorScale" priority="474">
      <colorScale>
        <cfvo type="min"/>
        <cfvo type="percentile" val="50"/>
        <cfvo type="max"/>
        <color rgb="FF63BE7B"/>
        <color rgb="FFFCFCFF"/>
        <color rgb="FFF8696B"/>
      </colorScale>
    </cfRule>
  </conditionalFormatting>
  <conditionalFormatting sqref="O14">
    <cfRule type="colorScale" priority="507">
      <colorScale>
        <cfvo type="min"/>
        <cfvo type="percentile" val="50"/>
        <cfvo type="max"/>
        <color rgb="FF63BE7B"/>
        <color rgb="FFFCFCFF"/>
        <color rgb="FFF8696B"/>
      </colorScale>
    </cfRule>
  </conditionalFormatting>
  <conditionalFormatting sqref="O14">
    <cfRule type="colorScale" priority="466">
      <colorScale>
        <cfvo type="min"/>
        <cfvo type="percentile" val="50"/>
        <cfvo type="max"/>
        <color rgb="FF63BE7B"/>
        <color rgb="FFFCFCFF"/>
        <color rgb="FFF8696B"/>
      </colorScale>
    </cfRule>
    <cfRule type="colorScale" priority="467">
      <colorScale>
        <cfvo type="min"/>
        <cfvo type="percentile" val="50"/>
        <cfvo type="max"/>
        <color rgb="FF63BE7B"/>
        <color rgb="FFFCFCFF"/>
        <color rgb="FFF8696B"/>
      </colorScale>
    </cfRule>
  </conditionalFormatting>
  <conditionalFormatting sqref="O14">
    <cfRule type="colorScale" priority="478">
      <colorScale>
        <cfvo type="min"/>
        <cfvo type="percentile" val="50"/>
        <cfvo type="max"/>
        <color rgb="FF63BE7B"/>
        <color rgb="FFFCFCFF"/>
        <color rgb="FFF8696B"/>
      </colorScale>
    </cfRule>
  </conditionalFormatting>
  <conditionalFormatting sqref="P14">
    <cfRule type="colorScale" priority="483">
      <colorScale>
        <cfvo type="min"/>
        <cfvo type="percentile" val="50"/>
        <cfvo type="max"/>
        <color rgb="FF63BE7B"/>
        <color rgb="FFFCFCFF"/>
        <color rgb="FFF8696B"/>
      </colorScale>
    </cfRule>
    <cfRule type="colorScale" priority="484">
      <colorScale>
        <cfvo type="min"/>
        <cfvo type="percentile" val="50"/>
        <cfvo type="max"/>
        <color rgb="FF63BE7B"/>
        <color rgb="FFFCFCFF"/>
        <color rgb="FFF8696B"/>
      </colorScale>
    </cfRule>
    <cfRule type="colorScale" priority="485">
      <colorScale>
        <cfvo type="min"/>
        <cfvo type="max"/>
        <color rgb="FFFCFCFF"/>
        <color rgb="FFF8696B"/>
      </colorScale>
    </cfRule>
  </conditionalFormatting>
  <conditionalFormatting sqref="P14">
    <cfRule type="colorScale" priority="508">
      <colorScale>
        <cfvo type="min"/>
        <cfvo type="percentile" val="50"/>
        <cfvo type="max"/>
        <color rgb="FF63BE7B"/>
        <color rgb="FFFCFCFF"/>
        <color rgb="FFF8696B"/>
      </colorScale>
    </cfRule>
  </conditionalFormatting>
  <conditionalFormatting sqref="Q14">
    <cfRule type="colorScale" priority="486">
      <colorScale>
        <cfvo type="min"/>
        <cfvo type="percentile" val="50"/>
        <cfvo type="max"/>
        <color rgb="FFF8696B"/>
        <color rgb="FFFCFCFF"/>
        <color rgb="FF63BE7B"/>
      </colorScale>
    </cfRule>
    <cfRule type="colorScale" priority="487">
      <colorScale>
        <cfvo type="min"/>
        <cfvo type="max"/>
        <color rgb="FFFFEF9C"/>
        <color rgb="FF63BE7B"/>
      </colorScale>
    </cfRule>
    <cfRule type="colorScale" priority="488">
      <colorScale>
        <cfvo type="min"/>
        <cfvo type="max"/>
        <color rgb="FFFCFCFF"/>
        <color rgb="FF63BE7B"/>
      </colorScale>
    </cfRule>
    <cfRule type="colorScale" priority="489">
      <colorScale>
        <cfvo type="min"/>
        <cfvo type="max"/>
        <color rgb="FFFCFCFF"/>
        <color rgb="FF63BE7B"/>
      </colorScale>
    </cfRule>
    <cfRule type="colorScale" priority="490">
      <colorScale>
        <cfvo type="min"/>
        <cfvo type="percentile" val="50"/>
        <cfvo type="max"/>
        <color rgb="FFF8696B"/>
        <color rgb="FFFCFCFF"/>
        <color rgb="FF63BE7B"/>
      </colorScale>
    </cfRule>
  </conditionalFormatting>
  <conditionalFormatting sqref="Q14">
    <cfRule type="colorScale" priority="509">
      <colorScale>
        <cfvo type="min"/>
        <cfvo type="percentile" val="50"/>
        <cfvo type="max"/>
        <color rgb="FFF8696B"/>
        <color rgb="FFFCFCFF"/>
        <color rgb="FF63BE7B"/>
      </colorScale>
    </cfRule>
  </conditionalFormatting>
  <conditionalFormatting sqref="Q14">
    <cfRule type="colorScale" priority="479">
      <colorScale>
        <cfvo type="min"/>
        <cfvo type="max"/>
        <color rgb="FFFFEF9C"/>
        <color rgb="FF63BE7B"/>
      </colorScale>
    </cfRule>
  </conditionalFormatting>
  <conditionalFormatting sqref="Q14:U14 W14">
    <cfRule type="colorScale" priority="464">
      <colorScale>
        <cfvo type="min"/>
        <cfvo type="max"/>
        <color rgb="FFFFEF9C"/>
        <color rgb="FF63BE7B"/>
      </colorScale>
    </cfRule>
    <cfRule type="colorScale" priority="465">
      <colorScale>
        <cfvo type="min"/>
        <cfvo type="max"/>
        <color rgb="FFFFEF9C"/>
        <color rgb="FF63BE7B"/>
      </colorScale>
    </cfRule>
    <cfRule type="colorScale" priority="468">
      <colorScale>
        <cfvo type="min"/>
        <cfvo type="max"/>
        <color rgb="FFFFEF9C"/>
        <color rgb="FF63BE7B"/>
      </colorScale>
    </cfRule>
  </conditionalFormatting>
  <conditionalFormatting sqref="R14:S14">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max"/>
        <color rgb="FFFCFCFF"/>
        <color rgb="FF63BE7B"/>
      </colorScale>
    </cfRule>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R14:S14">
    <cfRule type="colorScale" priority="480">
      <colorScale>
        <cfvo type="min"/>
        <cfvo type="max"/>
        <color rgb="FFFFEF9C"/>
        <color rgb="FF63BE7B"/>
      </colorScale>
    </cfRule>
  </conditionalFormatting>
  <conditionalFormatting sqref="T14">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max"/>
        <color rgb="FFFCFCFF"/>
        <color rgb="FF63BE7B"/>
      </colorScale>
    </cfRule>
  </conditionalFormatting>
  <conditionalFormatting sqref="T14">
    <cfRule type="colorScale" priority="512">
      <colorScale>
        <cfvo type="min"/>
        <cfvo type="percentile" val="50"/>
        <cfvo type="max"/>
        <color rgb="FFF8696B"/>
        <color rgb="FFFCFCFF"/>
        <color rgb="FF63BE7B"/>
      </colorScale>
    </cfRule>
    <cfRule type="colorScale" priority="513">
      <colorScale>
        <cfvo type="min"/>
        <cfvo type="max"/>
        <color rgb="FFFCFCFF"/>
        <color rgb="FF63BE7B"/>
      </colorScale>
    </cfRule>
  </conditionalFormatting>
  <conditionalFormatting sqref="T14">
    <cfRule type="colorScale" priority="481">
      <colorScale>
        <cfvo type="min"/>
        <cfvo type="max"/>
        <color rgb="FFFFEF9C"/>
        <color rgb="FF63BE7B"/>
      </colorScale>
    </cfRule>
  </conditionalFormatting>
  <conditionalFormatting sqref="U14">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U14">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U14 W14">
    <cfRule type="colorScale" priority="475">
      <colorScale>
        <cfvo type="min"/>
        <cfvo type="max"/>
        <color rgb="FFFFEF9C"/>
        <color rgb="FF63BE7B"/>
      </colorScale>
    </cfRule>
  </conditionalFormatting>
  <conditionalFormatting sqref="W14">
    <cfRule type="colorScale" priority="476">
      <colorScale>
        <cfvo type="min"/>
        <cfvo type="max"/>
        <color rgb="FFFFEF9C"/>
        <color rgb="FF63BE7B"/>
      </colorScale>
    </cfRule>
  </conditionalFormatting>
  <conditionalFormatting sqref="V14">
    <cfRule type="colorScale" priority="516">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18">
      <colorScale>
        <cfvo type="min"/>
        <cfvo type="max"/>
        <color rgb="FF63BE7B"/>
        <color rgb="FFFCFCFF"/>
      </colorScale>
    </cfRule>
    <cfRule type="colorScale" priority="519">
      <colorScale>
        <cfvo type="min"/>
        <cfvo type="percentile" val="50"/>
        <cfvo type="max"/>
        <color rgb="FF63BE7B"/>
        <color rgb="FFFCFCFF"/>
        <color rgb="FFF8696B"/>
      </colorScale>
    </cfRule>
    <cfRule type="colorScale" priority="520">
      <colorScale>
        <cfvo type="min"/>
        <cfvo type="max"/>
        <color rgb="FFFFEF9C"/>
        <color rgb="FF63BE7B"/>
      </colorScale>
    </cfRule>
    <cfRule type="colorScale" priority="521">
      <colorScale>
        <cfvo type="min"/>
        <cfvo type="max"/>
        <color rgb="FFFFEF9C"/>
        <color rgb="FF63BE7B"/>
      </colorScale>
    </cfRule>
    <cfRule type="colorScale" priority="522">
      <colorScale>
        <cfvo type="min"/>
        <cfvo type="max"/>
        <color rgb="FFFFEF9C"/>
        <color rgb="FF63BE7B"/>
      </colorScale>
    </cfRule>
  </conditionalFormatting>
  <conditionalFormatting sqref="V14">
    <cfRule type="colorScale" priority="458">
      <colorScale>
        <cfvo type="min"/>
        <cfvo type="max"/>
        <color rgb="FFFFEF9C"/>
        <color rgb="FF63BE7B"/>
      </colorScale>
    </cfRule>
    <cfRule type="colorScale" priority="459">
      <colorScale>
        <cfvo type="min"/>
        <cfvo type="max"/>
        <color rgb="FFFFEF9C"/>
        <color rgb="FF63BE7B"/>
      </colorScale>
    </cfRule>
  </conditionalFormatting>
  <conditionalFormatting sqref="V14">
    <cfRule type="colorScale" priority="523">
      <colorScale>
        <cfvo type="min"/>
        <cfvo type="max"/>
        <color rgb="FFFFEF9C"/>
        <color rgb="FF63BE7B"/>
      </colorScale>
    </cfRule>
  </conditionalFormatting>
  <conditionalFormatting sqref="W14">
    <cfRule type="colorScale" priority="500">
      <colorScale>
        <cfvo type="min"/>
        <cfvo type="percentile" val="50"/>
        <cfvo type="max"/>
        <color rgb="FF63BE7B"/>
        <color rgb="FFFCFCFF"/>
        <color rgb="FFF8696B"/>
      </colorScale>
    </cfRule>
    <cfRule type="colorScale" priority="501">
      <colorScale>
        <cfvo type="min"/>
        <cfvo type="max"/>
        <color rgb="FF63BE7B"/>
        <color rgb="FFFCFCFF"/>
      </colorScale>
    </cfRule>
    <cfRule type="colorScale" priority="502">
      <colorScale>
        <cfvo type="min"/>
        <cfvo type="percentile" val="50"/>
        <cfvo type="max"/>
        <color rgb="FF63BE7B"/>
        <color rgb="FFFCFCFF"/>
        <color rgb="FFF8696B"/>
      </colorScale>
    </cfRule>
  </conditionalFormatting>
  <conditionalFormatting sqref="W14">
    <cfRule type="colorScale" priority="524">
      <colorScale>
        <cfvo type="min"/>
        <cfvo type="percentile" val="50"/>
        <cfvo type="max"/>
        <color rgb="FF63BE7B"/>
        <color rgb="FFFCFCFF"/>
        <color rgb="FFF8696B"/>
      </colorScale>
    </cfRule>
  </conditionalFormatting>
  <conditionalFormatting sqref="D14">
    <cfRule type="colorScale" priority="457">
      <colorScale>
        <cfvo type="min"/>
        <cfvo type="percentile" val="50"/>
        <cfvo type="max"/>
        <color rgb="FFF8696B"/>
        <color rgb="FFFCFCFF"/>
        <color rgb="FF63BE7B"/>
      </colorScale>
    </cfRule>
  </conditionalFormatting>
  <conditionalFormatting sqref="D14">
    <cfRule type="colorScale" priority="456">
      <colorScale>
        <cfvo type="min"/>
        <cfvo type="percentile" val="50"/>
        <cfvo type="max"/>
        <color rgb="FFF8696B"/>
        <color rgb="FFFCFCFF"/>
        <color rgb="FF63BE7B"/>
      </colorScale>
    </cfRule>
  </conditionalFormatting>
  <conditionalFormatting sqref="E14">
    <cfRule type="colorScale" priority="455">
      <colorScale>
        <cfvo type="min"/>
        <cfvo type="max"/>
        <color rgb="FFFCFCFF"/>
        <color rgb="FF63BE7B"/>
      </colorScale>
    </cfRule>
  </conditionalFormatting>
  <conditionalFormatting sqref="N14">
    <cfRule type="colorScale" priority="430">
      <colorScale>
        <cfvo type="min"/>
        <cfvo type="max"/>
        <color rgb="FFFCFCFF"/>
        <color rgb="FF63BE7B"/>
      </colorScale>
    </cfRule>
  </conditionalFormatting>
  <conditionalFormatting sqref="O14">
    <cfRule type="colorScale" priority="454">
      <colorScale>
        <cfvo type="min"/>
        <cfvo type="percentile" val="50"/>
        <cfvo type="max"/>
        <color rgb="FF63BE7B"/>
        <color rgb="FFFCFCFF"/>
        <color rgb="FFF8696B"/>
      </colorScale>
    </cfRule>
  </conditionalFormatting>
  <conditionalFormatting sqref="P14">
    <cfRule type="colorScale" priority="453">
      <colorScale>
        <cfvo type="min"/>
        <cfvo type="percentile" val="50"/>
        <cfvo type="max"/>
        <color rgb="FF63BE7B"/>
        <color rgb="FFFCFCFF"/>
        <color rgb="FFF8696B"/>
      </colorScale>
    </cfRule>
  </conditionalFormatting>
  <conditionalFormatting sqref="Q14">
    <cfRule type="colorScale" priority="452">
      <colorScale>
        <cfvo type="min"/>
        <cfvo type="percentile" val="50"/>
        <cfvo type="max"/>
        <color rgb="FFF8696B"/>
        <color rgb="FFFCFCFF"/>
        <color rgb="FF63BE7B"/>
      </colorScale>
    </cfRule>
  </conditionalFormatting>
  <conditionalFormatting sqref="R14">
    <cfRule type="colorScale" priority="447">
      <colorScale>
        <cfvo type="min"/>
        <cfvo type="percentile" val="50"/>
        <cfvo type="max"/>
        <color rgb="FFF8696B"/>
        <color rgb="FFFCFCFF"/>
        <color rgb="FF63BE7B"/>
      </colorScale>
    </cfRule>
    <cfRule type="colorScale" priority="451">
      <colorScale>
        <cfvo type="min"/>
        <cfvo type="max"/>
        <color rgb="FFFCFCFF"/>
        <color rgb="FF63BE7B"/>
      </colorScale>
    </cfRule>
  </conditionalFormatting>
  <conditionalFormatting sqref="S14">
    <cfRule type="colorScale" priority="448">
      <colorScale>
        <cfvo type="min"/>
        <cfvo type="percentile" val="50"/>
        <cfvo type="max"/>
        <color rgb="FFF8696B"/>
        <color rgb="FFFCFCFF"/>
        <color rgb="FF63BE7B"/>
      </colorScale>
    </cfRule>
  </conditionalFormatting>
  <conditionalFormatting sqref="S14">
    <cfRule type="colorScale" priority="450">
      <colorScale>
        <cfvo type="min"/>
        <cfvo type="max"/>
        <color rgb="FFFCFCFF"/>
        <color rgb="FF63BE7B"/>
      </colorScale>
    </cfRule>
  </conditionalFormatting>
  <conditionalFormatting sqref="T14">
    <cfRule type="colorScale" priority="449">
      <colorScale>
        <cfvo type="min"/>
        <cfvo type="percentile" val="50"/>
        <cfvo type="max"/>
        <color rgb="FFF8696B"/>
        <color rgb="FFFCFCFF"/>
        <color rgb="FF63BE7B"/>
      </colorScale>
    </cfRule>
  </conditionalFormatting>
  <conditionalFormatting sqref="U14">
    <cfRule type="colorScale" priority="446">
      <colorScale>
        <cfvo type="min"/>
        <cfvo type="percentile" val="50"/>
        <cfvo type="max"/>
        <color rgb="FFF8696B"/>
        <color rgb="FFFCFCFF"/>
        <color rgb="FF63BE7B"/>
      </colorScale>
    </cfRule>
  </conditionalFormatting>
  <conditionalFormatting sqref="V14">
    <cfRule type="colorScale" priority="421">
      <colorScale>
        <cfvo type="min"/>
        <cfvo type="percentile" val="50"/>
        <cfvo type="max"/>
        <color rgb="FF63BE7B"/>
        <color rgb="FFFCFCFF"/>
        <color rgb="FFF8696B"/>
      </colorScale>
    </cfRule>
  </conditionalFormatting>
  <conditionalFormatting sqref="W14">
    <cfRule type="colorScale" priority="445">
      <colorScale>
        <cfvo type="min"/>
        <cfvo type="percentile" val="50"/>
        <cfvo type="max"/>
        <color rgb="FF63BE7B"/>
        <color rgb="FFFCFCFF"/>
        <color rgb="FFF8696B"/>
      </colorScale>
    </cfRule>
  </conditionalFormatting>
  <conditionalFormatting sqref="D14">
    <cfRule type="colorScale" priority="444">
      <colorScale>
        <cfvo type="min"/>
        <cfvo type="percentile" val="50"/>
        <cfvo type="max"/>
        <color rgb="FFF8696B"/>
        <color rgb="FFFCFCFF"/>
        <color rgb="FF63BE7B"/>
      </colorScale>
    </cfRule>
  </conditionalFormatting>
  <conditionalFormatting sqref="E14">
    <cfRule type="colorScale" priority="443">
      <colorScale>
        <cfvo type="min"/>
        <cfvo type="max"/>
        <color rgb="FFFCFCFF"/>
        <color rgb="FF63BE7B"/>
      </colorScale>
    </cfRule>
  </conditionalFormatting>
  <conditionalFormatting sqref="O14">
    <cfRule type="colorScale" priority="442">
      <colorScale>
        <cfvo type="min"/>
        <cfvo type="percentile" val="50"/>
        <cfvo type="max"/>
        <color rgb="FF63BE7B"/>
        <color rgb="FFFCFCFF"/>
        <color rgb="FFF8696B"/>
      </colorScale>
    </cfRule>
  </conditionalFormatting>
  <conditionalFormatting sqref="P14">
    <cfRule type="colorScale" priority="441">
      <colorScale>
        <cfvo type="min"/>
        <cfvo type="percentile" val="50"/>
        <cfvo type="max"/>
        <color rgb="FF63BE7B"/>
        <color rgb="FFFCFCFF"/>
        <color rgb="FFF8696B"/>
      </colorScale>
    </cfRule>
  </conditionalFormatting>
  <conditionalFormatting sqref="Q14">
    <cfRule type="colorScale" priority="440">
      <colorScale>
        <cfvo type="min"/>
        <cfvo type="percentile" val="50"/>
        <cfvo type="max"/>
        <color rgb="FFF8696B"/>
        <color rgb="FFFCFCFF"/>
        <color rgb="FF63BE7B"/>
      </colorScale>
    </cfRule>
  </conditionalFormatting>
  <conditionalFormatting sqref="R14">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S14">
    <cfRule type="colorScale" priority="438">
      <colorScale>
        <cfvo type="min"/>
        <cfvo type="percentile" val="50"/>
        <cfvo type="max"/>
        <color rgb="FFF8696B"/>
        <color rgb="FFFCFCFF"/>
        <color rgb="FF63BE7B"/>
      </colorScale>
    </cfRule>
    <cfRule type="colorScale" priority="439">
      <colorScale>
        <cfvo type="min"/>
        <cfvo type="max"/>
        <color rgb="FFFCFCFF"/>
        <color rgb="FF63BE7B"/>
      </colorScale>
    </cfRule>
  </conditionalFormatting>
  <conditionalFormatting sqref="T14">
    <cfRule type="colorScale" priority="435">
      <colorScale>
        <cfvo type="min"/>
        <cfvo type="percentile" val="50"/>
        <cfvo type="max"/>
        <color rgb="FFF8696B"/>
        <color rgb="FFFCFCFF"/>
        <color rgb="FF63BE7B"/>
      </colorScale>
    </cfRule>
  </conditionalFormatting>
  <conditionalFormatting sqref="U14">
    <cfRule type="colorScale" priority="434">
      <colorScale>
        <cfvo type="min"/>
        <cfvo type="percentile" val="50"/>
        <cfvo type="max"/>
        <color rgb="FFF8696B"/>
        <color rgb="FFFCFCFF"/>
        <color rgb="FF63BE7B"/>
      </colorScale>
    </cfRule>
  </conditionalFormatting>
  <conditionalFormatting sqref="W14">
    <cfRule type="colorScale" priority="433">
      <colorScale>
        <cfvo type="min"/>
        <cfvo type="percentile" val="50"/>
        <cfvo type="max"/>
        <color rgb="FF63BE7B"/>
        <color rgb="FFFCFCFF"/>
        <color rgb="FFF8696B"/>
      </colorScale>
    </cfRule>
  </conditionalFormatting>
  <conditionalFormatting sqref="D14">
    <cfRule type="colorScale" priority="432">
      <colorScale>
        <cfvo type="min"/>
        <cfvo type="percentile" val="50"/>
        <cfvo type="max"/>
        <color rgb="FFF8696B"/>
        <color rgb="FFFCFCFF"/>
        <color rgb="FF63BE7B"/>
      </colorScale>
    </cfRule>
  </conditionalFormatting>
  <conditionalFormatting sqref="E14">
    <cfRule type="colorScale" priority="431">
      <colorScale>
        <cfvo type="min"/>
        <cfvo type="max"/>
        <color rgb="FFFCFCFF"/>
        <color rgb="FF63BE7B"/>
      </colorScale>
    </cfRule>
  </conditionalFormatting>
  <conditionalFormatting sqref="O14">
    <cfRule type="colorScale" priority="429">
      <colorScale>
        <cfvo type="min"/>
        <cfvo type="percentile" val="50"/>
        <cfvo type="max"/>
        <color rgb="FF63BE7B"/>
        <color rgb="FFFCFCFF"/>
        <color rgb="FFF8696B"/>
      </colorScale>
    </cfRule>
  </conditionalFormatting>
  <conditionalFormatting sqref="P14">
    <cfRule type="colorScale" priority="428">
      <colorScale>
        <cfvo type="min"/>
        <cfvo type="percentile" val="50"/>
        <cfvo type="max"/>
        <color rgb="FF63BE7B"/>
        <color rgb="FFFCFCFF"/>
        <color rgb="FFF8696B"/>
      </colorScale>
    </cfRule>
  </conditionalFormatting>
  <conditionalFormatting sqref="Q14">
    <cfRule type="colorScale" priority="427">
      <colorScale>
        <cfvo type="min"/>
        <cfvo type="percentile" val="50"/>
        <cfvo type="max"/>
        <color rgb="FFF8696B"/>
        <color rgb="FFFCFCFF"/>
        <color rgb="FF63BE7B"/>
      </colorScale>
    </cfRule>
  </conditionalFormatting>
  <conditionalFormatting sqref="R14">
    <cfRule type="colorScale" priority="426">
      <colorScale>
        <cfvo type="min"/>
        <cfvo type="max"/>
        <color rgb="FFFCFCFF"/>
        <color rgb="FF63BE7B"/>
      </colorScale>
    </cfRule>
  </conditionalFormatting>
  <conditionalFormatting sqref="S14">
    <cfRule type="colorScale" priority="423">
      <colorScale>
        <cfvo type="min"/>
        <cfvo type="percentile" val="50"/>
        <cfvo type="max"/>
        <color rgb="FFF8696B"/>
        <color rgb="FFFCFCFF"/>
        <color rgb="FF63BE7B"/>
      </colorScale>
    </cfRule>
    <cfRule type="colorScale" priority="425">
      <colorScale>
        <cfvo type="min"/>
        <cfvo type="max"/>
        <color rgb="FFFCFCFF"/>
        <color rgb="FF63BE7B"/>
      </colorScale>
    </cfRule>
  </conditionalFormatting>
  <conditionalFormatting sqref="T14">
    <cfRule type="colorScale" priority="424">
      <colorScale>
        <cfvo type="min"/>
        <cfvo type="percentile" val="50"/>
        <cfvo type="max"/>
        <color rgb="FFF8696B"/>
        <color rgb="FFFCFCFF"/>
        <color rgb="FF63BE7B"/>
      </colorScale>
    </cfRule>
  </conditionalFormatting>
  <conditionalFormatting sqref="U14">
    <cfRule type="colorScale" priority="422">
      <colorScale>
        <cfvo type="min"/>
        <cfvo type="percentile" val="50"/>
        <cfvo type="max"/>
        <color rgb="FFF8696B"/>
        <color rgb="FFFCFCFF"/>
        <color rgb="FF63BE7B"/>
      </colorScale>
    </cfRule>
  </conditionalFormatting>
  <conditionalFormatting sqref="W14">
    <cfRule type="colorScale" priority="420">
      <colorScale>
        <cfvo type="min"/>
        <cfvo type="percentile" val="50"/>
        <cfvo type="max"/>
        <color rgb="FF63BE7B"/>
        <color rgb="FFFCFCFF"/>
        <color rgb="FFF8696B"/>
      </colorScale>
    </cfRule>
  </conditionalFormatting>
  <conditionalFormatting sqref="N14">
    <cfRule type="colorScale" priority="525">
      <colorScale>
        <cfvo type="min"/>
        <cfvo type="max"/>
        <color rgb="FFFFEF9C"/>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FEB84"/>
        <color rgb="FF63BE7B"/>
      </colorScale>
    </cfRule>
    <cfRule type="colorScale" priority="529">
      <colorScale>
        <cfvo type="min"/>
        <cfvo type="max"/>
        <color rgb="FFFFEF9C"/>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5A8AC6"/>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FEB84"/>
        <color rgb="FF63BE7B"/>
      </colorScale>
    </cfRule>
    <cfRule type="colorScale" priority="541">
      <colorScale>
        <cfvo type="min"/>
        <cfvo type="max"/>
        <color rgb="FFFFEF9C"/>
        <color rgb="FF63BE7B"/>
      </colorScale>
    </cfRule>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fRule type="colorScale" priority="546">
      <colorScale>
        <cfvo type="min"/>
        <cfvo type="max"/>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FEB84"/>
        <color rgb="FF63BE7B"/>
      </colorScale>
    </cfRule>
  </conditionalFormatting>
  <conditionalFormatting sqref="D14">
    <cfRule type="colorScale" priority="419">
      <colorScale>
        <cfvo type="min"/>
        <cfvo type="percentile" val="50"/>
        <cfvo type="max"/>
        <color rgb="FFF8696B"/>
        <color rgb="FFFCFCFF"/>
        <color rgb="FF63BE7B"/>
      </colorScale>
    </cfRule>
  </conditionalFormatting>
  <conditionalFormatting sqref="N14">
    <cfRule type="colorScale" priority="378">
      <colorScale>
        <cfvo type="min"/>
        <cfvo type="max"/>
        <color rgb="FFFCFCFF"/>
        <color rgb="FF63BE7B"/>
      </colorScale>
    </cfRule>
  </conditionalFormatting>
  <conditionalFormatting sqref="O14">
    <cfRule type="colorScale" priority="377">
      <colorScale>
        <cfvo type="min"/>
        <cfvo type="percentile" val="50"/>
        <cfvo type="max"/>
        <color rgb="FF63BE7B"/>
        <color rgb="FFFCFCFF"/>
        <color rgb="FFF8696B"/>
      </colorScale>
    </cfRule>
  </conditionalFormatting>
  <conditionalFormatting sqref="P14">
    <cfRule type="colorScale" priority="376">
      <colorScale>
        <cfvo type="min"/>
        <cfvo type="percentile" val="50"/>
        <cfvo type="max"/>
        <color rgb="FF63BE7B"/>
        <color rgb="FFFCFCFF"/>
        <color rgb="FFF8696B"/>
      </colorScale>
    </cfRule>
  </conditionalFormatting>
  <conditionalFormatting sqref="Q14">
    <cfRule type="colorScale" priority="375">
      <colorScale>
        <cfvo type="min"/>
        <cfvo type="percentile" val="50"/>
        <cfvo type="max"/>
        <color rgb="FFF8696B"/>
        <color rgb="FFFCFCFF"/>
        <color rgb="FF63BE7B"/>
      </colorScale>
    </cfRule>
  </conditionalFormatting>
  <conditionalFormatting sqref="R14">
    <cfRule type="colorScale" priority="374">
      <colorScale>
        <cfvo type="min"/>
        <cfvo type="max"/>
        <color rgb="FFFCFCFF"/>
        <color rgb="FF63BE7B"/>
      </colorScale>
    </cfRule>
  </conditionalFormatting>
  <conditionalFormatting sqref="S14">
    <cfRule type="colorScale" priority="373">
      <colorScale>
        <cfvo type="min"/>
        <cfvo type="percentile" val="50"/>
        <cfvo type="max"/>
        <color rgb="FFF8696B"/>
        <color rgb="FFFCFCFF"/>
        <color rgb="FF63BE7B"/>
      </colorScale>
    </cfRule>
  </conditionalFormatting>
  <conditionalFormatting sqref="T14">
    <cfRule type="colorScale" priority="372">
      <colorScale>
        <cfvo type="min"/>
        <cfvo type="percentile" val="50"/>
        <cfvo type="max"/>
        <color rgb="FFF8696B"/>
        <color rgb="FFFCFCFF"/>
        <color rgb="FF63BE7B"/>
      </colorScale>
    </cfRule>
  </conditionalFormatting>
  <conditionalFormatting sqref="U14">
    <cfRule type="colorScale" priority="371">
      <colorScale>
        <cfvo type="min"/>
        <cfvo type="percentile" val="50"/>
        <cfvo type="max"/>
        <color rgb="FFF8696B"/>
        <color rgb="FFFCFCFF"/>
        <color rgb="FF63BE7B"/>
      </colorScale>
    </cfRule>
  </conditionalFormatting>
  <conditionalFormatting sqref="V14">
    <cfRule type="colorScale" priority="370">
      <colorScale>
        <cfvo type="min"/>
        <cfvo type="percentile" val="50"/>
        <cfvo type="max"/>
        <color rgb="FF63BE7B"/>
        <color rgb="FFFCFCFF"/>
        <color rgb="FFF8696B"/>
      </colorScale>
    </cfRule>
  </conditionalFormatting>
  <conditionalFormatting sqref="W14">
    <cfRule type="colorScale" priority="369">
      <colorScale>
        <cfvo type="min"/>
        <cfvo type="percentile" val="50"/>
        <cfvo type="max"/>
        <color rgb="FF63BE7B"/>
        <color rgb="FFFCFCFF"/>
        <color rgb="FFF8696B"/>
      </colorScale>
    </cfRule>
  </conditionalFormatting>
  <conditionalFormatting sqref="D14">
    <cfRule type="colorScale" priority="418">
      <colorScale>
        <cfvo type="min"/>
        <cfvo type="percentile" val="50"/>
        <cfvo type="max"/>
        <color rgb="FFF8696B"/>
        <color rgb="FFFCFCFF"/>
        <color rgb="FF63BE7B"/>
      </colorScale>
    </cfRule>
  </conditionalFormatting>
  <conditionalFormatting sqref="E14">
    <cfRule type="colorScale" priority="417">
      <colorScale>
        <cfvo type="min"/>
        <cfvo type="max"/>
        <color rgb="FFFCFCFF"/>
        <color rgb="FF63BE7B"/>
      </colorScale>
    </cfRule>
  </conditionalFormatting>
  <conditionalFormatting sqref="F14:M1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F14:M1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max"/>
        <color rgb="FFFCFCFF"/>
        <color rgb="FF63BE7B"/>
      </colorScale>
    </cfRule>
  </conditionalFormatting>
  <conditionalFormatting sqref="F14">
    <cfRule type="colorScale" priority="410">
      <colorScale>
        <cfvo type="min"/>
        <cfvo type="max"/>
        <color rgb="FFFCFCFF"/>
        <color rgb="FF63BE7B"/>
      </colorScale>
    </cfRule>
  </conditionalFormatting>
  <conditionalFormatting sqref="F14">
    <cfRule type="colorScale" priority="409">
      <colorScale>
        <cfvo type="min"/>
        <cfvo type="max"/>
        <color rgb="FFFCFCFF"/>
        <color rgb="FF63BE7B"/>
      </colorScale>
    </cfRule>
  </conditionalFormatting>
  <conditionalFormatting sqref="F14">
    <cfRule type="colorScale" priority="408">
      <colorScale>
        <cfvo type="min"/>
        <cfvo type="max"/>
        <color rgb="FFFCFCFF"/>
        <color rgb="FF63BE7B"/>
      </colorScale>
    </cfRule>
  </conditionalFormatting>
  <conditionalFormatting sqref="F14">
    <cfRule type="colorScale" priority="407">
      <colorScale>
        <cfvo type="min"/>
        <cfvo type="max"/>
        <color rgb="FFFCFCFF"/>
        <color rgb="FF63BE7B"/>
      </colorScale>
    </cfRule>
  </conditionalFormatting>
  <conditionalFormatting sqref="G14">
    <cfRule type="colorScale" priority="406">
      <colorScale>
        <cfvo type="min"/>
        <cfvo type="max"/>
        <color rgb="FFFCFCFF"/>
        <color rgb="FF63BE7B"/>
      </colorScale>
    </cfRule>
  </conditionalFormatting>
  <conditionalFormatting sqref="G14">
    <cfRule type="colorScale" priority="405">
      <colorScale>
        <cfvo type="min"/>
        <cfvo type="max"/>
        <color rgb="FFFCFCFF"/>
        <color rgb="FF63BE7B"/>
      </colorScale>
    </cfRule>
  </conditionalFormatting>
  <conditionalFormatting sqref="G14">
    <cfRule type="colorScale" priority="404">
      <colorScale>
        <cfvo type="min"/>
        <cfvo type="max"/>
        <color rgb="FFFCFCFF"/>
        <color rgb="FF63BE7B"/>
      </colorScale>
    </cfRule>
  </conditionalFormatting>
  <conditionalFormatting sqref="G14">
    <cfRule type="colorScale" priority="403">
      <colorScale>
        <cfvo type="min"/>
        <cfvo type="max"/>
        <color rgb="FFFCFCFF"/>
        <color rgb="FF63BE7B"/>
      </colorScale>
    </cfRule>
  </conditionalFormatting>
  <conditionalFormatting sqref="H14">
    <cfRule type="colorScale" priority="402">
      <colorScale>
        <cfvo type="min"/>
        <cfvo type="max"/>
        <color rgb="FFFCFCFF"/>
        <color rgb="FF63BE7B"/>
      </colorScale>
    </cfRule>
  </conditionalFormatting>
  <conditionalFormatting sqref="H14">
    <cfRule type="colorScale" priority="401">
      <colorScale>
        <cfvo type="min"/>
        <cfvo type="max"/>
        <color rgb="FFFCFCFF"/>
        <color rgb="FF63BE7B"/>
      </colorScale>
    </cfRule>
  </conditionalFormatting>
  <conditionalFormatting sqref="H14">
    <cfRule type="colorScale" priority="400">
      <colorScale>
        <cfvo type="min"/>
        <cfvo type="max"/>
        <color rgb="FFFCFCFF"/>
        <color rgb="FF63BE7B"/>
      </colorScale>
    </cfRule>
  </conditionalFormatting>
  <conditionalFormatting sqref="H14">
    <cfRule type="colorScale" priority="399">
      <colorScale>
        <cfvo type="min"/>
        <cfvo type="max"/>
        <color rgb="FFFCFCFF"/>
        <color rgb="FF63BE7B"/>
      </colorScale>
    </cfRule>
  </conditionalFormatting>
  <conditionalFormatting sqref="I14">
    <cfRule type="colorScale" priority="398">
      <colorScale>
        <cfvo type="min"/>
        <cfvo type="max"/>
        <color rgb="FFFCFCFF"/>
        <color rgb="FF63BE7B"/>
      </colorScale>
    </cfRule>
  </conditionalFormatting>
  <conditionalFormatting sqref="I14">
    <cfRule type="colorScale" priority="397">
      <colorScale>
        <cfvo type="min"/>
        <cfvo type="max"/>
        <color rgb="FFFCFCFF"/>
        <color rgb="FF63BE7B"/>
      </colorScale>
    </cfRule>
  </conditionalFormatting>
  <conditionalFormatting sqref="I14">
    <cfRule type="colorScale" priority="396">
      <colorScale>
        <cfvo type="min"/>
        <cfvo type="max"/>
        <color rgb="FFFCFCFF"/>
        <color rgb="FF63BE7B"/>
      </colorScale>
    </cfRule>
  </conditionalFormatting>
  <conditionalFormatting sqref="I14">
    <cfRule type="colorScale" priority="395">
      <colorScale>
        <cfvo type="min"/>
        <cfvo type="max"/>
        <color rgb="FFFCFCFF"/>
        <color rgb="FF63BE7B"/>
      </colorScale>
    </cfRule>
  </conditionalFormatting>
  <conditionalFormatting sqref="J14">
    <cfRule type="colorScale" priority="394">
      <colorScale>
        <cfvo type="min"/>
        <cfvo type="max"/>
        <color rgb="FFFCFCFF"/>
        <color rgb="FF63BE7B"/>
      </colorScale>
    </cfRule>
  </conditionalFormatting>
  <conditionalFormatting sqref="J14">
    <cfRule type="colorScale" priority="393">
      <colorScale>
        <cfvo type="min"/>
        <cfvo type="max"/>
        <color rgb="FFFCFCFF"/>
        <color rgb="FF63BE7B"/>
      </colorScale>
    </cfRule>
  </conditionalFormatting>
  <conditionalFormatting sqref="J14">
    <cfRule type="colorScale" priority="392">
      <colorScale>
        <cfvo type="min"/>
        <cfvo type="max"/>
        <color rgb="FFFCFCFF"/>
        <color rgb="FF63BE7B"/>
      </colorScale>
    </cfRule>
  </conditionalFormatting>
  <conditionalFormatting sqref="J14">
    <cfRule type="colorScale" priority="391">
      <colorScale>
        <cfvo type="min"/>
        <cfvo type="max"/>
        <color rgb="FFFCFCFF"/>
        <color rgb="FF63BE7B"/>
      </colorScale>
    </cfRule>
  </conditionalFormatting>
  <conditionalFormatting sqref="K14">
    <cfRule type="colorScale" priority="390">
      <colorScale>
        <cfvo type="min"/>
        <cfvo type="max"/>
        <color rgb="FFFCFCFF"/>
        <color rgb="FF63BE7B"/>
      </colorScale>
    </cfRule>
  </conditionalFormatting>
  <conditionalFormatting sqref="K14">
    <cfRule type="colorScale" priority="389">
      <colorScale>
        <cfvo type="min"/>
        <cfvo type="max"/>
        <color rgb="FFFCFCFF"/>
        <color rgb="FF63BE7B"/>
      </colorScale>
    </cfRule>
  </conditionalFormatting>
  <conditionalFormatting sqref="K14">
    <cfRule type="colorScale" priority="388">
      <colorScale>
        <cfvo type="min"/>
        <cfvo type="max"/>
        <color rgb="FFFCFCFF"/>
        <color rgb="FF63BE7B"/>
      </colorScale>
    </cfRule>
  </conditionalFormatting>
  <conditionalFormatting sqref="K14">
    <cfRule type="colorScale" priority="387">
      <colorScale>
        <cfvo type="min"/>
        <cfvo type="max"/>
        <color rgb="FFFCFCFF"/>
        <color rgb="FF63BE7B"/>
      </colorScale>
    </cfRule>
  </conditionalFormatting>
  <conditionalFormatting sqref="L14">
    <cfRule type="colorScale" priority="386">
      <colorScale>
        <cfvo type="min"/>
        <cfvo type="max"/>
        <color rgb="FFFCFCFF"/>
        <color rgb="FF63BE7B"/>
      </colorScale>
    </cfRule>
  </conditionalFormatting>
  <conditionalFormatting sqref="L14">
    <cfRule type="colorScale" priority="385">
      <colorScale>
        <cfvo type="min"/>
        <cfvo type="max"/>
        <color rgb="FFFCFCFF"/>
        <color rgb="FF63BE7B"/>
      </colorScale>
    </cfRule>
  </conditionalFormatting>
  <conditionalFormatting sqref="L14">
    <cfRule type="colorScale" priority="384">
      <colorScale>
        <cfvo type="min"/>
        <cfvo type="max"/>
        <color rgb="FFFCFCFF"/>
        <color rgb="FF63BE7B"/>
      </colorScale>
    </cfRule>
  </conditionalFormatting>
  <conditionalFormatting sqref="L14">
    <cfRule type="colorScale" priority="383">
      <colorScale>
        <cfvo type="min"/>
        <cfvo type="max"/>
        <color rgb="FFFCFCFF"/>
        <color rgb="FF63BE7B"/>
      </colorScale>
    </cfRule>
  </conditionalFormatting>
  <conditionalFormatting sqref="M14">
    <cfRule type="colorScale" priority="382">
      <colorScale>
        <cfvo type="min"/>
        <cfvo type="max"/>
        <color rgb="FFFCFCFF"/>
        <color rgb="FF63BE7B"/>
      </colorScale>
    </cfRule>
  </conditionalFormatting>
  <conditionalFormatting sqref="M14">
    <cfRule type="colorScale" priority="381">
      <colorScale>
        <cfvo type="min"/>
        <cfvo type="max"/>
        <color rgb="FFFCFCFF"/>
        <color rgb="FF63BE7B"/>
      </colorScale>
    </cfRule>
  </conditionalFormatting>
  <conditionalFormatting sqref="M14">
    <cfRule type="colorScale" priority="380">
      <colorScale>
        <cfvo type="min"/>
        <cfvo type="max"/>
        <color rgb="FFFCFCFF"/>
        <color rgb="FF63BE7B"/>
      </colorScale>
    </cfRule>
  </conditionalFormatting>
  <conditionalFormatting sqref="M14">
    <cfRule type="colorScale" priority="379">
      <colorScale>
        <cfvo type="min"/>
        <cfvo type="max"/>
        <color rgb="FFFCFCFF"/>
        <color rgb="FF63BE7B"/>
      </colorScale>
    </cfRule>
  </conditionalFormatting>
  <conditionalFormatting sqref="D14">
    <cfRule type="colorScale" priority="367">
      <colorScale>
        <cfvo type="min"/>
        <cfvo type="percentile" val="50"/>
        <cfvo type="max"/>
        <color rgb="FFF8696B"/>
        <color rgb="FFFCFCFF"/>
        <color rgb="FF63BE7B"/>
      </colorScale>
    </cfRule>
  </conditionalFormatting>
  <conditionalFormatting sqref="G14">
    <cfRule type="colorScale" priority="364">
      <colorScale>
        <cfvo type="min"/>
        <cfvo type="max"/>
        <color rgb="FFFCFCFF"/>
        <color rgb="FF63BE7B"/>
      </colorScale>
    </cfRule>
  </conditionalFormatting>
  <conditionalFormatting sqref="J14">
    <cfRule type="colorScale" priority="361">
      <colorScale>
        <cfvo type="min"/>
        <cfvo type="max"/>
        <color rgb="FFFCFCFF"/>
        <color rgb="FF63BE7B"/>
      </colorScale>
    </cfRule>
  </conditionalFormatting>
  <conditionalFormatting sqref="M14">
    <cfRule type="colorScale" priority="358">
      <colorScale>
        <cfvo type="min"/>
        <cfvo type="max"/>
        <color rgb="FFFCFCFF"/>
        <color rgb="FF63BE7B"/>
      </colorScale>
    </cfRule>
  </conditionalFormatting>
  <conditionalFormatting sqref="N14">
    <cfRule type="colorScale" priority="357">
      <colorScale>
        <cfvo type="min"/>
        <cfvo type="max"/>
        <color rgb="FFFCFCFF"/>
        <color rgb="FF63BE7B"/>
      </colorScale>
    </cfRule>
  </conditionalFormatting>
  <conditionalFormatting sqref="O14">
    <cfRule type="colorScale" priority="356">
      <colorScale>
        <cfvo type="min"/>
        <cfvo type="percentile" val="50"/>
        <cfvo type="max"/>
        <color rgb="FF63BE7B"/>
        <color rgb="FFFCFCFF"/>
        <color rgb="FFF8696B"/>
      </colorScale>
    </cfRule>
    <cfRule type="colorScale" priority="368">
      <colorScale>
        <cfvo type="min"/>
        <cfvo type="max"/>
        <color rgb="FFFCFCFF"/>
        <color rgb="FF63BE7B"/>
      </colorScale>
    </cfRule>
  </conditionalFormatting>
  <conditionalFormatting sqref="P14">
    <cfRule type="colorScale" priority="355">
      <colorScale>
        <cfvo type="min"/>
        <cfvo type="percentile" val="50"/>
        <cfvo type="max"/>
        <color rgb="FF63BE7B"/>
        <color rgb="FFFCFCFF"/>
        <color rgb="FFF8696B"/>
      </colorScale>
    </cfRule>
  </conditionalFormatting>
  <conditionalFormatting sqref="Q14">
    <cfRule type="colorScale" priority="354">
      <colorScale>
        <cfvo type="min"/>
        <cfvo type="percentile" val="50"/>
        <cfvo type="max"/>
        <color rgb="FFF8696B"/>
        <color rgb="FFFCFCFF"/>
        <color rgb="FF63BE7B"/>
      </colorScale>
    </cfRule>
  </conditionalFormatting>
  <conditionalFormatting sqref="R14">
    <cfRule type="colorScale" priority="353">
      <colorScale>
        <cfvo type="min"/>
        <cfvo type="max"/>
        <color rgb="FFFCFCFF"/>
        <color rgb="FF63BE7B"/>
      </colorScale>
    </cfRule>
  </conditionalFormatting>
  <conditionalFormatting sqref="S14">
    <cfRule type="colorScale" priority="352">
      <colorScale>
        <cfvo type="min"/>
        <cfvo type="percentile" val="50"/>
        <cfvo type="max"/>
        <color rgb="FFF8696B"/>
        <color rgb="FFFCFCFF"/>
        <color rgb="FF63BE7B"/>
      </colorScale>
    </cfRule>
  </conditionalFormatting>
  <conditionalFormatting sqref="T14">
    <cfRule type="colorScale" priority="351">
      <colorScale>
        <cfvo type="min"/>
        <cfvo type="percentile" val="50"/>
        <cfvo type="max"/>
        <color rgb="FFF8696B"/>
        <color rgb="FFFCFCFF"/>
        <color rgb="FF63BE7B"/>
      </colorScale>
    </cfRule>
  </conditionalFormatting>
  <conditionalFormatting sqref="U14">
    <cfRule type="colorScale" priority="350">
      <colorScale>
        <cfvo type="min"/>
        <cfvo type="percentile" val="50"/>
        <cfvo type="max"/>
        <color rgb="FFF8696B"/>
        <color rgb="FFFCFCFF"/>
        <color rgb="FF63BE7B"/>
      </colorScale>
    </cfRule>
  </conditionalFormatting>
  <conditionalFormatting sqref="V14">
    <cfRule type="colorScale" priority="349">
      <colorScale>
        <cfvo type="min"/>
        <cfvo type="percentile" val="50"/>
        <cfvo type="max"/>
        <color rgb="FF63BE7B"/>
        <color rgb="FFFCFCFF"/>
        <color rgb="FFF8696B"/>
      </colorScale>
    </cfRule>
  </conditionalFormatting>
  <conditionalFormatting sqref="W14">
    <cfRule type="colorScale" priority="348">
      <colorScale>
        <cfvo type="min"/>
        <cfvo type="percentile" val="50"/>
        <cfvo type="max"/>
        <color rgb="FF63BE7B"/>
        <color rgb="FFFCFCFF"/>
        <color rgb="FFF8696B"/>
      </colorScale>
    </cfRule>
  </conditionalFormatting>
  <conditionalFormatting sqref="E14">
    <cfRule type="colorScale" priority="366">
      <colorScale>
        <cfvo type="min"/>
        <cfvo type="max"/>
        <color rgb="FFFCFCFF"/>
        <color rgb="FF63BE7B"/>
      </colorScale>
    </cfRule>
  </conditionalFormatting>
  <conditionalFormatting sqref="F14">
    <cfRule type="colorScale" priority="365">
      <colorScale>
        <cfvo type="min"/>
        <cfvo type="max"/>
        <color rgb="FFFCFCFF"/>
        <color rgb="FF63BE7B"/>
      </colorScale>
    </cfRule>
  </conditionalFormatting>
  <conditionalFormatting sqref="H14">
    <cfRule type="colorScale" priority="363">
      <colorScale>
        <cfvo type="min"/>
        <cfvo type="max"/>
        <color rgb="FFFCFCFF"/>
        <color rgb="FF63BE7B"/>
      </colorScale>
    </cfRule>
  </conditionalFormatting>
  <conditionalFormatting sqref="I14">
    <cfRule type="colorScale" priority="362">
      <colorScale>
        <cfvo type="min"/>
        <cfvo type="max"/>
        <color rgb="FFFCFCFF"/>
        <color rgb="FF63BE7B"/>
      </colorScale>
    </cfRule>
  </conditionalFormatting>
  <conditionalFormatting sqref="K14">
    <cfRule type="colorScale" priority="360">
      <colorScale>
        <cfvo type="min"/>
        <cfvo type="max"/>
        <color rgb="FFFCFCFF"/>
        <color rgb="FF63BE7B"/>
      </colorScale>
    </cfRule>
  </conditionalFormatting>
  <conditionalFormatting sqref="L14">
    <cfRule type="colorScale" priority="359">
      <colorScale>
        <cfvo type="min"/>
        <cfvo type="max"/>
        <color rgb="FFFCFCFF"/>
        <color rgb="FF63BE7B"/>
      </colorScale>
    </cfRule>
  </conditionalFormatting>
  <conditionalFormatting sqref="D6">
    <cfRule type="colorScale" priority="64097">
      <colorScale>
        <cfvo type="min"/>
        <cfvo type="percentile" val="50"/>
        <cfvo type="max"/>
        <color rgb="FFF8696B"/>
        <color rgb="FFFCFCFF"/>
        <color rgb="FF63BE7B"/>
      </colorScale>
    </cfRule>
  </conditionalFormatting>
  <conditionalFormatting sqref="D6">
    <cfRule type="colorScale" priority="64098">
      <colorScale>
        <cfvo type="min"/>
        <cfvo type="percentile" val="50"/>
        <cfvo type="max"/>
        <color rgb="FFF8696B"/>
        <color rgb="FFFCFCFF"/>
        <color rgb="FF63BE7B"/>
      </colorScale>
    </cfRule>
    <cfRule type="colorScale" priority="64099">
      <colorScale>
        <cfvo type="min"/>
        <cfvo type="percentile" val="50"/>
        <cfvo type="max"/>
        <color rgb="FFF8696B"/>
        <color rgb="FFFCFCFF"/>
        <color rgb="FF63BE7B"/>
      </colorScale>
    </cfRule>
    <cfRule type="colorScale" priority="64100">
      <colorScale>
        <cfvo type="min"/>
        <cfvo type="percentile" val="50"/>
        <cfvo type="max"/>
        <color rgb="FFF8696B"/>
        <color rgb="FFFCFCFF"/>
        <color rgb="FF63BE7B"/>
      </colorScale>
    </cfRule>
    <cfRule type="colorScale" priority="64101">
      <colorScale>
        <cfvo type="min"/>
        <cfvo type="percentile" val="50"/>
        <cfvo type="max"/>
        <color rgb="FFF8696B"/>
        <color rgb="FFFCFCFF"/>
        <color rgb="FF63BE7B"/>
      </colorScale>
    </cfRule>
    <cfRule type="colorScale" priority="64102">
      <colorScale>
        <cfvo type="min"/>
        <cfvo type="percentile" val="50"/>
        <cfvo type="max"/>
        <color rgb="FFF8696B"/>
        <color rgb="FFFCFCFF"/>
        <color rgb="FF63BE7B"/>
      </colorScale>
    </cfRule>
  </conditionalFormatting>
  <conditionalFormatting sqref="E6">
    <cfRule type="colorScale" priority="64103">
      <colorScale>
        <cfvo type="min"/>
        <cfvo type="max"/>
        <color rgb="FFFCFCFF"/>
        <color rgb="FF63BE7B"/>
      </colorScale>
    </cfRule>
  </conditionalFormatting>
  <conditionalFormatting sqref="E6">
    <cfRule type="colorScale" priority="64104">
      <colorScale>
        <cfvo type="min"/>
        <cfvo type="max"/>
        <color rgb="FFFCFCFF"/>
        <color rgb="FF63BE7B"/>
      </colorScale>
    </cfRule>
    <cfRule type="colorScale" priority="64105">
      <colorScale>
        <cfvo type="min"/>
        <cfvo type="max"/>
        <color rgb="FFFCFCFF"/>
        <color rgb="FF63BE7B"/>
      </colorScale>
    </cfRule>
    <cfRule type="colorScale" priority="64106">
      <colorScale>
        <cfvo type="min"/>
        <cfvo type="percentile" val="50"/>
        <cfvo type="max"/>
        <color rgb="FFF8696B"/>
        <color rgb="FFFCFCFF"/>
        <color rgb="FF63BE7B"/>
      </colorScale>
    </cfRule>
    <cfRule type="colorScale" priority="64107">
      <colorScale>
        <cfvo type="min"/>
        <cfvo type="max"/>
        <color rgb="FFFCFCFF"/>
        <color rgb="FF63BE7B"/>
      </colorScale>
    </cfRule>
    <cfRule type="colorScale" priority="64108">
      <colorScale>
        <cfvo type="min"/>
        <cfvo type="percentile" val="50"/>
        <cfvo type="max"/>
        <color rgb="FFF8696B"/>
        <color rgb="FFFCFCFF"/>
        <color rgb="FF63BE7B"/>
      </colorScale>
    </cfRule>
    <cfRule type="colorScale" priority="64109">
      <colorScale>
        <cfvo type="min"/>
        <cfvo type="max"/>
        <color rgb="FFFCFCFF"/>
        <color rgb="FF63BE7B"/>
      </colorScale>
    </cfRule>
    <cfRule type="colorScale" priority="64110">
      <colorScale>
        <cfvo type="min"/>
        <cfvo type="max"/>
        <color rgb="FFFCFCFF"/>
        <color rgb="FF63BE7B"/>
      </colorScale>
    </cfRule>
    <cfRule type="colorScale" priority="64111">
      <colorScale>
        <cfvo type="min"/>
        <cfvo type="max"/>
        <color rgb="FFFCFCFF"/>
        <color rgb="FF63BE7B"/>
      </colorScale>
    </cfRule>
  </conditionalFormatting>
  <conditionalFormatting sqref="N6">
    <cfRule type="colorScale" priority="64112">
      <colorScale>
        <cfvo type="min"/>
        <cfvo type="max"/>
        <color rgb="FFFCFCFF"/>
        <color rgb="FF63BE7B"/>
      </colorScale>
    </cfRule>
    <cfRule type="colorScale" priority="64113">
      <colorScale>
        <cfvo type="min"/>
        <cfvo type="max"/>
        <color rgb="FFFCFCFF"/>
        <color rgb="FF63BE7B"/>
      </colorScale>
    </cfRule>
    <cfRule type="colorScale" priority="64114">
      <colorScale>
        <cfvo type="min"/>
        <cfvo type="percentile" val="50"/>
        <cfvo type="max"/>
        <color rgb="FFF8696B"/>
        <color rgb="FFFFEB84"/>
        <color rgb="FF63BE7B"/>
      </colorScale>
    </cfRule>
    <cfRule type="colorScale" priority="64115">
      <colorScale>
        <cfvo type="min"/>
        <cfvo type="max"/>
        <color rgb="FFFFEF9C"/>
        <color rgb="FF63BE7B"/>
      </colorScale>
    </cfRule>
  </conditionalFormatting>
  <conditionalFormatting sqref="F6">
    <cfRule type="colorScale" priority="64120">
      <colorScale>
        <cfvo type="min"/>
        <cfvo type="max"/>
        <color rgb="FFFCFCFF"/>
        <color rgb="FF63BE7B"/>
      </colorScale>
    </cfRule>
  </conditionalFormatting>
  <conditionalFormatting sqref="F6">
    <cfRule type="colorScale" priority="64121">
      <colorScale>
        <cfvo type="min"/>
        <cfvo type="max"/>
        <color rgb="FFFCFCFF"/>
        <color rgb="FF63BE7B"/>
      </colorScale>
    </cfRule>
    <cfRule type="colorScale" priority="64122">
      <colorScale>
        <cfvo type="min"/>
        <cfvo type="max"/>
        <color rgb="FFFCFCFF"/>
        <color rgb="FF63BE7B"/>
      </colorScale>
    </cfRule>
    <cfRule type="colorScale" priority="64123">
      <colorScale>
        <cfvo type="min"/>
        <cfvo type="percentile" val="50"/>
        <cfvo type="max"/>
        <color rgb="FFF8696B"/>
        <color rgb="FFFCFCFF"/>
        <color rgb="FF63BE7B"/>
      </colorScale>
    </cfRule>
    <cfRule type="colorScale" priority="64124">
      <colorScale>
        <cfvo type="min"/>
        <cfvo type="max"/>
        <color rgb="FFFCFCFF"/>
        <color rgb="FF63BE7B"/>
      </colorScale>
    </cfRule>
    <cfRule type="colorScale" priority="64125">
      <colorScale>
        <cfvo type="min"/>
        <cfvo type="percentile" val="50"/>
        <cfvo type="max"/>
        <color rgb="FFF8696B"/>
        <color rgb="FFFCFCFF"/>
        <color rgb="FF63BE7B"/>
      </colorScale>
    </cfRule>
    <cfRule type="colorScale" priority="64126">
      <colorScale>
        <cfvo type="min"/>
        <cfvo type="max"/>
        <color rgb="FFFCFCFF"/>
        <color rgb="FF63BE7B"/>
      </colorScale>
    </cfRule>
    <cfRule type="colorScale" priority="64127">
      <colorScale>
        <cfvo type="min"/>
        <cfvo type="max"/>
        <color rgb="FFFCFCFF"/>
        <color rgb="FF63BE7B"/>
      </colorScale>
    </cfRule>
    <cfRule type="colorScale" priority="64128">
      <colorScale>
        <cfvo type="min"/>
        <cfvo type="max"/>
        <color rgb="FFFCFCFF"/>
        <color rgb="FF63BE7B"/>
      </colorScale>
    </cfRule>
  </conditionalFormatting>
  <conditionalFormatting sqref="G6">
    <cfRule type="colorScale" priority="64129">
      <colorScale>
        <cfvo type="min"/>
        <cfvo type="max"/>
        <color rgb="FFFCFCFF"/>
        <color rgb="FF63BE7B"/>
      </colorScale>
    </cfRule>
  </conditionalFormatting>
  <conditionalFormatting sqref="G6">
    <cfRule type="colorScale" priority="64130">
      <colorScale>
        <cfvo type="min"/>
        <cfvo type="max"/>
        <color rgb="FFFCFCFF"/>
        <color rgb="FF63BE7B"/>
      </colorScale>
    </cfRule>
    <cfRule type="colorScale" priority="64131">
      <colorScale>
        <cfvo type="min"/>
        <cfvo type="max"/>
        <color rgb="FFFCFCFF"/>
        <color rgb="FF63BE7B"/>
      </colorScale>
    </cfRule>
    <cfRule type="colorScale" priority="64132">
      <colorScale>
        <cfvo type="min"/>
        <cfvo type="percentile" val="50"/>
        <cfvo type="max"/>
        <color rgb="FFF8696B"/>
        <color rgb="FFFCFCFF"/>
        <color rgb="FF63BE7B"/>
      </colorScale>
    </cfRule>
    <cfRule type="colorScale" priority="64133">
      <colorScale>
        <cfvo type="min"/>
        <cfvo type="max"/>
        <color rgb="FFFCFCFF"/>
        <color rgb="FF63BE7B"/>
      </colorScale>
    </cfRule>
    <cfRule type="colorScale" priority="64134">
      <colorScale>
        <cfvo type="min"/>
        <cfvo type="percentile" val="50"/>
        <cfvo type="max"/>
        <color rgb="FFF8696B"/>
        <color rgb="FFFCFCFF"/>
        <color rgb="FF63BE7B"/>
      </colorScale>
    </cfRule>
    <cfRule type="colorScale" priority="64135">
      <colorScale>
        <cfvo type="min"/>
        <cfvo type="max"/>
        <color rgb="FFFCFCFF"/>
        <color rgb="FF63BE7B"/>
      </colorScale>
    </cfRule>
    <cfRule type="colorScale" priority="64136">
      <colorScale>
        <cfvo type="min"/>
        <cfvo type="max"/>
        <color rgb="FFFCFCFF"/>
        <color rgb="FF63BE7B"/>
      </colorScale>
    </cfRule>
    <cfRule type="colorScale" priority="64137">
      <colorScale>
        <cfvo type="min"/>
        <cfvo type="max"/>
        <color rgb="FFFCFCFF"/>
        <color rgb="FF63BE7B"/>
      </colorScale>
    </cfRule>
  </conditionalFormatting>
  <conditionalFormatting sqref="H6">
    <cfRule type="colorScale" priority="64138">
      <colorScale>
        <cfvo type="min"/>
        <cfvo type="max"/>
        <color rgb="FFFCFCFF"/>
        <color rgb="FF63BE7B"/>
      </colorScale>
    </cfRule>
  </conditionalFormatting>
  <conditionalFormatting sqref="H6">
    <cfRule type="colorScale" priority="64139">
      <colorScale>
        <cfvo type="min"/>
        <cfvo type="percentile" val="50"/>
        <cfvo type="max"/>
        <color rgb="FFF8696B"/>
        <color rgb="FFFCFCFF"/>
        <color rgb="FF63BE7B"/>
      </colorScale>
    </cfRule>
    <cfRule type="colorScale" priority="64140">
      <colorScale>
        <cfvo type="min"/>
        <cfvo type="max"/>
        <color rgb="FFFCFCFF"/>
        <color rgb="FF63BE7B"/>
      </colorScale>
    </cfRule>
    <cfRule type="colorScale" priority="64141">
      <colorScale>
        <cfvo type="min"/>
        <cfvo type="percentile" val="50"/>
        <cfvo type="max"/>
        <color rgb="FFF8696B"/>
        <color rgb="FFFCFCFF"/>
        <color rgb="FF63BE7B"/>
      </colorScale>
    </cfRule>
    <cfRule type="colorScale" priority="64142">
      <colorScale>
        <cfvo type="min"/>
        <cfvo type="max"/>
        <color rgb="FFFCFCFF"/>
        <color rgb="FF63BE7B"/>
      </colorScale>
    </cfRule>
    <cfRule type="colorScale" priority="64143">
      <colorScale>
        <cfvo type="min"/>
        <cfvo type="percentile" val="50"/>
        <cfvo type="max"/>
        <color rgb="FFF8696B"/>
        <color rgb="FFFCFCFF"/>
        <color rgb="FF63BE7B"/>
      </colorScale>
    </cfRule>
    <cfRule type="colorScale" priority="64144">
      <colorScale>
        <cfvo type="min"/>
        <cfvo type="percentile" val="50"/>
        <cfvo type="max"/>
        <color rgb="FFF8696B"/>
        <color rgb="FFFCFCFF"/>
        <color rgb="FF5A8AC6"/>
      </colorScale>
    </cfRule>
    <cfRule type="colorScale" priority="64145">
      <colorScale>
        <cfvo type="min"/>
        <cfvo type="percentile" val="50"/>
        <cfvo type="max"/>
        <color rgb="FFF8696B"/>
        <color rgb="FFFCFCFF"/>
        <color rgb="FF63BE7B"/>
      </colorScale>
    </cfRule>
    <cfRule type="colorScale" priority="64146">
      <colorScale>
        <cfvo type="min"/>
        <cfvo type="max"/>
        <color rgb="FFFCFCFF"/>
        <color rgb="FF63BE7B"/>
      </colorScale>
    </cfRule>
    <cfRule type="colorScale" priority="64147">
      <colorScale>
        <cfvo type="min"/>
        <cfvo type="percentile" val="50"/>
        <cfvo type="max"/>
        <color rgb="FFF8696B"/>
        <color rgb="FFFCFCFF"/>
        <color rgb="FF63BE7B"/>
      </colorScale>
    </cfRule>
    <cfRule type="colorScale" priority="64148">
      <colorScale>
        <cfvo type="min"/>
        <cfvo type="max"/>
        <color rgb="FFFCFCFF"/>
        <color rgb="FF63BE7B"/>
      </colorScale>
    </cfRule>
    <cfRule type="colorScale" priority="64149">
      <colorScale>
        <cfvo type="min"/>
        <cfvo type="percentile" val="50"/>
        <cfvo type="max"/>
        <color rgb="FFF8696B"/>
        <color rgb="FFFCFCFF"/>
        <color rgb="FF63BE7B"/>
      </colorScale>
    </cfRule>
    <cfRule type="colorScale" priority="64150">
      <colorScale>
        <cfvo type="min"/>
        <cfvo type="max"/>
        <color rgb="FFFCFCFF"/>
        <color rgb="FF63BE7B"/>
      </colorScale>
    </cfRule>
    <cfRule type="colorScale" priority="64151">
      <colorScale>
        <cfvo type="min"/>
        <cfvo type="percentile" val="50"/>
        <cfvo type="max"/>
        <color rgb="FFF8696B"/>
        <color rgb="FFFCFCFF"/>
        <color rgb="FF63BE7B"/>
      </colorScale>
    </cfRule>
    <cfRule type="colorScale" priority="64152">
      <colorScale>
        <cfvo type="min"/>
        <cfvo type="max"/>
        <color rgb="FFFCFCFF"/>
        <color rgb="FF63BE7B"/>
      </colorScale>
    </cfRule>
  </conditionalFormatting>
  <conditionalFormatting sqref="I6">
    <cfRule type="colorScale" priority="64153">
      <colorScale>
        <cfvo type="min"/>
        <cfvo type="max"/>
        <color rgb="FFFCFCFF"/>
        <color rgb="FF63BE7B"/>
      </colorScale>
    </cfRule>
  </conditionalFormatting>
  <conditionalFormatting sqref="I6">
    <cfRule type="colorScale" priority="64155">
      <colorScale>
        <cfvo type="min"/>
        <cfvo type="percentile" val="50"/>
        <cfvo type="max"/>
        <color rgb="FFF8696B"/>
        <color rgb="FFFCFCFF"/>
        <color rgb="FF63BE7B"/>
      </colorScale>
    </cfRule>
    <cfRule type="colorScale" priority="64156">
      <colorScale>
        <cfvo type="min"/>
        <cfvo type="max"/>
        <color rgb="FFFCFCFF"/>
        <color rgb="FF63BE7B"/>
      </colorScale>
    </cfRule>
    <cfRule type="colorScale" priority="64157">
      <colorScale>
        <cfvo type="min"/>
        <cfvo type="percentile" val="50"/>
        <cfvo type="max"/>
        <color rgb="FFF8696B"/>
        <color rgb="FFFCFCFF"/>
        <color rgb="FF63BE7B"/>
      </colorScale>
    </cfRule>
    <cfRule type="colorScale" priority="64158">
      <colorScale>
        <cfvo type="min"/>
        <cfvo type="max"/>
        <color rgb="FFFCFCFF"/>
        <color rgb="FF63BE7B"/>
      </colorScale>
    </cfRule>
    <cfRule type="colorScale" priority="64159">
      <colorScale>
        <cfvo type="min"/>
        <cfvo type="percentile" val="50"/>
        <cfvo type="max"/>
        <color rgb="FFF8696B"/>
        <color rgb="FFFCFCFF"/>
        <color rgb="FF63BE7B"/>
      </colorScale>
    </cfRule>
    <cfRule type="colorScale" priority="64160">
      <colorScale>
        <cfvo type="min"/>
        <cfvo type="percentile" val="50"/>
        <cfvo type="max"/>
        <color rgb="FFF8696B"/>
        <color rgb="FFFCFCFF"/>
        <color rgb="FF63BE7B"/>
      </colorScale>
    </cfRule>
    <cfRule type="colorScale" priority="64161">
      <colorScale>
        <cfvo type="min"/>
        <cfvo type="percentile" val="50"/>
        <cfvo type="max"/>
        <color rgb="FFF8696B"/>
        <color rgb="FFFCFCFF"/>
        <color rgb="FF5A8AC6"/>
      </colorScale>
    </cfRule>
    <cfRule type="colorScale" priority="64162">
      <colorScale>
        <cfvo type="min"/>
        <cfvo type="percentile" val="50"/>
        <cfvo type="max"/>
        <color rgb="FFF8696B"/>
        <color rgb="FFFCFCFF"/>
        <color rgb="FF63BE7B"/>
      </colorScale>
    </cfRule>
    <cfRule type="colorScale" priority="64163">
      <colorScale>
        <cfvo type="min"/>
        <cfvo type="percentile" val="50"/>
        <cfvo type="max"/>
        <color rgb="FFF8696B"/>
        <color rgb="FFFCFCFF"/>
        <color rgb="FF63BE7B"/>
      </colorScale>
    </cfRule>
    <cfRule type="colorScale" priority="64164">
      <colorScale>
        <cfvo type="min"/>
        <cfvo type="max"/>
        <color rgb="FFFCFCFF"/>
        <color rgb="FF63BE7B"/>
      </colorScale>
    </cfRule>
    <cfRule type="colorScale" priority="64165">
      <colorScale>
        <cfvo type="min"/>
        <cfvo type="percentile" val="50"/>
        <cfvo type="max"/>
        <color rgb="FFF8696B"/>
        <color rgb="FFFCFCFF"/>
        <color rgb="FF63BE7B"/>
      </colorScale>
    </cfRule>
    <cfRule type="colorScale" priority="64166">
      <colorScale>
        <cfvo type="min"/>
        <cfvo type="percentile" val="50"/>
        <cfvo type="max"/>
        <color rgb="FFF8696B"/>
        <color rgb="FFFCFCFF"/>
        <color rgb="FF63BE7B"/>
      </colorScale>
    </cfRule>
    <cfRule type="colorScale" priority="64167">
      <colorScale>
        <cfvo type="min"/>
        <cfvo type="max"/>
        <color rgb="FFFCFCFF"/>
        <color rgb="FF63BE7B"/>
      </colorScale>
    </cfRule>
    <cfRule type="colorScale" priority="64168">
      <colorScale>
        <cfvo type="min"/>
        <cfvo type="max"/>
        <color rgb="FFFCFCFF"/>
        <color rgb="FF63BE7B"/>
      </colorScale>
    </cfRule>
    <cfRule type="colorScale" priority="64169">
      <colorScale>
        <cfvo type="min"/>
        <cfvo type="percentile" val="50"/>
        <cfvo type="max"/>
        <color rgb="FFF8696B"/>
        <color rgb="FFFCFCFF"/>
        <color rgb="FF63BE7B"/>
      </colorScale>
    </cfRule>
    <cfRule type="colorScale" priority="64170">
      <colorScale>
        <cfvo type="min"/>
        <cfvo type="max"/>
        <color rgb="FFFCFCFF"/>
        <color rgb="FF63BE7B"/>
      </colorScale>
    </cfRule>
    <cfRule type="colorScale" priority="64171">
      <colorScale>
        <cfvo type="min"/>
        <cfvo type="percentile" val="50"/>
        <cfvo type="max"/>
        <color rgb="FFF8696B"/>
        <color rgb="FFFCFCFF"/>
        <color rgb="FF63BE7B"/>
      </colorScale>
    </cfRule>
    <cfRule type="colorScale" priority="64172">
      <colorScale>
        <cfvo type="min"/>
        <cfvo type="max"/>
        <color rgb="FFFCFCFF"/>
        <color rgb="FF63BE7B"/>
      </colorScale>
    </cfRule>
  </conditionalFormatting>
  <conditionalFormatting sqref="J6">
    <cfRule type="colorScale" priority="64173">
      <colorScale>
        <cfvo type="min"/>
        <cfvo type="max"/>
        <color rgb="FFFCFCFF"/>
        <color rgb="FF63BE7B"/>
      </colorScale>
    </cfRule>
  </conditionalFormatting>
  <conditionalFormatting sqref="J6">
    <cfRule type="colorScale" priority="64174">
      <colorScale>
        <cfvo type="min"/>
        <cfvo type="max"/>
        <color rgb="FFFCFCFF"/>
        <color rgb="FF63BE7B"/>
      </colorScale>
    </cfRule>
    <cfRule type="colorScale" priority="64175">
      <colorScale>
        <cfvo type="min"/>
        <cfvo type="max"/>
        <color rgb="FFFCFCFF"/>
        <color rgb="FF63BE7B"/>
      </colorScale>
    </cfRule>
    <cfRule type="colorScale" priority="64176">
      <colorScale>
        <cfvo type="min"/>
        <cfvo type="max"/>
        <color rgb="FFFCFCFF"/>
        <color rgb="FF63BE7B"/>
      </colorScale>
    </cfRule>
    <cfRule type="colorScale" priority="64177">
      <colorScale>
        <cfvo type="min"/>
        <cfvo type="percentile" val="50"/>
        <cfvo type="max"/>
        <color rgb="FFF8696B"/>
        <color rgb="FFFCFCFF"/>
        <color rgb="FF63BE7B"/>
      </colorScale>
    </cfRule>
    <cfRule type="colorScale" priority="64178">
      <colorScale>
        <cfvo type="min"/>
        <cfvo type="percentile" val="50"/>
        <cfvo type="max"/>
        <color rgb="FFF8696B"/>
        <color rgb="FFFCFCFF"/>
        <color rgb="FF63BE7B"/>
      </colorScale>
    </cfRule>
    <cfRule type="colorScale" priority="64179">
      <colorScale>
        <cfvo type="min"/>
        <cfvo type="max"/>
        <color rgb="FFFCFCFF"/>
        <color rgb="FF63BE7B"/>
      </colorScale>
    </cfRule>
    <cfRule type="colorScale" priority="64180">
      <colorScale>
        <cfvo type="min"/>
        <cfvo type="percentile" val="50"/>
        <cfvo type="max"/>
        <color rgb="FFF8696B"/>
        <color rgb="FFFCFCFF"/>
        <color rgb="FF63BE7B"/>
      </colorScale>
    </cfRule>
    <cfRule type="colorScale" priority="64181">
      <colorScale>
        <cfvo type="min"/>
        <cfvo type="max"/>
        <color rgb="FFFCFCFF"/>
        <color rgb="FF63BE7B"/>
      </colorScale>
    </cfRule>
    <cfRule type="colorScale" priority="64182">
      <colorScale>
        <cfvo type="min"/>
        <cfvo type="max"/>
        <color rgb="FFFCFCFF"/>
        <color rgb="FF63BE7B"/>
      </colorScale>
    </cfRule>
    <cfRule type="colorScale" priority="64183">
      <colorScale>
        <cfvo type="min"/>
        <cfvo type="percentile" val="50"/>
        <cfvo type="max"/>
        <color rgb="FFF8696B"/>
        <color rgb="FFFCFCFF"/>
        <color rgb="FF63BE7B"/>
      </colorScale>
    </cfRule>
    <cfRule type="colorScale" priority="64184">
      <colorScale>
        <cfvo type="min"/>
        <cfvo type="max"/>
        <color rgb="FFFCFCFF"/>
        <color rgb="FF63BE7B"/>
      </colorScale>
    </cfRule>
  </conditionalFormatting>
  <conditionalFormatting sqref="K6">
    <cfRule type="colorScale" priority="64185">
      <colorScale>
        <cfvo type="min"/>
        <cfvo type="max"/>
        <color rgb="FFFCFCFF"/>
        <color rgb="FF63BE7B"/>
      </colorScale>
    </cfRule>
  </conditionalFormatting>
  <conditionalFormatting sqref="K6">
    <cfRule type="colorScale" priority="64186">
      <colorScale>
        <cfvo type="min"/>
        <cfvo type="percentile" val="50"/>
        <cfvo type="max"/>
        <color rgb="FFF8696B"/>
        <color rgb="FFFCFCFF"/>
        <color rgb="FF63BE7B"/>
      </colorScale>
    </cfRule>
    <cfRule type="colorScale" priority="64187">
      <colorScale>
        <cfvo type="min"/>
        <cfvo type="max"/>
        <color rgb="FFFCFCFF"/>
        <color rgb="FF63BE7B"/>
      </colorScale>
    </cfRule>
    <cfRule type="colorScale" priority="64188">
      <colorScale>
        <cfvo type="min"/>
        <cfvo type="percentile" val="50"/>
        <cfvo type="max"/>
        <color rgb="FFF8696B"/>
        <color rgb="FFFCFCFF"/>
        <color rgb="FF63BE7B"/>
      </colorScale>
    </cfRule>
    <cfRule type="colorScale" priority="64189">
      <colorScale>
        <cfvo type="min"/>
        <cfvo type="percentile" val="50"/>
        <cfvo type="max"/>
        <color rgb="FFF8696B"/>
        <color rgb="FFFCFCFF"/>
        <color rgb="FF63BE7B"/>
      </colorScale>
    </cfRule>
    <cfRule type="colorScale" priority="64190">
      <colorScale>
        <cfvo type="min"/>
        <cfvo type="percentile" val="50"/>
        <cfvo type="max"/>
        <color rgb="FFF8696B"/>
        <color rgb="FFFCFCFF"/>
        <color rgb="FF63BE7B"/>
      </colorScale>
    </cfRule>
    <cfRule type="colorScale" priority="64191">
      <colorScale>
        <cfvo type="min"/>
        <cfvo type="max"/>
        <color rgb="FFFCFCFF"/>
        <color rgb="FF63BE7B"/>
      </colorScale>
    </cfRule>
  </conditionalFormatting>
  <conditionalFormatting sqref="L6">
    <cfRule type="colorScale" priority="64192">
      <colorScale>
        <cfvo type="min"/>
        <cfvo type="max"/>
        <color rgb="FFFCFCFF"/>
        <color rgb="FF63BE7B"/>
      </colorScale>
    </cfRule>
  </conditionalFormatting>
  <conditionalFormatting sqref="L6">
    <cfRule type="colorScale" priority="64193">
      <colorScale>
        <cfvo type="min"/>
        <cfvo type="percentile" val="50"/>
        <cfvo type="max"/>
        <color rgb="FFF8696B"/>
        <color rgb="FFFCFCFF"/>
        <color rgb="FF63BE7B"/>
      </colorScale>
    </cfRule>
    <cfRule type="colorScale" priority="64194">
      <colorScale>
        <cfvo type="min"/>
        <cfvo type="max"/>
        <color rgb="FFFCFCFF"/>
        <color rgb="FF63BE7B"/>
      </colorScale>
    </cfRule>
    <cfRule type="colorScale" priority="64195">
      <colorScale>
        <cfvo type="min"/>
        <cfvo type="percentile" val="50"/>
        <cfvo type="max"/>
        <color rgb="FFF8696B"/>
        <color rgb="FFFCFCFF"/>
        <color rgb="FF63BE7B"/>
      </colorScale>
    </cfRule>
    <cfRule type="colorScale" priority="64196">
      <colorScale>
        <cfvo type="min"/>
        <cfvo type="percentile" val="50"/>
        <cfvo type="max"/>
        <color rgb="FFF8696B"/>
        <color rgb="FFFCFCFF"/>
        <color rgb="FF63BE7B"/>
      </colorScale>
    </cfRule>
    <cfRule type="colorScale" priority="64197">
      <colorScale>
        <cfvo type="min"/>
        <cfvo type="percentile" val="50"/>
        <cfvo type="max"/>
        <color rgb="FFF8696B"/>
        <color rgb="FFFCFCFF"/>
        <color rgb="FF63BE7B"/>
      </colorScale>
    </cfRule>
    <cfRule type="colorScale" priority="64198">
      <colorScale>
        <cfvo type="min"/>
        <cfvo type="max"/>
        <color rgb="FFFCFCFF"/>
        <color rgb="FF63BE7B"/>
      </colorScale>
    </cfRule>
  </conditionalFormatting>
  <conditionalFormatting sqref="N6">
    <cfRule type="colorScale" priority="64202">
      <colorScale>
        <cfvo type="min"/>
        <cfvo type="max"/>
        <color rgb="FFFCFCFF"/>
        <color rgb="FF63BE7B"/>
      </colorScale>
    </cfRule>
    <cfRule type="colorScale" priority="64203">
      <colorScale>
        <cfvo type="min"/>
        <cfvo type="max"/>
        <color rgb="FFFCFCFF"/>
        <color rgb="FF63BE7B"/>
      </colorScale>
    </cfRule>
    <cfRule type="colorScale" priority="64204">
      <colorScale>
        <cfvo type="min"/>
        <cfvo type="percentile" val="50"/>
        <cfvo type="max"/>
        <color rgb="FFF8696B"/>
        <color rgb="FFFCFCFF"/>
        <color rgb="FF63BE7B"/>
      </colorScale>
    </cfRule>
    <cfRule type="colorScale" priority="64205">
      <colorScale>
        <cfvo type="min"/>
        <cfvo type="percentile" val="50"/>
        <cfvo type="max"/>
        <color rgb="FFF8696B"/>
        <color rgb="FFFCFCFF"/>
        <color rgb="FF63BE7B"/>
      </colorScale>
    </cfRule>
    <cfRule type="colorScale" priority="64206">
      <colorScale>
        <cfvo type="min"/>
        <cfvo type="max"/>
        <color rgb="FFFCFCFF"/>
        <color rgb="FF63BE7B"/>
      </colorScale>
    </cfRule>
    <cfRule type="colorScale" priority="64207">
      <colorScale>
        <cfvo type="min"/>
        <cfvo type="percentile" val="50"/>
        <cfvo type="max"/>
        <color rgb="FFF8696B"/>
        <color rgb="FFFCFCFF"/>
        <color rgb="FF63BE7B"/>
      </colorScale>
    </cfRule>
    <cfRule type="colorScale" priority="64208">
      <colorScale>
        <cfvo type="min"/>
        <cfvo type="max"/>
        <color rgb="FFFCFCFF"/>
        <color rgb="FF63BE7B"/>
      </colorScale>
    </cfRule>
    <cfRule type="colorScale" priority="64209">
      <colorScale>
        <cfvo type="min"/>
        <cfvo type="max"/>
        <color rgb="FFFCFCFF"/>
        <color rgb="FF63BE7B"/>
      </colorScale>
    </cfRule>
    <cfRule type="colorScale" priority="64210">
      <colorScale>
        <cfvo type="min"/>
        <cfvo type="percentile" val="50"/>
        <cfvo type="max"/>
        <color rgb="FFF8696B"/>
        <color rgb="FFFCFCFF"/>
        <color rgb="FF63BE7B"/>
      </colorScale>
    </cfRule>
    <cfRule type="colorScale" priority="64211">
      <colorScale>
        <cfvo type="min"/>
        <cfvo type="max"/>
        <color rgb="FFFCFCFF"/>
        <color rgb="FF63BE7B"/>
      </colorScale>
    </cfRule>
    <cfRule type="colorScale" priority="64212">
      <colorScale>
        <cfvo type="min"/>
        <cfvo type="percentile" val="50"/>
        <cfvo type="max"/>
        <color rgb="FFF8696B"/>
        <color rgb="FFFCFCFF"/>
        <color rgb="FF63BE7B"/>
      </colorScale>
    </cfRule>
  </conditionalFormatting>
  <conditionalFormatting sqref="O6">
    <cfRule type="colorScale" priority="64213">
      <colorScale>
        <cfvo type="min"/>
        <cfvo type="percentile" val="50"/>
        <cfvo type="max"/>
        <color rgb="FF63BE7B"/>
        <color rgb="FFFCFCFF"/>
        <color rgb="FFF8696B"/>
      </colorScale>
    </cfRule>
  </conditionalFormatting>
  <conditionalFormatting sqref="O6">
    <cfRule type="colorScale" priority="64214">
      <colorScale>
        <cfvo type="min"/>
        <cfvo type="percentile" val="50"/>
        <cfvo type="max"/>
        <color rgb="FF63BE7B"/>
        <color rgb="FFFCFCFF"/>
        <color rgb="FFF8696B"/>
      </colorScale>
    </cfRule>
    <cfRule type="colorScale" priority="64215">
      <colorScale>
        <cfvo type="min"/>
        <cfvo type="percentile" val="50"/>
        <cfvo type="max"/>
        <color rgb="FF63BE7B"/>
        <color rgb="FFFCFCFF"/>
        <color rgb="FFF8696B"/>
      </colorScale>
    </cfRule>
    <cfRule type="colorScale" priority="64216">
      <colorScale>
        <cfvo type="min"/>
        <cfvo type="percentile" val="50"/>
        <cfvo type="max"/>
        <color rgb="FF63BE7B"/>
        <color rgb="FFFCFCFF"/>
        <color rgb="FFF8696B"/>
      </colorScale>
    </cfRule>
    <cfRule type="colorScale" priority="64217">
      <colorScale>
        <cfvo type="min"/>
        <cfvo type="percentile" val="50"/>
        <cfvo type="max"/>
        <color rgb="FF63BE7B"/>
        <color rgb="FFFCFCFF"/>
        <color rgb="FFF8696B"/>
      </colorScale>
    </cfRule>
    <cfRule type="colorScale" priority="64218">
      <colorScale>
        <cfvo type="min"/>
        <cfvo type="percentile" val="50"/>
        <cfvo type="max"/>
        <color rgb="FF63BE7B"/>
        <color rgb="FFFCFCFF"/>
        <color rgb="FFF8696B"/>
      </colorScale>
    </cfRule>
    <cfRule type="colorScale" priority="64219">
      <colorScale>
        <cfvo type="min"/>
        <cfvo type="percentile" val="50"/>
        <cfvo type="max"/>
        <color rgb="FF63BE7B"/>
        <color rgb="FFFCFCFF"/>
        <color rgb="FFF8696B"/>
      </colorScale>
    </cfRule>
    <cfRule type="colorScale" priority="64220">
      <colorScale>
        <cfvo type="min"/>
        <cfvo type="percentile" val="50"/>
        <cfvo type="max"/>
        <color rgb="FF63BE7B"/>
        <color rgb="FFFCFCFF"/>
        <color rgb="FFF8696B"/>
      </colorScale>
    </cfRule>
    <cfRule type="colorScale" priority="64221">
      <colorScale>
        <cfvo type="min"/>
        <cfvo type="percentile" val="50"/>
        <cfvo type="max"/>
        <color rgb="FF63BE7B"/>
        <color rgb="FFFCFCFF"/>
        <color rgb="FFF8696B"/>
      </colorScale>
    </cfRule>
  </conditionalFormatting>
  <conditionalFormatting sqref="P6">
    <cfRule type="colorScale" priority="64222">
      <colorScale>
        <cfvo type="min"/>
        <cfvo type="percentile" val="50"/>
        <cfvo type="max"/>
        <color rgb="FF63BE7B"/>
        <color rgb="FFFCFCFF"/>
        <color rgb="FFF8696B"/>
      </colorScale>
    </cfRule>
  </conditionalFormatting>
  <conditionalFormatting sqref="P6">
    <cfRule type="colorScale" priority="64223">
      <colorScale>
        <cfvo type="min"/>
        <cfvo type="percentile" val="50"/>
        <cfvo type="max"/>
        <color rgb="FF63BE7B"/>
        <color rgb="FFFCFCFF"/>
        <color rgb="FFF8696B"/>
      </colorScale>
    </cfRule>
    <cfRule type="colorScale" priority="64224">
      <colorScale>
        <cfvo type="min"/>
        <cfvo type="percentile" val="50"/>
        <cfvo type="max"/>
        <color rgb="FF63BE7B"/>
        <color rgb="FFFCFCFF"/>
        <color rgb="FFF8696B"/>
      </colorScale>
    </cfRule>
    <cfRule type="colorScale" priority="64225">
      <colorScale>
        <cfvo type="min"/>
        <cfvo type="max"/>
        <color rgb="FFFCFCFF"/>
        <color rgb="FFF8696B"/>
      </colorScale>
    </cfRule>
    <cfRule type="colorScale" priority="64226">
      <colorScale>
        <cfvo type="min"/>
        <cfvo type="percentile" val="50"/>
        <cfvo type="max"/>
        <color rgb="FF63BE7B"/>
        <color rgb="FFFCFCFF"/>
        <color rgb="FFF8696B"/>
      </colorScale>
    </cfRule>
    <cfRule type="colorScale" priority="64227">
      <colorScale>
        <cfvo type="min"/>
        <cfvo type="percentile" val="50"/>
        <cfvo type="max"/>
        <color rgb="FF63BE7B"/>
        <color rgb="FFFCFCFF"/>
        <color rgb="FFF8696B"/>
      </colorScale>
    </cfRule>
    <cfRule type="colorScale" priority="64228">
      <colorScale>
        <cfvo type="min"/>
        <cfvo type="percentile" val="50"/>
        <cfvo type="max"/>
        <color rgb="FF63BE7B"/>
        <color rgb="FFFCFCFF"/>
        <color rgb="FFF8696B"/>
      </colorScale>
    </cfRule>
    <cfRule type="colorScale" priority="64229">
      <colorScale>
        <cfvo type="min"/>
        <cfvo type="percentile" val="50"/>
        <cfvo type="max"/>
        <color rgb="FF63BE7B"/>
        <color rgb="FFFCFCFF"/>
        <color rgb="FFF8696B"/>
      </colorScale>
    </cfRule>
  </conditionalFormatting>
  <conditionalFormatting sqref="Q6">
    <cfRule type="colorScale" priority="64230">
      <colorScale>
        <cfvo type="min"/>
        <cfvo type="percentile" val="50"/>
        <cfvo type="max"/>
        <color rgb="FFF8696B"/>
        <color rgb="FFFCFCFF"/>
        <color rgb="FF63BE7B"/>
      </colorScale>
    </cfRule>
  </conditionalFormatting>
  <conditionalFormatting sqref="Q6">
    <cfRule type="colorScale" priority="64231">
      <colorScale>
        <cfvo type="min"/>
        <cfvo type="max"/>
        <color rgb="FFFFEF9C"/>
        <color rgb="FF63BE7B"/>
      </colorScale>
    </cfRule>
    <cfRule type="colorScale" priority="64232">
      <colorScale>
        <cfvo type="min"/>
        <cfvo type="percentile" val="50"/>
        <cfvo type="max"/>
        <color rgb="FFF8696B"/>
        <color rgb="FFFCFCFF"/>
        <color rgb="FF63BE7B"/>
      </colorScale>
    </cfRule>
    <cfRule type="colorScale" priority="64233">
      <colorScale>
        <cfvo type="min"/>
        <cfvo type="max"/>
        <color rgb="FFFFEF9C"/>
        <color rgb="FF63BE7B"/>
      </colorScale>
    </cfRule>
    <cfRule type="colorScale" priority="64234">
      <colorScale>
        <cfvo type="min"/>
        <cfvo type="max"/>
        <color rgb="FFFCFCFF"/>
        <color rgb="FF63BE7B"/>
      </colorScale>
    </cfRule>
    <cfRule type="colorScale" priority="64235">
      <colorScale>
        <cfvo type="min"/>
        <cfvo type="max"/>
        <color rgb="FFFCFCFF"/>
        <color rgb="FF63BE7B"/>
      </colorScale>
    </cfRule>
    <cfRule type="colorScale" priority="64236">
      <colorScale>
        <cfvo type="min"/>
        <cfvo type="percentile" val="50"/>
        <cfvo type="max"/>
        <color rgb="FFF8696B"/>
        <color rgb="FFFCFCFF"/>
        <color rgb="FF63BE7B"/>
      </colorScale>
    </cfRule>
    <cfRule type="colorScale" priority="64237">
      <colorScale>
        <cfvo type="min"/>
        <cfvo type="percentile" val="50"/>
        <cfvo type="max"/>
        <color rgb="FFF8696B"/>
        <color rgb="FFFCFCFF"/>
        <color rgb="FF63BE7B"/>
      </colorScale>
    </cfRule>
    <cfRule type="colorScale" priority="64238">
      <colorScale>
        <cfvo type="min"/>
        <cfvo type="max"/>
        <color rgb="FFFCFCFF"/>
        <color rgb="FF63BE7B"/>
      </colorScale>
    </cfRule>
    <cfRule type="colorScale" priority="64239">
      <colorScale>
        <cfvo type="min"/>
        <cfvo type="percentile" val="50"/>
        <cfvo type="max"/>
        <color rgb="FFF8696B"/>
        <color rgb="FFFCFCFF"/>
        <color rgb="FF63BE7B"/>
      </colorScale>
    </cfRule>
    <cfRule type="colorScale" priority="64240">
      <colorScale>
        <cfvo type="min"/>
        <cfvo type="percentile" val="50"/>
        <cfvo type="max"/>
        <color rgb="FFF8696B"/>
        <color rgb="FFFCFCFF"/>
        <color rgb="FF63BE7B"/>
      </colorScale>
    </cfRule>
    <cfRule type="colorScale" priority="64241">
      <colorScale>
        <cfvo type="min"/>
        <cfvo type="percentile" val="50"/>
        <cfvo type="max"/>
        <color rgb="FFF8696B"/>
        <color rgb="FFFCFCFF"/>
        <color rgb="FF63BE7B"/>
      </colorScale>
    </cfRule>
  </conditionalFormatting>
  <conditionalFormatting sqref="R6">
    <cfRule type="colorScale" priority="64242">
      <colorScale>
        <cfvo type="min"/>
        <cfvo type="max"/>
        <color rgb="FFFCFCFF"/>
        <color rgb="FF63BE7B"/>
      </colorScale>
    </cfRule>
  </conditionalFormatting>
  <conditionalFormatting sqref="R6">
    <cfRule type="colorScale" priority="64243">
      <colorScale>
        <cfvo type="min"/>
        <cfvo type="max"/>
        <color rgb="FFFCFCFF"/>
        <color rgb="FF63BE7B"/>
      </colorScale>
    </cfRule>
    <cfRule type="colorScale" priority="64244">
      <colorScale>
        <cfvo type="min"/>
        <cfvo type="percentile" val="50"/>
        <cfvo type="max"/>
        <color rgb="FFF8696B"/>
        <color rgb="FFFCFCFF"/>
        <color rgb="FF63BE7B"/>
      </colorScale>
    </cfRule>
    <cfRule type="colorScale" priority="64245">
      <colorScale>
        <cfvo type="min"/>
        <cfvo type="max"/>
        <color rgb="FFFCFCFF"/>
        <color rgb="FF63BE7B"/>
      </colorScale>
    </cfRule>
    <cfRule type="colorScale" priority="64246">
      <colorScale>
        <cfvo type="min"/>
        <cfvo type="percentile" val="50"/>
        <cfvo type="max"/>
        <color rgb="FFF8696B"/>
        <color rgb="FFFCFCFF"/>
        <color rgb="FF63BE7B"/>
      </colorScale>
    </cfRule>
    <cfRule type="colorScale" priority="64247">
      <colorScale>
        <cfvo type="min"/>
        <cfvo type="max"/>
        <color rgb="FFFCFCFF"/>
        <color rgb="FF63BE7B"/>
      </colorScale>
    </cfRule>
    <cfRule type="colorScale" priority="64248">
      <colorScale>
        <cfvo type="min"/>
        <cfvo type="max"/>
        <color rgb="FFFCFCFF"/>
        <color rgb="FF63BE7B"/>
      </colorScale>
    </cfRule>
    <cfRule type="colorScale" priority="64249">
      <colorScale>
        <cfvo type="min"/>
        <cfvo type="percentile" val="50"/>
        <cfvo type="max"/>
        <color rgb="FFF8696B"/>
        <color rgb="FFFCFCFF"/>
        <color rgb="FF63BE7B"/>
      </colorScale>
    </cfRule>
  </conditionalFormatting>
  <conditionalFormatting sqref="S6">
    <cfRule type="colorScale" priority="64250">
      <colorScale>
        <cfvo type="min"/>
        <cfvo type="max"/>
        <color rgb="FFFCFCFF"/>
        <color rgb="FF63BE7B"/>
      </colorScale>
    </cfRule>
  </conditionalFormatting>
  <conditionalFormatting sqref="S6">
    <cfRule type="colorScale" priority="64251">
      <colorScale>
        <cfvo type="min"/>
        <cfvo type="max"/>
        <color rgb="FFFCFCFF"/>
        <color rgb="FF63BE7B"/>
      </colorScale>
    </cfRule>
    <cfRule type="colorScale" priority="64252">
      <colorScale>
        <cfvo type="min"/>
        <cfvo type="percentile" val="50"/>
        <cfvo type="max"/>
        <color rgb="FFF8696B"/>
        <color rgb="FFFCFCFF"/>
        <color rgb="FF63BE7B"/>
      </colorScale>
    </cfRule>
    <cfRule type="colorScale" priority="64253">
      <colorScale>
        <cfvo type="min"/>
        <cfvo type="max"/>
        <color rgb="FFFCFCFF"/>
        <color rgb="FF63BE7B"/>
      </colorScale>
    </cfRule>
    <cfRule type="colorScale" priority="64254">
      <colorScale>
        <cfvo type="min"/>
        <cfvo type="max"/>
        <color rgb="FFFCFCFF"/>
        <color rgb="FF63BE7B"/>
      </colorScale>
    </cfRule>
    <cfRule type="colorScale" priority="64255">
      <colorScale>
        <cfvo type="min"/>
        <cfvo type="percentile" val="50"/>
        <cfvo type="max"/>
        <color rgb="FFF8696B"/>
        <color rgb="FFFCFCFF"/>
        <color rgb="FF63BE7B"/>
      </colorScale>
    </cfRule>
    <cfRule type="colorScale" priority="64256">
      <colorScale>
        <cfvo type="min"/>
        <cfvo type="percentile" val="50"/>
        <cfvo type="max"/>
        <color rgb="FFF8696B"/>
        <color rgb="FFFCFCFF"/>
        <color rgb="FF63BE7B"/>
      </colorScale>
    </cfRule>
    <cfRule type="colorScale" priority="64257">
      <colorScale>
        <cfvo type="min"/>
        <cfvo type="percentile" val="50"/>
        <cfvo type="max"/>
        <color rgb="FFF8696B"/>
        <color rgb="FFFCFCFF"/>
        <color rgb="FF63BE7B"/>
      </colorScale>
    </cfRule>
  </conditionalFormatting>
  <conditionalFormatting sqref="T6">
    <cfRule type="colorScale" priority="64258">
      <colorScale>
        <cfvo type="min"/>
        <cfvo type="max"/>
        <color rgb="FFFCFCFF"/>
        <color rgb="FF63BE7B"/>
      </colorScale>
    </cfRule>
  </conditionalFormatting>
  <conditionalFormatting sqref="T6">
    <cfRule type="colorScale" priority="64259">
      <colorScale>
        <cfvo type="min"/>
        <cfvo type="max"/>
        <color rgb="FFFFEF9C"/>
        <color rgb="FF63BE7B"/>
      </colorScale>
    </cfRule>
    <cfRule type="colorScale" priority="64260">
      <colorScale>
        <cfvo type="min"/>
        <cfvo type="percentile" val="50"/>
        <cfvo type="max"/>
        <color rgb="FFF8696B"/>
        <color rgb="FFFCFCFF"/>
        <color rgb="FF63BE7B"/>
      </colorScale>
    </cfRule>
    <cfRule type="colorScale" priority="64261">
      <colorScale>
        <cfvo type="min"/>
        <cfvo type="max"/>
        <color rgb="FFFCFCFF"/>
        <color rgb="FF63BE7B"/>
      </colorScale>
    </cfRule>
    <cfRule type="colorScale" priority="64262">
      <colorScale>
        <cfvo type="min"/>
        <cfvo type="max"/>
        <color rgb="FFFCFCFF"/>
        <color rgb="FF63BE7B"/>
      </colorScale>
    </cfRule>
    <cfRule type="colorScale" priority="64263">
      <colorScale>
        <cfvo type="min"/>
        <cfvo type="max"/>
        <color rgb="FFFCFCFF"/>
        <color rgb="FF63BE7B"/>
      </colorScale>
    </cfRule>
    <cfRule type="colorScale" priority="64264">
      <colorScale>
        <cfvo type="min"/>
        <cfvo type="max"/>
        <color rgb="FFFCFCFF"/>
        <color rgb="FF63BE7B"/>
      </colorScale>
    </cfRule>
    <cfRule type="colorScale" priority="64265">
      <colorScale>
        <cfvo type="min"/>
        <cfvo type="percentile" val="50"/>
        <cfvo type="max"/>
        <color rgb="FFF8696B"/>
        <color rgb="FFFCFCFF"/>
        <color rgb="FF63BE7B"/>
      </colorScale>
    </cfRule>
    <cfRule type="colorScale" priority="64266">
      <colorScale>
        <cfvo type="min"/>
        <cfvo type="max"/>
        <color rgb="FFFCFCFF"/>
        <color rgb="FF63BE7B"/>
      </colorScale>
    </cfRule>
    <cfRule type="colorScale" priority="64267">
      <colorScale>
        <cfvo type="min"/>
        <cfvo type="percentile" val="50"/>
        <cfvo type="max"/>
        <color rgb="FFF8696B"/>
        <color rgb="FFFCFCFF"/>
        <color rgb="FF63BE7B"/>
      </colorScale>
    </cfRule>
    <cfRule type="colorScale" priority="64268">
      <colorScale>
        <cfvo type="min"/>
        <cfvo type="percentile" val="50"/>
        <cfvo type="max"/>
        <color rgb="FFF8696B"/>
        <color rgb="FFFCFCFF"/>
        <color rgb="FF63BE7B"/>
      </colorScale>
    </cfRule>
  </conditionalFormatting>
  <conditionalFormatting sqref="U6">
    <cfRule type="colorScale" priority="64269">
      <colorScale>
        <cfvo type="min"/>
        <cfvo type="percentile" val="50"/>
        <cfvo type="max"/>
        <color rgb="FFF8696B"/>
        <color rgb="FFFCFCFF"/>
        <color rgb="FF63BE7B"/>
      </colorScale>
    </cfRule>
  </conditionalFormatting>
  <conditionalFormatting sqref="U6">
    <cfRule type="colorScale" priority="64270">
      <colorScale>
        <cfvo type="min"/>
        <cfvo type="percentile" val="50"/>
        <cfvo type="max"/>
        <color rgb="FFF8696B"/>
        <color rgb="FFFCFCFF"/>
        <color rgb="FF63BE7B"/>
      </colorScale>
    </cfRule>
    <cfRule type="colorScale" priority="64271">
      <colorScale>
        <cfvo type="min"/>
        <cfvo type="max"/>
        <color rgb="FFFCFCFF"/>
        <color rgb="FF63BE7B"/>
      </colorScale>
    </cfRule>
    <cfRule type="colorScale" priority="64272">
      <colorScale>
        <cfvo type="min"/>
        <cfvo type="max"/>
        <color rgb="FFFCFCFF"/>
        <color rgb="FF63BE7B"/>
      </colorScale>
    </cfRule>
    <cfRule type="colorScale" priority="64273">
      <colorScale>
        <cfvo type="min"/>
        <cfvo type="percentile" val="50"/>
        <cfvo type="max"/>
        <color rgb="FFF8696B"/>
        <color rgb="FFFCFCFF"/>
        <color rgb="FF63BE7B"/>
      </colorScale>
    </cfRule>
    <cfRule type="colorScale" priority="64274">
      <colorScale>
        <cfvo type="min"/>
        <cfvo type="max"/>
        <color rgb="FFFCFCFF"/>
        <color rgb="FF63BE7B"/>
      </colorScale>
    </cfRule>
    <cfRule type="colorScale" priority="64275">
      <colorScale>
        <cfvo type="min"/>
        <cfvo type="percentile" val="50"/>
        <cfvo type="max"/>
        <color rgb="FFF8696B"/>
        <color rgb="FFFCFCFF"/>
        <color rgb="FF63BE7B"/>
      </colorScale>
    </cfRule>
    <cfRule type="colorScale" priority="64276">
      <colorScale>
        <cfvo type="min"/>
        <cfvo type="percentile" val="50"/>
        <cfvo type="max"/>
        <color rgb="FFF8696B"/>
        <color rgb="FFFCFCFF"/>
        <color rgb="FF63BE7B"/>
      </colorScale>
    </cfRule>
    <cfRule type="colorScale" priority="64277">
      <colorScale>
        <cfvo type="min"/>
        <cfvo type="percentile" val="50"/>
        <cfvo type="max"/>
        <color rgb="FFF8696B"/>
        <color rgb="FFFCFCFF"/>
        <color rgb="FF63BE7B"/>
      </colorScale>
    </cfRule>
  </conditionalFormatting>
  <conditionalFormatting sqref="V6">
    <cfRule type="colorScale" priority="64278">
      <colorScale>
        <cfvo type="min"/>
        <cfvo type="percentile" val="50"/>
        <cfvo type="max"/>
        <color rgb="FF63BE7B"/>
        <color rgb="FFFCFCFF"/>
        <color rgb="FFF8696B"/>
      </colorScale>
    </cfRule>
  </conditionalFormatting>
  <conditionalFormatting sqref="V6">
    <cfRule type="colorScale" priority="64279">
      <colorScale>
        <cfvo type="min"/>
        <cfvo type="max"/>
        <color rgb="FFFFEF9C"/>
        <color rgb="FF63BE7B"/>
      </colorScale>
    </cfRule>
    <cfRule type="colorScale" priority="64280">
      <colorScale>
        <cfvo type="min"/>
        <cfvo type="max"/>
        <color rgb="FFFFEF9C"/>
        <color rgb="FF63BE7B"/>
      </colorScale>
    </cfRule>
    <cfRule type="colorScale" priority="64281">
      <colorScale>
        <cfvo type="min"/>
        <cfvo type="percentile" val="50"/>
        <cfvo type="max"/>
        <color rgb="FF63BE7B"/>
        <color rgb="FFFCFCFF"/>
        <color rgb="FFF8696B"/>
      </colorScale>
    </cfRule>
    <cfRule type="colorScale" priority="64282">
      <colorScale>
        <cfvo type="min"/>
        <cfvo type="percentile" val="50"/>
        <cfvo type="max"/>
        <color rgb="FF63BE7B"/>
        <color rgb="FFFCFCFF"/>
        <color rgb="FFF8696B"/>
      </colorScale>
    </cfRule>
    <cfRule type="colorScale" priority="64283">
      <colorScale>
        <cfvo type="min"/>
        <cfvo type="max"/>
        <color rgb="FF63BE7B"/>
        <color rgb="FFFCFCFF"/>
      </colorScale>
    </cfRule>
    <cfRule type="colorScale" priority="64284">
      <colorScale>
        <cfvo type="min"/>
        <cfvo type="percentile" val="50"/>
        <cfvo type="max"/>
        <color rgb="FF63BE7B"/>
        <color rgb="FFFCFCFF"/>
        <color rgb="FFF8696B"/>
      </colorScale>
    </cfRule>
    <cfRule type="colorScale" priority="64285">
      <colorScale>
        <cfvo type="min"/>
        <cfvo type="max"/>
        <color rgb="FFFFEF9C"/>
        <color rgb="FF63BE7B"/>
      </colorScale>
    </cfRule>
    <cfRule type="colorScale" priority="64286">
      <colorScale>
        <cfvo type="min"/>
        <cfvo type="percentile" val="50"/>
        <cfvo type="max"/>
        <color rgb="FF63BE7B"/>
        <color rgb="FFFCFCFF"/>
        <color rgb="FFF8696B"/>
      </colorScale>
    </cfRule>
    <cfRule type="colorScale" priority="64287">
      <colorScale>
        <cfvo type="min"/>
        <cfvo type="percentile" val="50"/>
        <cfvo type="max"/>
        <color rgb="FF63BE7B"/>
        <color rgb="FFFCFCFF"/>
        <color rgb="FFF8696B"/>
      </colorScale>
    </cfRule>
    <cfRule type="colorScale" priority="64288">
      <colorScale>
        <cfvo type="min"/>
        <cfvo type="percentile" val="50"/>
        <cfvo type="max"/>
        <color rgb="FF63BE7B"/>
        <color rgb="FFFCFCFF"/>
        <color rgb="FFF8696B"/>
      </colorScale>
    </cfRule>
  </conditionalFormatting>
  <conditionalFormatting sqref="W6">
    <cfRule type="colorScale" priority="64289">
      <colorScale>
        <cfvo type="min"/>
        <cfvo type="percentile" val="50"/>
        <cfvo type="max"/>
        <color rgb="FF63BE7B"/>
        <color rgb="FFFCFCFF"/>
        <color rgb="FFF8696B"/>
      </colorScale>
    </cfRule>
  </conditionalFormatting>
  <conditionalFormatting sqref="W6">
    <cfRule type="colorScale" priority="64290">
      <colorScale>
        <cfvo type="min"/>
        <cfvo type="percentile" val="50"/>
        <cfvo type="max"/>
        <color rgb="FF63BE7B"/>
        <color rgb="FFFCFCFF"/>
        <color rgb="FFF8696B"/>
      </colorScale>
    </cfRule>
    <cfRule type="colorScale" priority="64291">
      <colorScale>
        <cfvo type="min"/>
        <cfvo type="max"/>
        <color rgb="FF63BE7B"/>
        <color rgb="FFFCFCFF"/>
      </colorScale>
    </cfRule>
    <cfRule type="colorScale" priority="64292">
      <colorScale>
        <cfvo type="min"/>
        <cfvo type="percentile" val="50"/>
        <cfvo type="max"/>
        <color rgb="FF63BE7B"/>
        <color rgb="FFFCFCFF"/>
        <color rgb="FFF8696B"/>
      </colorScale>
    </cfRule>
    <cfRule type="colorScale" priority="64293">
      <colorScale>
        <cfvo type="min"/>
        <cfvo type="percentile" val="50"/>
        <cfvo type="max"/>
        <color rgb="FF63BE7B"/>
        <color rgb="FFFCFCFF"/>
        <color rgb="FFF8696B"/>
      </colorScale>
    </cfRule>
    <cfRule type="colorScale" priority="64294">
      <colorScale>
        <cfvo type="min"/>
        <cfvo type="percentile" val="50"/>
        <cfvo type="max"/>
        <color rgb="FF63BE7B"/>
        <color rgb="FFFCFCFF"/>
        <color rgb="FFF8696B"/>
      </colorScale>
    </cfRule>
    <cfRule type="colorScale" priority="64295">
      <colorScale>
        <cfvo type="min"/>
        <cfvo type="percentile" val="50"/>
        <cfvo type="max"/>
        <color rgb="FF63BE7B"/>
        <color rgb="FFFCFCFF"/>
        <color rgb="FFF8696B"/>
      </colorScale>
    </cfRule>
    <cfRule type="colorScale" priority="64296">
      <colorScale>
        <cfvo type="min"/>
        <cfvo type="percentile" val="50"/>
        <cfvo type="max"/>
        <color rgb="FF63BE7B"/>
        <color rgb="FFFCFCFF"/>
        <color rgb="FFF8696B"/>
      </colorScale>
    </cfRule>
  </conditionalFormatting>
  <conditionalFormatting sqref="S6">
    <cfRule type="colorScale" priority="64311">
      <colorScale>
        <cfvo type="min"/>
        <cfvo type="percentile" val="50"/>
        <cfvo type="max"/>
        <color rgb="FFF8696B"/>
        <color rgb="FFFCFCFF"/>
        <color rgb="FF63BE7B"/>
      </colorScale>
    </cfRule>
  </conditionalFormatting>
  <conditionalFormatting sqref="T6">
    <cfRule type="colorScale" priority="64312">
      <colorScale>
        <cfvo type="min"/>
        <cfvo type="percentile" val="50"/>
        <cfvo type="max"/>
        <color rgb="FFF8696B"/>
        <color rgb="FFFCFCFF"/>
        <color rgb="FF63BE7B"/>
      </colorScale>
    </cfRule>
  </conditionalFormatting>
  <conditionalFormatting sqref="M6">
    <cfRule type="colorScale" priority="64320">
      <colorScale>
        <cfvo type="min"/>
        <cfvo type="max"/>
        <color rgb="FFFCFCFF"/>
        <color rgb="FF63BE7B"/>
      </colorScale>
    </cfRule>
  </conditionalFormatting>
  <conditionalFormatting sqref="M6">
    <cfRule type="colorScale" priority="64321">
      <colorScale>
        <cfvo type="min"/>
        <cfvo type="max"/>
        <color rgb="FFFCFCFF"/>
        <color rgb="FF63BE7B"/>
      </colorScale>
    </cfRule>
    <cfRule type="colorScale" priority="64322">
      <colorScale>
        <cfvo type="min"/>
        <cfvo type="max"/>
        <color rgb="FFFCFCFF"/>
        <color rgb="FF63BE7B"/>
      </colorScale>
    </cfRule>
    <cfRule type="colorScale" priority="64323">
      <colorScale>
        <cfvo type="min"/>
        <cfvo type="max"/>
        <color rgb="FFFCFCFF"/>
        <color rgb="FF63BE7B"/>
      </colorScale>
    </cfRule>
    <cfRule type="colorScale" priority="64324">
      <colorScale>
        <cfvo type="min"/>
        <cfvo type="percentile" val="50"/>
        <cfvo type="max"/>
        <color rgb="FFF8696B"/>
        <color rgb="FFFCFCFF"/>
        <color rgb="FF63BE7B"/>
      </colorScale>
    </cfRule>
    <cfRule type="colorScale" priority="64325">
      <colorScale>
        <cfvo type="min"/>
        <cfvo type="percentile" val="50"/>
        <cfvo type="max"/>
        <color rgb="FFF8696B"/>
        <color rgb="FFFCFCFF"/>
        <color rgb="FF63BE7B"/>
      </colorScale>
    </cfRule>
    <cfRule type="colorScale" priority="64326">
      <colorScale>
        <cfvo type="min"/>
        <cfvo type="max"/>
        <color rgb="FFFCFCFF"/>
        <color rgb="FF63BE7B"/>
      </colorScale>
    </cfRule>
    <cfRule type="colorScale" priority="64327">
      <colorScale>
        <cfvo type="min"/>
        <cfvo type="percentile" val="50"/>
        <cfvo type="max"/>
        <color rgb="FFF8696B"/>
        <color rgb="FFFCFCFF"/>
        <color rgb="FF63BE7B"/>
      </colorScale>
    </cfRule>
    <cfRule type="colorScale" priority="64328">
      <colorScale>
        <cfvo type="min"/>
        <cfvo type="max"/>
        <color rgb="FFFCFCFF"/>
        <color rgb="FF63BE7B"/>
      </colorScale>
    </cfRule>
    <cfRule type="colorScale" priority="64329">
      <colorScale>
        <cfvo type="min"/>
        <cfvo type="max"/>
        <color rgb="FFFCFCFF"/>
        <color rgb="FF63BE7B"/>
      </colorScale>
    </cfRule>
    <cfRule type="colorScale" priority="64330">
      <colorScale>
        <cfvo type="min"/>
        <cfvo type="percentile" val="50"/>
        <cfvo type="max"/>
        <color rgb="FFF8696B"/>
        <color rgb="FFFCFCFF"/>
        <color rgb="FF63BE7B"/>
      </colorScale>
    </cfRule>
    <cfRule type="colorScale" priority="64331">
      <colorScale>
        <cfvo type="min"/>
        <cfvo type="max"/>
        <color rgb="FFFCFCFF"/>
        <color rgb="FF63BE7B"/>
      </colorScale>
    </cfRule>
  </conditionalFormatting>
  <conditionalFormatting sqref="D2:D7">
    <cfRule type="colorScale" priority="64414">
      <colorScale>
        <cfvo type="min"/>
        <cfvo type="percentile" val="50"/>
        <cfvo type="max"/>
        <color rgb="FFF8696B"/>
        <color rgb="FFFCFCFF"/>
        <color rgb="FF63BE7B"/>
      </colorScale>
    </cfRule>
  </conditionalFormatting>
  <conditionalFormatting sqref="G2:G7">
    <cfRule type="colorScale" priority="64416">
      <colorScale>
        <cfvo type="min"/>
        <cfvo type="max"/>
        <color rgb="FFFCFCFF"/>
        <color rgb="FF63BE7B"/>
      </colorScale>
    </cfRule>
  </conditionalFormatting>
  <conditionalFormatting sqref="J2:J7">
    <cfRule type="colorScale" priority="64418">
      <colorScale>
        <cfvo type="min"/>
        <cfvo type="max"/>
        <color rgb="FFFCFCFF"/>
        <color rgb="FF63BE7B"/>
      </colorScale>
    </cfRule>
  </conditionalFormatting>
  <conditionalFormatting sqref="N2:N7">
    <cfRule type="colorScale" priority="64420">
      <colorScale>
        <cfvo type="min"/>
        <cfvo type="max"/>
        <color rgb="FFFCFCFF"/>
        <color rgb="FF63BE7B"/>
      </colorScale>
    </cfRule>
  </conditionalFormatting>
  <conditionalFormatting sqref="O2:O7">
    <cfRule type="colorScale" priority="64422">
      <colorScale>
        <cfvo type="min"/>
        <cfvo type="percentile" val="50"/>
        <cfvo type="max"/>
        <color rgb="FF63BE7B"/>
        <color rgb="FFFCFCFF"/>
        <color rgb="FFF8696B"/>
      </colorScale>
    </cfRule>
  </conditionalFormatting>
  <conditionalFormatting sqref="P2:P7">
    <cfRule type="colorScale" priority="64424">
      <colorScale>
        <cfvo type="min"/>
        <cfvo type="percentile" val="50"/>
        <cfvo type="max"/>
        <color rgb="FF63BE7B"/>
        <color rgb="FFFCFCFF"/>
        <color rgb="FFF8696B"/>
      </colorScale>
    </cfRule>
  </conditionalFormatting>
  <conditionalFormatting sqref="Q2:Q7">
    <cfRule type="colorScale" priority="64426">
      <colorScale>
        <cfvo type="min"/>
        <cfvo type="percentile" val="50"/>
        <cfvo type="max"/>
        <color rgb="FFF8696B"/>
        <color rgb="FFFCFCFF"/>
        <color rgb="FF63BE7B"/>
      </colorScale>
    </cfRule>
  </conditionalFormatting>
  <conditionalFormatting sqref="R2:R7">
    <cfRule type="colorScale" priority="64428">
      <colorScale>
        <cfvo type="min"/>
        <cfvo type="max"/>
        <color rgb="FFFCFCFF"/>
        <color rgb="FF63BE7B"/>
      </colorScale>
    </cfRule>
  </conditionalFormatting>
  <conditionalFormatting sqref="V2:V7">
    <cfRule type="colorScale" priority="64442">
      <colorScale>
        <cfvo type="min"/>
        <cfvo type="percentile" val="50"/>
        <cfvo type="max"/>
        <color rgb="FF63BE7B"/>
        <color rgb="FFFCFCFF"/>
        <color rgb="FFF8696B"/>
      </colorScale>
    </cfRule>
  </conditionalFormatting>
  <conditionalFormatting sqref="W2:W7">
    <cfRule type="colorScale" priority="64444">
      <colorScale>
        <cfvo type="min"/>
        <cfvo type="percentile" val="50"/>
        <cfvo type="max"/>
        <color rgb="FF63BE7B"/>
        <color rgb="FFFCFCFF"/>
        <color rgb="FFF8696B"/>
      </colorScale>
    </cfRule>
  </conditionalFormatting>
  <conditionalFormatting sqref="M2:M7">
    <cfRule type="colorScale" priority="64446">
      <colorScale>
        <cfvo type="min"/>
        <cfvo type="max"/>
        <color rgb="FFFCFCFF"/>
        <color rgb="FF63BE7B"/>
      </colorScale>
    </cfRule>
  </conditionalFormatting>
  <conditionalFormatting sqref="S2:S8">
    <cfRule type="colorScale" priority="64448">
      <colorScale>
        <cfvo type="min"/>
        <cfvo type="max"/>
        <color rgb="FFFCFCFF"/>
        <color rgb="FF63BE7B"/>
      </colorScale>
    </cfRule>
  </conditionalFormatting>
  <conditionalFormatting sqref="T2:T8">
    <cfRule type="colorScale" priority="64450">
      <colorScale>
        <cfvo type="min"/>
        <cfvo type="max"/>
        <color rgb="FFFCFCFF"/>
        <color rgb="FF63BE7B"/>
      </colorScale>
    </cfRule>
  </conditionalFormatting>
  <conditionalFormatting sqref="U2:U8">
    <cfRule type="colorScale" priority="64452">
      <colorScale>
        <cfvo type="min"/>
        <cfvo type="max"/>
        <color rgb="FFFCFCFF"/>
        <color rgb="FF63BE7B"/>
      </colorScale>
    </cfRule>
  </conditionalFormatting>
  <conditionalFormatting sqref="D2:D12">
    <cfRule type="colorScale" priority="64490">
      <colorScale>
        <cfvo type="min"/>
        <cfvo type="percentile" val="50"/>
        <cfvo type="max"/>
        <color rgb="FFF8696B"/>
        <color rgb="FFFCFCFF"/>
        <color rgb="FF63BE7B"/>
      </colorScale>
    </cfRule>
  </conditionalFormatting>
  <conditionalFormatting sqref="G2:G12">
    <cfRule type="colorScale" priority="64492">
      <colorScale>
        <cfvo type="min"/>
        <cfvo type="max"/>
        <color rgb="FFFCFCFF"/>
        <color rgb="FF63BE7B"/>
      </colorScale>
    </cfRule>
  </conditionalFormatting>
  <conditionalFormatting sqref="J2:J12">
    <cfRule type="colorScale" priority="64494">
      <colorScale>
        <cfvo type="min"/>
        <cfvo type="max"/>
        <color rgb="FFFCFCFF"/>
        <color rgb="FF63BE7B"/>
      </colorScale>
    </cfRule>
  </conditionalFormatting>
  <conditionalFormatting sqref="M2:M12">
    <cfRule type="colorScale" priority="64496">
      <colorScale>
        <cfvo type="min"/>
        <cfvo type="max"/>
        <color rgb="FFFCFCFF"/>
        <color rgb="FF63BE7B"/>
      </colorScale>
    </cfRule>
  </conditionalFormatting>
  <conditionalFormatting sqref="N2:N12">
    <cfRule type="colorScale" priority="64498">
      <colorScale>
        <cfvo type="min"/>
        <cfvo type="max"/>
        <color rgb="FFFCFCFF"/>
        <color rgb="FF63BE7B"/>
      </colorScale>
    </cfRule>
  </conditionalFormatting>
  <conditionalFormatting sqref="O2:O12">
    <cfRule type="colorScale" priority="64500">
      <colorScale>
        <cfvo type="min"/>
        <cfvo type="percentile" val="50"/>
        <cfvo type="max"/>
        <color rgb="FF63BE7B"/>
        <color rgb="FFFCFCFF"/>
        <color rgb="FFF8696B"/>
      </colorScale>
    </cfRule>
  </conditionalFormatting>
  <conditionalFormatting sqref="P2:P12">
    <cfRule type="colorScale" priority="64502">
      <colorScale>
        <cfvo type="min"/>
        <cfvo type="percentile" val="50"/>
        <cfvo type="max"/>
        <color rgb="FF63BE7B"/>
        <color rgb="FFFCFCFF"/>
        <color rgb="FFF8696B"/>
      </colorScale>
    </cfRule>
  </conditionalFormatting>
  <conditionalFormatting sqref="Q2:Q12">
    <cfRule type="colorScale" priority="64504">
      <colorScale>
        <cfvo type="min"/>
        <cfvo type="percentile" val="50"/>
        <cfvo type="max"/>
        <color rgb="FFF8696B"/>
        <color rgb="FFFCFCFF"/>
        <color rgb="FF63BE7B"/>
      </colorScale>
    </cfRule>
  </conditionalFormatting>
  <conditionalFormatting sqref="R2:R12">
    <cfRule type="colorScale" priority="64506">
      <colorScale>
        <cfvo type="min"/>
        <cfvo type="max"/>
        <color rgb="FFFCFCFF"/>
        <color rgb="FF63BE7B"/>
      </colorScale>
    </cfRule>
  </conditionalFormatting>
  <conditionalFormatting sqref="S2:S12">
    <cfRule type="colorScale" priority="64508">
      <colorScale>
        <cfvo type="min"/>
        <cfvo type="max"/>
        <color rgb="FFFCFCFF"/>
        <color rgb="FF63BE7B"/>
      </colorScale>
    </cfRule>
  </conditionalFormatting>
  <conditionalFormatting sqref="T2:T12">
    <cfRule type="colorScale" priority="64510">
      <colorScale>
        <cfvo type="min"/>
        <cfvo type="max"/>
        <color rgb="FFFCFCFF"/>
        <color rgb="FF63BE7B"/>
      </colorScale>
    </cfRule>
  </conditionalFormatting>
  <conditionalFormatting sqref="U2:U12">
    <cfRule type="colorScale" priority="64512">
      <colorScale>
        <cfvo type="min"/>
        <cfvo type="percentile" val="50"/>
        <cfvo type="max"/>
        <color rgb="FFF8696B"/>
        <color rgb="FFFCFCFF"/>
        <color rgb="FF63BE7B"/>
      </colorScale>
    </cfRule>
  </conditionalFormatting>
  <conditionalFormatting sqref="V2:V12">
    <cfRule type="colorScale" priority="64514">
      <colorScale>
        <cfvo type="min"/>
        <cfvo type="percentile" val="50"/>
        <cfvo type="max"/>
        <color rgb="FF63BE7B"/>
        <color rgb="FFFCFCFF"/>
        <color rgb="FFF8696B"/>
      </colorScale>
    </cfRule>
  </conditionalFormatting>
  <conditionalFormatting sqref="W2:W12">
    <cfRule type="colorScale" priority="64516">
      <colorScale>
        <cfvo type="min"/>
        <cfvo type="percentile" val="50"/>
        <cfvo type="max"/>
        <color rgb="FF63BE7B"/>
        <color rgb="FFFCFCFF"/>
        <color rgb="FFF8696B"/>
      </colorScale>
    </cfRule>
  </conditionalFormatting>
  <conditionalFormatting sqref="O15">
    <cfRule type="colorScale" priority="84">
      <colorScale>
        <cfvo type="min"/>
        <cfvo type="percentile" val="50"/>
        <cfvo type="max"/>
        <color rgb="FF63BE7B"/>
        <color rgb="FFFCFCFF"/>
        <color rgb="FFF8696B"/>
      </colorScale>
    </cfRule>
    <cfRule type="colorScale" priority="85">
      <colorScale>
        <cfvo type="min"/>
        <cfvo type="percentile" val="50"/>
        <cfvo type="max"/>
        <color rgb="FF63BE7B"/>
        <color rgb="FFFCFCFF"/>
        <color rgb="FFF8696B"/>
      </colorScale>
    </cfRule>
  </conditionalFormatting>
  <conditionalFormatting sqref="Q15:S15">
    <cfRule type="colorScale" priority="86">
      <colorScale>
        <cfvo type="min"/>
        <cfvo type="max"/>
        <color rgb="FFFFEF9C"/>
        <color rgb="FF63BE7B"/>
      </colorScale>
    </cfRule>
    <cfRule type="colorScale" priority="87">
      <colorScale>
        <cfvo type="min"/>
        <cfvo type="max"/>
        <color rgb="FFFFEF9C"/>
        <color rgb="FF63BE7B"/>
      </colorScale>
    </cfRule>
  </conditionalFormatting>
  <conditionalFormatting sqref="T15">
    <cfRule type="colorScale" priority="88">
      <colorScale>
        <cfvo type="min"/>
        <cfvo type="max"/>
        <color rgb="FFFFEF9C"/>
        <color rgb="FF63BE7B"/>
      </colorScale>
    </cfRule>
  </conditionalFormatting>
  <conditionalFormatting sqref="U15:W15">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onditionalFormatting>
  <conditionalFormatting sqref="U15:W15">
    <cfRule type="colorScale" priority="91">
      <colorScale>
        <cfvo type="min"/>
        <cfvo type="max"/>
        <color rgb="FFFFEF9C"/>
        <color rgb="FF63BE7B"/>
      </colorScale>
    </cfRule>
  </conditionalFormatting>
  <conditionalFormatting sqref="D15">
    <cfRule type="colorScale" priority="92">
      <colorScale>
        <cfvo type="min"/>
        <cfvo type="percentile" val="50"/>
        <cfvo type="max"/>
        <color rgb="FFF8696B"/>
        <color rgb="FFFCFCFF"/>
        <color rgb="FF63BE7B"/>
      </colorScale>
    </cfRule>
  </conditionalFormatting>
  <conditionalFormatting sqref="E15">
    <cfRule type="colorScale" priority="93">
      <colorScale>
        <cfvo type="min"/>
        <cfvo type="max"/>
        <color rgb="FFFCFCFF"/>
        <color rgb="FF63BE7B"/>
      </colorScale>
    </cfRule>
  </conditionalFormatting>
  <conditionalFormatting sqref="F15">
    <cfRule type="colorScale" priority="94">
      <colorScale>
        <cfvo type="min"/>
        <cfvo type="max"/>
        <color rgb="FFFCFCFF"/>
        <color rgb="FF63BE7B"/>
      </colorScale>
    </cfRule>
  </conditionalFormatting>
  <conditionalFormatting sqref="G15">
    <cfRule type="colorScale" priority="95">
      <colorScale>
        <cfvo type="min"/>
        <cfvo type="max"/>
        <color rgb="FFFCFCFF"/>
        <color rgb="FF63BE7B"/>
      </colorScale>
    </cfRule>
  </conditionalFormatting>
  <conditionalFormatting sqref="H15">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CFCFF"/>
        <color rgb="FF63BE7B"/>
      </colorScale>
    </cfRule>
  </conditionalFormatting>
  <conditionalFormatting sqref="O15">
    <cfRule type="colorScale" priority="99">
      <colorScale>
        <cfvo type="min"/>
        <cfvo type="percentile" val="50"/>
        <cfvo type="max"/>
        <color rgb="FF63BE7B"/>
        <color rgb="FFFCFCFF"/>
        <color rgb="FFF8696B"/>
      </colorScale>
    </cfRule>
  </conditionalFormatting>
  <conditionalFormatting sqref="J15">
    <cfRule type="colorScale" priority="100">
      <colorScale>
        <cfvo type="min"/>
        <cfvo type="max"/>
        <color rgb="FFFCFCFF"/>
        <color rgb="FF63BE7B"/>
      </colorScale>
    </cfRule>
  </conditionalFormatting>
  <conditionalFormatting sqref="N15">
    <cfRule type="colorScale" priority="101">
      <colorScale>
        <cfvo type="min"/>
        <cfvo type="max"/>
        <color rgb="FFFCFCFF"/>
        <color rgb="FF63BE7B"/>
      </colorScale>
    </cfRule>
  </conditionalFormatting>
  <conditionalFormatting sqref="D15">
    <cfRule type="colorScale" priority="102">
      <colorScale>
        <cfvo type="min"/>
        <cfvo type="percentile" val="50"/>
        <cfvo type="max"/>
        <color rgb="FFF8696B"/>
        <color rgb="FFFCFCFF"/>
        <color rgb="FF63BE7B"/>
      </colorScale>
    </cfRule>
  </conditionalFormatting>
  <conditionalFormatting sqref="O15">
    <cfRule type="colorScale" priority="103">
      <colorScale>
        <cfvo type="min"/>
        <cfvo type="percentile" val="50"/>
        <cfvo type="max"/>
        <color rgb="FF63BE7B"/>
        <color rgb="FFFCFCFF"/>
        <color rgb="FFF8696B"/>
      </colorScale>
    </cfRule>
  </conditionalFormatting>
  <conditionalFormatting sqref="P15">
    <cfRule type="colorScale" priority="104">
      <colorScale>
        <cfvo type="min"/>
        <cfvo type="percentile" val="50"/>
        <cfvo type="max"/>
        <color rgb="FF63BE7B"/>
        <color rgb="FFFCFCFF"/>
        <color rgb="FFF8696B"/>
      </colorScale>
    </cfRule>
  </conditionalFormatting>
  <conditionalFormatting sqref="Q15">
    <cfRule type="colorScale" priority="105">
      <colorScale>
        <cfvo type="min"/>
        <cfvo type="percentile" val="50"/>
        <cfvo type="max"/>
        <color rgb="FFF8696B"/>
        <color rgb="FFFCFCFF"/>
        <color rgb="FF63BE7B"/>
      </colorScale>
    </cfRule>
  </conditionalFormatting>
  <conditionalFormatting sqref="U15">
    <cfRule type="colorScale" priority="106">
      <colorScale>
        <cfvo type="min"/>
        <cfvo type="percentile" val="50"/>
        <cfvo type="max"/>
        <color rgb="FFF8696B"/>
        <color rgb="FFFCFCFF"/>
        <color rgb="FF63BE7B"/>
      </colorScale>
    </cfRule>
  </conditionalFormatting>
  <conditionalFormatting sqref="V15">
    <cfRule type="colorScale" priority="107">
      <colorScale>
        <cfvo type="min"/>
        <cfvo type="percentile" val="50"/>
        <cfvo type="max"/>
        <color rgb="FF63BE7B"/>
        <color rgb="FFFCFCFF"/>
        <color rgb="FFF8696B"/>
      </colorScale>
    </cfRule>
  </conditionalFormatting>
  <conditionalFormatting sqref="W15">
    <cfRule type="colorScale" priority="108">
      <colorScale>
        <cfvo type="min"/>
        <cfvo type="percentile" val="50"/>
        <cfvo type="max"/>
        <color rgb="FF63BE7B"/>
        <color rgb="FFFCFCFF"/>
        <color rgb="FFF8696B"/>
      </colorScale>
    </cfRule>
  </conditionalFormatting>
  <conditionalFormatting sqref="D15">
    <cfRule type="colorScale" priority="82">
      <colorScale>
        <cfvo type="min"/>
        <cfvo type="percentile" val="50"/>
        <cfvo type="max"/>
        <color rgb="FFF8696B"/>
        <color rgb="FFFCFCFF"/>
        <color rgb="FF63BE7B"/>
      </colorScale>
    </cfRule>
  </conditionalFormatting>
  <conditionalFormatting sqref="G15">
    <cfRule type="colorScale" priority="79">
      <colorScale>
        <cfvo type="min"/>
        <cfvo type="max"/>
        <color rgb="FFFCFCFF"/>
        <color rgb="FF63BE7B"/>
      </colorScale>
    </cfRule>
  </conditionalFormatting>
  <conditionalFormatting sqref="J15">
    <cfRule type="colorScale" priority="76">
      <colorScale>
        <cfvo type="min"/>
        <cfvo type="max"/>
        <color rgb="FFFCFCFF"/>
        <color rgb="FF63BE7B"/>
      </colorScale>
    </cfRule>
  </conditionalFormatting>
  <conditionalFormatting sqref="N15">
    <cfRule type="colorScale" priority="72">
      <colorScale>
        <cfvo type="min"/>
        <cfvo type="max"/>
        <color rgb="FFFCFCFF"/>
        <color rgb="FF63BE7B"/>
      </colorScale>
    </cfRule>
  </conditionalFormatting>
  <conditionalFormatting sqref="O15">
    <cfRule type="colorScale" priority="71">
      <colorScale>
        <cfvo type="min"/>
        <cfvo type="percentile" val="50"/>
        <cfvo type="max"/>
        <color rgb="FF63BE7B"/>
        <color rgb="FFFCFCFF"/>
        <color rgb="FFF8696B"/>
      </colorScale>
    </cfRule>
  </conditionalFormatting>
  <conditionalFormatting sqref="P15">
    <cfRule type="colorScale" priority="70">
      <colorScale>
        <cfvo type="min"/>
        <cfvo type="percentile" val="50"/>
        <cfvo type="max"/>
        <color rgb="FF63BE7B"/>
        <color rgb="FFFCFCFF"/>
        <color rgb="FFF8696B"/>
      </colorScale>
    </cfRule>
  </conditionalFormatting>
  <conditionalFormatting sqref="Q15">
    <cfRule type="colorScale" priority="69">
      <colorScale>
        <cfvo type="min"/>
        <cfvo type="percentile" val="50"/>
        <cfvo type="max"/>
        <color rgb="FFF8696B"/>
        <color rgb="FFFCFCFF"/>
        <color rgb="FF63BE7B"/>
      </colorScale>
    </cfRule>
  </conditionalFormatting>
  <conditionalFormatting sqref="U15">
    <cfRule type="colorScale" priority="65">
      <colorScale>
        <cfvo type="min"/>
        <cfvo type="percentile" val="50"/>
        <cfvo type="max"/>
        <color rgb="FFF8696B"/>
        <color rgb="FFFCFCFF"/>
        <color rgb="FF63BE7B"/>
      </colorScale>
    </cfRule>
  </conditionalFormatting>
  <conditionalFormatting sqref="V15">
    <cfRule type="colorScale" priority="64">
      <colorScale>
        <cfvo type="min"/>
        <cfvo type="percentile" val="50"/>
        <cfvo type="max"/>
        <color rgb="FF63BE7B"/>
        <color rgb="FFFCFCFF"/>
        <color rgb="FFF8696B"/>
      </colorScale>
    </cfRule>
  </conditionalFormatting>
  <conditionalFormatting sqref="W15">
    <cfRule type="colorScale" priority="63">
      <colorScale>
        <cfvo type="min"/>
        <cfvo type="percentile" val="50"/>
        <cfvo type="max"/>
        <color rgb="FF63BE7B"/>
        <color rgb="FFFCFCFF"/>
        <color rgb="FFF8696B"/>
      </colorScale>
    </cfRule>
  </conditionalFormatting>
  <conditionalFormatting sqref="E15">
    <cfRule type="colorScale" priority="109">
      <colorScale>
        <cfvo type="min"/>
        <cfvo type="max"/>
        <color rgb="FFFCFCFF"/>
        <color rgb="FF63BE7B"/>
      </colorScale>
    </cfRule>
  </conditionalFormatting>
  <conditionalFormatting sqref="F15">
    <cfRule type="colorScale" priority="110">
      <colorScale>
        <cfvo type="min"/>
        <cfvo type="max"/>
        <color rgb="FFFCFCFF"/>
        <color rgb="FF63BE7B"/>
      </colorScale>
    </cfRule>
  </conditionalFormatting>
  <conditionalFormatting sqref="G15">
    <cfRule type="colorScale" priority="111">
      <colorScale>
        <cfvo type="min"/>
        <cfvo type="max"/>
        <color rgb="FFFCFCFF"/>
        <color rgb="FF63BE7B"/>
      </colorScale>
    </cfRule>
  </conditionalFormatting>
  <conditionalFormatting sqref="H15">
    <cfRule type="colorScale" priority="112">
      <colorScale>
        <cfvo type="min"/>
        <cfvo type="max"/>
        <color rgb="FFFCFCFF"/>
        <color rgb="FF63BE7B"/>
      </colorScale>
    </cfRule>
  </conditionalFormatting>
  <conditionalFormatting sqref="K15:L15">
    <cfRule type="colorScale" priority="113">
      <colorScale>
        <cfvo type="min"/>
        <cfvo type="max"/>
        <color rgb="FFFCFCFF"/>
        <color rgb="FF63BE7B"/>
      </colorScale>
    </cfRule>
  </conditionalFormatting>
  <conditionalFormatting sqref="I15">
    <cfRule type="colorScale" priority="114">
      <colorScale>
        <cfvo type="min"/>
        <cfvo type="max"/>
        <color rgb="FFFCFCFF"/>
        <color rgb="FF63BE7B"/>
      </colorScale>
    </cfRule>
  </conditionalFormatting>
  <conditionalFormatting sqref="O15">
    <cfRule type="colorScale" priority="115">
      <colorScale>
        <cfvo type="min"/>
        <cfvo type="percentile" val="50"/>
        <cfvo type="max"/>
        <color rgb="FF63BE7B"/>
        <color rgb="FFFCFCFF"/>
        <color rgb="FFF8696B"/>
      </colorScale>
    </cfRule>
  </conditionalFormatting>
  <conditionalFormatting sqref="Q15">
    <cfRule type="colorScale" priority="116">
      <colorScale>
        <cfvo type="min"/>
        <cfvo type="max"/>
        <color rgb="FFFFEF9C"/>
        <color rgb="FF63BE7B"/>
      </colorScale>
    </cfRule>
  </conditionalFormatting>
  <conditionalFormatting sqref="R15:S15">
    <cfRule type="colorScale" priority="117">
      <colorScale>
        <cfvo type="min"/>
        <cfvo type="max"/>
        <color rgb="FFFFEF9C"/>
        <color rgb="FF63BE7B"/>
      </colorScale>
    </cfRule>
  </conditionalFormatting>
  <conditionalFormatting sqref="T15">
    <cfRule type="colorScale" priority="118">
      <colorScale>
        <cfvo type="min"/>
        <cfvo type="max"/>
        <color rgb="FFFFEF9C"/>
        <color rgb="FF63BE7B"/>
      </colorScale>
    </cfRule>
  </conditionalFormatting>
  <conditionalFormatting sqref="U15:W15">
    <cfRule type="colorScale" priority="119">
      <colorScale>
        <cfvo type="min"/>
        <cfvo type="max"/>
        <color rgb="FFFFEF9C"/>
        <color rgb="FF63BE7B"/>
      </colorScale>
    </cfRule>
  </conditionalFormatting>
  <conditionalFormatting sqref="J15">
    <cfRule type="colorScale" priority="120">
      <colorScale>
        <cfvo type="min"/>
        <cfvo type="max"/>
        <color rgb="FFFCFCFF"/>
        <color rgb="FF63BE7B"/>
      </colorScale>
    </cfRule>
  </conditionalFormatting>
  <conditionalFormatting sqref="N15">
    <cfRule type="colorScale" priority="121">
      <colorScale>
        <cfvo type="min"/>
        <cfvo type="max"/>
        <color rgb="FFFCFCFF"/>
        <color rgb="FF63BE7B"/>
      </colorScale>
    </cfRule>
  </conditionalFormatting>
  <conditionalFormatting sqref="H15">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onditionalFormatting>
  <conditionalFormatting sqref="I15">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Q15">
    <cfRule type="colorScale" priority="126">
      <colorScale>
        <cfvo type="min"/>
        <cfvo type="max"/>
        <color rgb="FFFFEF9C"/>
        <color rgb="FF63BE7B"/>
      </colorScale>
    </cfRule>
    <cfRule type="colorScale" priority="127">
      <colorScale>
        <cfvo type="min"/>
        <cfvo type="percentile" val="50"/>
        <cfvo type="max"/>
        <color rgb="FFF8696B"/>
        <color rgb="FFFFEB84"/>
        <color rgb="FF63BE7B"/>
      </colorScale>
    </cfRule>
  </conditionalFormatting>
  <conditionalFormatting sqref="R15:S15">
    <cfRule type="colorScale" priority="128">
      <colorScale>
        <cfvo type="min"/>
        <cfvo type="max"/>
        <color rgb="FFFFEF9C"/>
        <color rgb="FF63BE7B"/>
      </colorScale>
    </cfRule>
    <cfRule type="colorScale" priority="129">
      <colorScale>
        <cfvo type="min"/>
        <cfvo type="percentile" val="50"/>
        <cfvo type="max"/>
        <color rgb="FFF8696B"/>
        <color rgb="FFFFEB84"/>
        <color rgb="FF63BE7B"/>
      </colorScale>
    </cfRule>
  </conditionalFormatting>
  <conditionalFormatting sqref="T15">
    <cfRule type="colorScale" priority="130">
      <colorScale>
        <cfvo type="min"/>
        <cfvo type="max"/>
        <color rgb="FFFFEF9C"/>
        <color rgb="FF63BE7B"/>
      </colorScale>
    </cfRule>
    <cfRule type="colorScale" priority="131">
      <colorScale>
        <cfvo type="min"/>
        <cfvo type="percentile" val="50"/>
        <cfvo type="max"/>
        <color rgb="FFF8696B"/>
        <color rgb="FFFCFCFF"/>
        <color rgb="FF63BE7B"/>
      </colorScale>
    </cfRule>
  </conditionalFormatting>
  <conditionalFormatting sqref="U15:W15">
    <cfRule type="colorScale" priority="132">
      <colorScale>
        <cfvo type="min"/>
        <cfvo type="max"/>
        <color rgb="FFFFEF9C"/>
        <color rgb="FF63BE7B"/>
      </colorScale>
    </cfRule>
    <cfRule type="colorScale" priority="133">
      <colorScale>
        <cfvo type="min"/>
        <cfvo type="max"/>
        <color rgb="FFFFEF9C"/>
        <color rgb="FF63BE7B"/>
      </colorScale>
    </cfRule>
  </conditionalFormatting>
  <conditionalFormatting sqref="H15">
    <cfRule type="colorScale" priority="134">
      <colorScale>
        <cfvo type="min"/>
        <cfvo type="percentile" val="50"/>
        <cfvo type="max"/>
        <color rgb="FFF8696B"/>
        <color rgb="FFFCFCFF"/>
        <color rgb="FF5A8AC6"/>
      </colorScale>
    </cfRule>
  </conditionalFormatting>
  <conditionalFormatting sqref="D15">
    <cfRule type="colorScale" priority="135">
      <colorScale>
        <cfvo type="min"/>
        <cfvo type="percentile" val="50"/>
        <cfvo type="max"/>
        <color rgb="FFF8696B"/>
        <color rgb="FFFCFCFF"/>
        <color rgb="FF63BE7B"/>
      </colorScale>
    </cfRule>
  </conditionalFormatting>
  <conditionalFormatting sqref="E15">
    <cfRule type="colorScale" priority="136">
      <colorScale>
        <cfvo type="min"/>
        <cfvo type="max"/>
        <color rgb="FFFCFCFF"/>
        <color rgb="FF63BE7B"/>
      </colorScale>
    </cfRule>
  </conditionalFormatting>
  <conditionalFormatting sqref="E15">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F15">
    <cfRule type="colorScale" priority="140">
      <colorScale>
        <cfvo type="min"/>
        <cfvo type="max"/>
        <color rgb="FFFCFCFF"/>
        <color rgb="FF63BE7B"/>
      </colorScale>
    </cfRule>
  </conditionalFormatting>
  <conditionalFormatting sqref="F15">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G15">
    <cfRule type="colorScale" priority="145">
      <colorScale>
        <cfvo type="min"/>
        <cfvo type="max"/>
        <color rgb="FFFCFCFF"/>
        <color rgb="FF63BE7B"/>
      </colorScale>
    </cfRule>
  </conditionalFormatting>
  <conditionalFormatting sqref="G15">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onditionalFormatting>
  <conditionalFormatting sqref="H15">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I15">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fRule type="colorScale" priority="154">
      <colorScale>
        <cfvo type="min"/>
        <cfvo type="percentile" val="50"/>
        <cfvo type="max"/>
        <color rgb="FFF8696B"/>
        <color rgb="FFFCFCFF"/>
        <color rgb="FF63BE7B"/>
      </colorScale>
    </cfRule>
  </conditionalFormatting>
  <conditionalFormatting sqref="I15">
    <cfRule type="colorScale" priority="155">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5A8AC6"/>
      </colorScale>
    </cfRule>
    <cfRule type="colorScale" priority="157">
      <colorScale>
        <cfvo type="min"/>
        <cfvo type="percentile" val="50"/>
        <cfvo type="max"/>
        <color rgb="FFF8696B"/>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onditionalFormatting>
  <conditionalFormatting sqref="I15">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K15">
    <cfRule type="colorScale" priority="163">
      <colorScale>
        <cfvo type="min"/>
        <cfvo type="percentile" val="50"/>
        <cfvo type="max"/>
        <color rgb="FFF8696B"/>
        <color rgb="FFFCFCFF"/>
        <color rgb="FF63BE7B"/>
      </colorScale>
    </cfRule>
  </conditionalFormatting>
  <conditionalFormatting sqref="K15:L15">
    <cfRule type="colorScale" priority="164">
      <colorScale>
        <cfvo type="min"/>
        <cfvo type="max"/>
        <color rgb="FFFCFCFF"/>
        <color rgb="FF63BE7B"/>
      </colorScale>
    </cfRule>
  </conditionalFormatting>
  <conditionalFormatting sqref="K15:L15">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L15">
    <cfRule type="colorScale" priority="167">
      <colorScale>
        <cfvo type="min"/>
        <cfvo type="percentile" val="50"/>
        <cfvo type="max"/>
        <color rgb="FFF8696B"/>
        <color rgb="FFFCFCFF"/>
        <color rgb="FF63BE7B"/>
      </colorScale>
    </cfRule>
  </conditionalFormatting>
  <conditionalFormatting sqref="O15">
    <cfRule type="colorScale" priority="168">
      <colorScale>
        <cfvo type="min"/>
        <cfvo type="percentile" val="50"/>
        <cfvo type="max"/>
        <color rgb="FF63BE7B"/>
        <color rgb="FFFCFCFF"/>
        <color rgb="FFF8696B"/>
      </colorScale>
    </cfRule>
  </conditionalFormatting>
  <conditionalFormatting sqref="P15">
    <cfRule type="colorScale" priority="169">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171">
      <colorScale>
        <cfvo type="min"/>
        <cfvo type="max"/>
        <color rgb="FFFCFCFF"/>
        <color rgb="FFF8696B"/>
      </colorScale>
    </cfRule>
  </conditionalFormatting>
  <conditionalFormatting sqref="P15">
    <cfRule type="colorScale" priority="172">
      <colorScale>
        <cfvo type="min"/>
        <cfvo type="percentile" val="50"/>
        <cfvo type="max"/>
        <color rgb="FF63BE7B"/>
        <color rgb="FFFCFCFF"/>
        <color rgb="FFF8696B"/>
      </colorScale>
    </cfRule>
  </conditionalFormatting>
  <conditionalFormatting sqref="Q15">
    <cfRule type="colorScale" priority="173">
      <colorScale>
        <cfvo type="min"/>
        <cfvo type="percentile" val="50"/>
        <cfvo type="max"/>
        <color rgb="FFF8696B"/>
        <color rgb="FFFCFCFF"/>
        <color rgb="FF63BE7B"/>
      </colorScale>
    </cfRule>
    <cfRule type="colorScale" priority="174">
      <colorScale>
        <cfvo type="min"/>
        <cfvo type="max"/>
        <color rgb="FFFFEF9C"/>
        <color rgb="FF63BE7B"/>
      </colorScale>
    </cfRule>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CFCFF"/>
        <color rgb="FF63BE7B"/>
      </colorScale>
    </cfRule>
  </conditionalFormatting>
  <conditionalFormatting sqref="Q15">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onditionalFormatting>
  <conditionalFormatting sqref="R15">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onditionalFormatting>
  <conditionalFormatting sqref="R15:S15">
    <cfRule type="colorScale" priority="182">
      <colorScale>
        <cfvo type="min"/>
        <cfvo type="percentile" val="50"/>
        <cfvo type="max"/>
        <color rgb="FFF8696B"/>
        <color rgb="FFFCFCFF"/>
        <color rgb="FF63BE7B"/>
      </colorScale>
    </cfRule>
    <cfRule type="colorScale" priority="183">
      <colorScale>
        <cfvo type="min"/>
        <cfvo type="max"/>
        <color rgb="FFFCFCFF"/>
        <color rgb="FF63BE7B"/>
      </colorScale>
    </cfRule>
    <cfRule type="colorScale" priority="184">
      <colorScale>
        <cfvo type="min"/>
        <cfvo type="max"/>
        <color rgb="FFFCFCFF"/>
        <color rgb="FF63BE7B"/>
      </colorScale>
    </cfRule>
  </conditionalFormatting>
  <conditionalFormatting sqref="R15:S15">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S15">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onditionalFormatting>
  <conditionalFormatting sqref="T15">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onditionalFormatting>
  <conditionalFormatting sqref="T15">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onditionalFormatting>
  <conditionalFormatting sqref="U15">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onditionalFormatting>
  <conditionalFormatting sqref="U15">
    <cfRule type="colorScale" priority="197">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W15">
    <cfRule type="colorScale" priority="199">
      <colorScale>
        <cfvo type="min"/>
        <cfvo type="percentile" val="50"/>
        <cfvo type="max"/>
        <color rgb="FF63BE7B"/>
        <color rgb="FFFCFCFF"/>
        <color rgb="FFF8696B"/>
      </colorScale>
    </cfRule>
    <cfRule type="colorScale" priority="200">
      <colorScale>
        <cfvo type="min"/>
        <cfvo type="max"/>
        <color rgb="FF63BE7B"/>
        <color rgb="FFFCFCFF"/>
      </colorScale>
    </cfRule>
    <cfRule type="colorScale" priority="201">
      <colorScale>
        <cfvo type="min"/>
        <cfvo type="percentile" val="50"/>
        <cfvo type="max"/>
        <color rgb="FF63BE7B"/>
        <color rgb="FFFCFCFF"/>
        <color rgb="FFF8696B"/>
      </colorScale>
    </cfRule>
  </conditionalFormatting>
  <conditionalFormatting sqref="W15">
    <cfRule type="colorScale" priority="202">
      <colorScale>
        <cfvo type="min"/>
        <cfvo type="percentile" val="50"/>
        <cfvo type="max"/>
        <color rgb="FF63BE7B"/>
        <color rgb="FFFCFCFF"/>
        <color rgb="FFF8696B"/>
      </colorScale>
    </cfRule>
  </conditionalFormatting>
  <conditionalFormatting sqref="J15">
    <cfRule type="colorScale" priority="203">
      <colorScale>
        <cfvo type="min"/>
        <cfvo type="max"/>
        <color rgb="FFFCFCFF"/>
        <color rgb="FF63BE7B"/>
      </colorScale>
    </cfRule>
  </conditionalFormatting>
  <conditionalFormatting sqref="J15">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onditionalFormatting>
  <conditionalFormatting sqref="N15">
    <cfRule type="colorScale" priority="207">
      <colorScale>
        <cfvo type="min"/>
        <cfvo type="max"/>
        <color rgb="FFFCFCFF"/>
        <color rgb="FF63BE7B"/>
      </colorScale>
    </cfRule>
  </conditionalFormatting>
  <conditionalFormatting sqref="N15">
    <cfRule type="colorScale" priority="208">
      <colorScale>
        <cfvo type="min"/>
        <cfvo type="max"/>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onditionalFormatting>
  <conditionalFormatting sqref="V15">
    <cfRule type="colorScale" priority="211">
      <colorScale>
        <cfvo type="min"/>
        <cfvo type="max"/>
        <color rgb="FFFFEF9C"/>
        <color rgb="FF63BE7B"/>
      </colorScale>
    </cfRule>
  </conditionalFormatting>
  <conditionalFormatting sqref="V15">
    <cfRule type="colorScale" priority="212">
      <colorScale>
        <cfvo type="min"/>
        <cfvo type="max"/>
        <color rgb="FFFFEF9C"/>
        <color rgb="FF63BE7B"/>
      </colorScale>
    </cfRule>
  </conditionalFormatting>
  <conditionalFormatting sqref="V15">
    <cfRule type="colorScale" priority="213">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max"/>
        <color rgb="FF63BE7B"/>
        <color rgb="FFFCFCFF"/>
      </colorScale>
    </cfRule>
    <cfRule type="colorScale" priority="216">
      <colorScale>
        <cfvo type="min"/>
        <cfvo type="percentile" val="50"/>
        <cfvo type="max"/>
        <color rgb="FF63BE7B"/>
        <color rgb="FFFCFCFF"/>
        <color rgb="FFF8696B"/>
      </colorScale>
    </cfRule>
  </conditionalFormatting>
  <conditionalFormatting sqref="V15">
    <cfRule type="colorScale" priority="217">
      <colorScale>
        <cfvo type="min"/>
        <cfvo type="max"/>
        <color rgb="FFFFEF9C"/>
        <color rgb="FF63BE7B"/>
      </colorScale>
    </cfRule>
  </conditionalFormatting>
  <conditionalFormatting sqref="H15">
    <cfRule type="colorScale" priority="218">
      <colorScale>
        <cfvo type="min"/>
        <cfvo type="max"/>
        <color rgb="FFFCFCFF"/>
        <color rgb="FF63BE7B"/>
      </colorScale>
    </cfRule>
  </conditionalFormatting>
  <conditionalFormatting sqref="I15">
    <cfRule type="colorScale" priority="219">
      <colorScale>
        <cfvo type="min"/>
        <cfvo type="max"/>
        <color rgb="FFFCFCFF"/>
        <color rgb="FF63BE7B"/>
      </colorScale>
    </cfRule>
  </conditionalFormatting>
  <conditionalFormatting sqref="K15">
    <cfRule type="colorScale" priority="220">
      <colorScale>
        <cfvo type="min"/>
        <cfvo type="max"/>
        <color rgb="FFFCFCFF"/>
        <color rgb="FF63BE7B"/>
      </colorScale>
    </cfRule>
    <cfRule type="colorScale" priority="221">
      <colorScale>
        <cfvo type="min"/>
        <cfvo type="percentile" val="50"/>
        <cfvo type="max"/>
        <color rgb="FFF8696B"/>
        <color rgb="FFFCFCFF"/>
        <color rgb="FF63BE7B"/>
      </colorScale>
    </cfRule>
  </conditionalFormatting>
  <conditionalFormatting sqref="L15">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onditionalFormatting>
  <conditionalFormatting sqref="Q15">
    <cfRule type="colorScale" priority="224">
      <colorScale>
        <cfvo type="min"/>
        <cfvo type="percentile" val="50"/>
        <cfvo type="max"/>
        <color rgb="FFF8696B"/>
        <color rgb="FFFCFCFF"/>
        <color rgb="FF63BE7B"/>
      </colorScale>
    </cfRule>
  </conditionalFormatting>
  <conditionalFormatting sqref="R15">
    <cfRule type="colorScale" priority="225">
      <colorScale>
        <cfvo type="min"/>
        <cfvo type="max"/>
        <color rgb="FFFCFCFF"/>
        <color rgb="FF63BE7B"/>
      </colorScale>
    </cfRule>
  </conditionalFormatting>
  <conditionalFormatting sqref="S15">
    <cfRule type="colorScale" priority="226">
      <colorScale>
        <cfvo type="min"/>
        <cfvo type="max"/>
        <color rgb="FFFCFCFF"/>
        <color rgb="FF63BE7B"/>
      </colorScale>
    </cfRule>
  </conditionalFormatting>
  <conditionalFormatting sqref="T15">
    <cfRule type="colorScale" priority="227">
      <colorScale>
        <cfvo type="min"/>
        <cfvo type="max"/>
        <color rgb="FFFCFCFF"/>
        <color rgb="FF63BE7B"/>
      </colorScale>
    </cfRule>
  </conditionalFormatting>
  <conditionalFormatting sqref="U15">
    <cfRule type="colorScale" priority="228">
      <colorScale>
        <cfvo type="min"/>
        <cfvo type="max"/>
        <color rgb="FFFCFCFF"/>
        <color rgb="FF63BE7B"/>
      </colorScale>
    </cfRule>
  </conditionalFormatting>
  <conditionalFormatting sqref="V15">
    <cfRule type="colorScale" priority="229">
      <colorScale>
        <cfvo type="min"/>
        <cfvo type="percentile" val="50"/>
        <cfvo type="max"/>
        <color rgb="FF63BE7B"/>
        <color rgb="FFFCFCFF"/>
        <color rgb="FFF8696B"/>
      </colorScale>
    </cfRule>
  </conditionalFormatting>
  <conditionalFormatting sqref="H15">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U15">
    <cfRule type="colorScale" priority="232">
      <colorScale>
        <cfvo type="min"/>
        <cfvo type="percentile" val="50"/>
        <cfvo type="max"/>
        <color rgb="FFF8696B"/>
        <color rgb="FFFCFCFF"/>
        <color rgb="FF63BE7B"/>
      </colorScale>
    </cfRule>
  </conditionalFormatting>
  <conditionalFormatting sqref="T15">
    <cfRule type="colorScale" priority="233">
      <colorScale>
        <cfvo type="min"/>
        <cfvo type="max"/>
        <color rgb="FFFCFCFF"/>
        <color rgb="FF63BE7B"/>
      </colorScale>
    </cfRule>
  </conditionalFormatting>
  <conditionalFormatting sqref="D15">
    <cfRule type="colorScale" priority="234">
      <colorScale>
        <cfvo type="min"/>
        <cfvo type="percentile" val="50"/>
        <cfvo type="max"/>
        <color rgb="FFF8696B"/>
        <color rgb="FFFCFCFF"/>
        <color rgb="FF63BE7B"/>
      </colorScale>
    </cfRule>
  </conditionalFormatting>
  <conditionalFormatting sqref="E15">
    <cfRule type="colorScale" priority="235">
      <colorScale>
        <cfvo type="min"/>
        <cfvo type="max"/>
        <color rgb="FFFCFCFF"/>
        <color rgb="FF63BE7B"/>
      </colorScale>
    </cfRule>
  </conditionalFormatting>
  <conditionalFormatting sqref="O15">
    <cfRule type="colorScale" priority="236">
      <colorScale>
        <cfvo type="min"/>
        <cfvo type="percentile" val="50"/>
        <cfvo type="max"/>
        <color rgb="FF63BE7B"/>
        <color rgb="FFFCFCFF"/>
        <color rgb="FFF8696B"/>
      </colorScale>
    </cfRule>
  </conditionalFormatting>
  <conditionalFormatting sqref="P15">
    <cfRule type="colorScale" priority="237">
      <colorScale>
        <cfvo type="min"/>
        <cfvo type="percentile" val="50"/>
        <cfvo type="max"/>
        <color rgb="FF63BE7B"/>
        <color rgb="FFFCFCFF"/>
        <color rgb="FFF8696B"/>
      </colorScale>
    </cfRule>
  </conditionalFormatting>
  <conditionalFormatting sqref="Q15">
    <cfRule type="colorScale" priority="238">
      <colorScale>
        <cfvo type="min"/>
        <cfvo type="percentile" val="50"/>
        <cfvo type="max"/>
        <color rgb="FFF8696B"/>
        <color rgb="FFFCFCFF"/>
        <color rgb="FF63BE7B"/>
      </colorScale>
    </cfRule>
  </conditionalFormatting>
  <conditionalFormatting sqref="U15">
    <cfRule type="colorScale" priority="239">
      <colorScale>
        <cfvo type="min"/>
        <cfvo type="percentile" val="50"/>
        <cfvo type="max"/>
        <color rgb="FFF8696B"/>
        <color rgb="FFFCFCFF"/>
        <color rgb="FF63BE7B"/>
      </colorScale>
    </cfRule>
  </conditionalFormatting>
  <conditionalFormatting sqref="V15">
    <cfRule type="colorScale" priority="240">
      <colorScale>
        <cfvo type="min"/>
        <cfvo type="percentile" val="50"/>
        <cfvo type="max"/>
        <color rgb="FF63BE7B"/>
        <color rgb="FFFCFCFF"/>
        <color rgb="FFF8696B"/>
      </colorScale>
    </cfRule>
  </conditionalFormatting>
  <conditionalFormatting sqref="W15">
    <cfRule type="colorScale" priority="241">
      <colorScale>
        <cfvo type="min"/>
        <cfvo type="percentile" val="50"/>
        <cfvo type="max"/>
        <color rgb="FF63BE7B"/>
        <color rgb="FFFCFCFF"/>
        <color rgb="FFF8696B"/>
      </colorScale>
    </cfRule>
  </conditionalFormatting>
  <conditionalFormatting sqref="G15">
    <cfRule type="colorScale" priority="242">
      <colorScale>
        <cfvo type="min"/>
        <cfvo type="max"/>
        <color rgb="FFFCFCFF"/>
        <color rgb="FF63BE7B"/>
      </colorScale>
    </cfRule>
  </conditionalFormatting>
  <conditionalFormatting sqref="J15">
    <cfRule type="colorScale" priority="243">
      <colorScale>
        <cfvo type="min"/>
        <cfvo type="max"/>
        <color rgb="FFFCFCFF"/>
        <color rgb="FF63BE7B"/>
      </colorScale>
    </cfRule>
  </conditionalFormatting>
  <conditionalFormatting sqref="D15">
    <cfRule type="colorScale" priority="244">
      <colorScale>
        <cfvo type="min"/>
        <cfvo type="percentile" val="50"/>
        <cfvo type="max"/>
        <color rgb="FFF8696B"/>
        <color rgb="FFFCFCFF"/>
        <color rgb="FF63BE7B"/>
      </colorScale>
    </cfRule>
  </conditionalFormatting>
  <conditionalFormatting sqref="G15">
    <cfRule type="colorScale" priority="245">
      <colorScale>
        <cfvo type="min"/>
        <cfvo type="max"/>
        <color rgb="FFFCFCFF"/>
        <color rgb="FF63BE7B"/>
      </colorScale>
    </cfRule>
  </conditionalFormatting>
  <conditionalFormatting sqref="J15">
    <cfRule type="colorScale" priority="246">
      <colorScale>
        <cfvo type="min"/>
        <cfvo type="max"/>
        <color rgb="FFFCFCFF"/>
        <color rgb="FF63BE7B"/>
      </colorScale>
    </cfRule>
  </conditionalFormatting>
  <conditionalFormatting sqref="N15">
    <cfRule type="colorScale" priority="247">
      <colorScale>
        <cfvo type="min"/>
        <cfvo type="max"/>
        <color rgb="FFFCFCFF"/>
        <color rgb="FF63BE7B"/>
      </colorScale>
    </cfRule>
  </conditionalFormatting>
  <conditionalFormatting sqref="O15">
    <cfRule type="colorScale" priority="248">
      <colorScale>
        <cfvo type="min"/>
        <cfvo type="percentile" val="50"/>
        <cfvo type="max"/>
        <color rgb="FF63BE7B"/>
        <color rgb="FFFCFCFF"/>
        <color rgb="FFF8696B"/>
      </colorScale>
    </cfRule>
  </conditionalFormatting>
  <conditionalFormatting sqref="P15">
    <cfRule type="colorScale" priority="249">
      <colorScale>
        <cfvo type="min"/>
        <cfvo type="percentile" val="50"/>
        <cfvo type="max"/>
        <color rgb="FF63BE7B"/>
        <color rgb="FFFCFCFF"/>
        <color rgb="FFF8696B"/>
      </colorScale>
    </cfRule>
  </conditionalFormatting>
  <conditionalFormatting sqref="Q15">
    <cfRule type="colorScale" priority="250">
      <colorScale>
        <cfvo type="min"/>
        <cfvo type="percentile" val="50"/>
        <cfvo type="max"/>
        <color rgb="FFF8696B"/>
        <color rgb="FFFCFCFF"/>
        <color rgb="FF63BE7B"/>
      </colorScale>
    </cfRule>
  </conditionalFormatting>
  <conditionalFormatting sqref="R15">
    <cfRule type="colorScale" priority="251">
      <colorScale>
        <cfvo type="min"/>
        <cfvo type="max"/>
        <color rgb="FFFCFCFF"/>
        <color rgb="FF63BE7B"/>
      </colorScale>
    </cfRule>
  </conditionalFormatting>
  <conditionalFormatting sqref="S15">
    <cfRule type="colorScale" priority="252">
      <colorScale>
        <cfvo type="min"/>
        <cfvo type="max"/>
        <color rgb="FFFCFCFF"/>
        <color rgb="FF63BE7B"/>
      </colorScale>
    </cfRule>
  </conditionalFormatting>
  <conditionalFormatting sqref="T15">
    <cfRule type="colorScale" priority="253">
      <colorScale>
        <cfvo type="min"/>
        <cfvo type="max"/>
        <color rgb="FFFCFCFF"/>
        <color rgb="FF63BE7B"/>
      </colorScale>
    </cfRule>
  </conditionalFormatting>
  <conditionalFormatting sqref="U15">
    <cfRule type="colorScale" priority="254">
      <colorScale>
        <cfvo type="min"/>
        <cfvo type="percentile" val="50"/>
        <cfvo type="max"/>
        <color rgb="FFF8696B"/>
        <color rgb="FFFCFCFF"/>
        <color rgb="FF63BE7B"/>
      </colorScale>
    </cfRule>
  </conditionalFormatting>
  <conditionalFormatting sqref="V15">
    <cfRule type="colorScale" priority="255">
      <colorScale>
        <cfvo type="min"/>
        <cfvo type="percentile" val="50"/>
        <cfvo type="max"/>
        <color rgb="FF63BE7B"/>
        <color rgb="FFFCFCFF"/>
        <color rgb="FFF8696B"/>
      </colorScale>
    </cfRule>
  </conditionalFormatting>
  <conditionalFormatting sqref="W15">
    <cfRule type="colorScale" priority="256">
      <colorScale>
        <cfvo type="min"/>
        <cfvo type="percentile" val="50"/>
        <cfvo type="max"/>
        <color rgb="FF63BE7B"/>
        <color rgb="FFFCFCFF"/>
        <color rgb="FFF8696B"/>
      </colorScale>
    </cfRule>
  </conditionalFormatting>
  <conditionalFormatting sqref="S15">
    <cfRule type="colorScale" priority="257">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T15">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S15">
    <cfRule type="colorScale" priority="261">
      <colorScale>
        <cfvo type="min"/>
        <cfvo type="percentile" val="50"/>
        <cfvo type="max"/>
        <color rgb="FFF8696B"/>
        <color rgb="FFFCFCFF"/>
        <color rgb="FF63BE7B"/>
      </colorScale>
    </cfRule>
  </conditionalFormatting>
  <conditionalFormatting sqref="D15">
    <cfRule type="colorScale" priority="262">
      <colorScale>
        <cfvo type="min"/>
        <cfvo type="percentile" val="50"/>
        <cfvo type="max"/>
        <color rgb="FFF8696B"/>
        <color rgb="FFFCFCFF"/>
        <color rgb="FF63BE7B"/>
      </colorScale>
    </cfRule>
  </conditionalFormatting>
  <conditionalFormatting sqref="E15">
    <cfRule type="colorScale" priority="263">
      <colorScale>
        <cfvo type="min"/>
        <cfvo type="max"/>
        <color rgb="FFFCFCFF"/>
        <color rgb="FF63BE7B"/>
      </colorScale>
    </cfRule>
  </conditionalFormatting>
  <conditionalFormatting sqref="F15">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onditionalFormatting>
  <conditionalFormatting sqref="G15">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onditionalFormatting>
  <conditionalFormatting sqref="H15">
    <cfRule type="colorScale" priority="268">
      <colorScale>
        <cfvo type="min"/>
        <cfvo type="percentile" val="50"/>
        <cfvo type="max"/>
        <color rgb="FFF8696B"/>
        <color rgb="FFFCFCFF"/>
        <color rgb="FF63BE7B"/>
      </colorScale>
    </cfRule>
  </conditionalFormatting>
  <conditionalFormatting sqref="I15">
    <cfRule type="colorScale" priority="269">
      <colorScale>
        <cfvo type="min"/>
        <cfvo type="percentile" val="50"/>
        <cfvo type="max"/>
        <color rgb="FFF8696B"/>
        <color rgb="FFFCFCFF"/>
        <color rgb="FF63BE7B"/>
      </colorScale>
    </cfRule>
  </conditionalFormatting>
  <conditionalFormatting sqref="K15">
    <cfRule type="colorScale" priority="270">
      <colorScale>
        <cfvo type="min"/>
        <cfvo type="percentile" val="50"/>
        <cfvo type="max"/>
        <color rgb="FFF8696B"/>
        <color rgb="FFFCFCFF"/>
        <color rgb="FF63BE7B"/>
      </colorScale>
    </cfRule>
  </conditionalFormatting>
  <conditionalFormatting sqref="L15">
    <cfRule type="colorScale" priority="271">
      <colorScale>
        <cfvo type="min"/>
        <cfvo type="percentile" val="50"/>
        <cfvo type="max"/>
        <color rgb="FFF8696B"/>
        <color rgb="FFFCFCFF"/>
        <color rgb="FF63BE7B"/>
      </colorScale>
    </cfRule>
  </conditionalFormatting>
  <conditionalFormatting sqref="O15">
    <cfRule type="colorScale" priority="272">
      <colorScale>
        <cfvo type="min"/>
        <cfvo type="percentile" val="50"/>
        <cfvo type="max"/>
        <color rgb="FF63BE7B"/>
        <color rgb="FFFCFCFF"/>
        <color rgb="FFF8696B"/>
      </colorScale>
    </cfRule>
  </conditionalFormatting>
  <conditionalFormatting sqref="P15">
    <cfRule type="colorScale" priority="273">
      <colorScale>
        <cfvo type="min"/>
        <cfvo type="percentile" val="50"/>
        <cfvo type="max"/>
        <color rgb="FF63BE7B"/>
        <color rgb="FFFCFCFF"/>
        <color rgb="FFF8696B"/>
      </colorScale>
    </cfRule>
  </conditionalFormatting>
  <conditionalFormatting sqref="Q15">
    <cfRule type="colorScale" priority="274">
      <colorScale>
        <cfvo type="min"/>
        <cfvo type="percentile" val="50"/>
        <cfvo type="max"/>
        <color rgb="FFF8696B"/>
        <color rgb="FFFCFCFF"/>
        <color rgb="FF63BE7B"/>
      </colorScale>
    </cfRule>
  </conditionalFormatting>
  <conditionalFormatting sqref="R15">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onditionalFormatting>
  <conditionalFormatting sqref="T15">
    <cfRule type="colorScale" priority="277">
      <colorScale>
        <cfvo type="min"/>
        <cfvo type="percentile" val="50"/>
        <cfvo type="max"/>
        <color rgb="FFF8696B"/>
        <color rgb="FFFCFCFF"/>
        <color rgb="FF63BE7B"/>
      </colorScale>
    </cfRule>
  </conditionalFormatting>
  <conditionalFormatting sqref="U15">
    <cfRule type="colorScale" priority="278">
      <colorScale>
        <cfvo type="min"/>
        <cfvo type="percentile" val="50"/>
        <cfvo type="max"/>
        <color rgb="FFF8696B"/>
        <color rgb="FFFCFCFF"/>
        <color rgb="FF63BE7B"/>
      </colorScale>
    </cfRule>
  </conditionalFormatting>
  <conditionalFormatting sqref="V15">
    <cfRule type="colorScale" priority="279">
      <colorScale>
        <cfvo type="min"/>
        <cfvo type="percentile" val="50"/>
        <cfvo type="max"/>
        <color rgb="FF63BE7B"/>
        <color rgb="FFFCFCFF"/>
        <color rgb="FFF8696B"/>
      </colorScale>
    </cfRule>
  </conditionalFormatting>
  <conditionalFormatting sqref="W15">
    <cfRule type="colorScale" priority="280">
      <colorScale>
        <cfvo type="min"/>
        <cfvo type="percentile" val="50"/>
        <cfvo type="max"/>
        <color rgb="FF63BE7B"/>
        <color rgb="FFFCFCFF"/>
        <color rgb="FFF8696B"/>
      </colorScale>
    </cfRule>
  </conditionalFormatting>
  <conditionalFormatting sqref="J15">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onditionalFormatting>
  <conditionalFormatting sqref="N15">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onditionalFormatting>
  <conditionalFormatting sqref="G15">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J15">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N15">
    <cfRule type="colorScale" priority="289">
      <colorScale>
        <cfvo type="min"/>
        <cfvo type="max"/>
        <color rgb="FFFCFCFF"/>
        <color rgb="FF63BE7B"/>
      </colorScale>
    </cfRule>
    <cfRule type="colorScale" priority="290">
      <colorScale>
        <cfvo type="min"/>
        <cfvo type="percentile" val="50"/>
        <cfvo type="max"/>
        <color rgb="FFF8696B"/>
        <color rgb="FFFCFCFF"/>
        <color rgb="FF63BE7B"/>
      </colorScale>
    </cfRule>
  </conditionalFormatting>
  <conditionalFormatting sqref="R15">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onditionalFormatting>
  <conditionalFormatting sqref="F15">
    <cfRule type="colorScale" priority="293">
      <colorScale>
        <cfvo type="min"/>
        <cfvo type="max"/>
        <color rgb="FFFCFCFF"/>
        <color rgb="FF63BE7B"/>
      </colorScale>
    </cfRule>
  </conditionalFormatting>
  <conditionalFormatting sqref="H15">
    <cfRule type="colorScale" priority="294">
      <colorScale>
        <cfvo type="min"/>
        <cfvo type="max"/>
        <color rgb="FFFCFCFF"/>
        <color rgb="FF63BE7B"/>
      </colorScale>
    </cfRule>
  </conditionalFormatting>
  <conditionalFormatting sqref="I15">
    <cfRule type="colorScale" priority="295">
      <colorScale>
        <cfvo type="min"/>
        <cfvo type="max"/>
        <color rgb="FFFCFCFF"/>
        <color rgb="FF63BE7B"/>
      </colorScale>
    </cfRule>
  </conditionalFormatting>
  <conditionalFormatting sqref="K15">
    <cfRule type="colorScale" priority="296">
      <colorScale>
        <cfvo type="min"/>
        <cfvo type="max"/>
        <color rgb="FFFCFCFF"/>
        <color rgb="FF63BE7B"/>
      </colorScale>
    </cfRule>
  </conditionalFormatting>
  <conditionalFormatting sqref="L15">
    <cfRule type="colorScale" priority="297">
      <colorScale>
        <cfvo type="min"/>
        <cfvo type="max"/>
        <color rgb="FFFCFCFF"/>
        <color rgb="FF63BE7B"/>
      </colorScale>
    </cfRule>
  </conditionalFormatting>
  <conditionalFormatting sqref="G15">
    <cfRule type="colorScale" priority="298">
      <colorScale>
        <cfvo type="min"/>
        <cfvo type="max"/>
        <color rgb="FFFCFCFF"/>
        <color rgb="FF63BE7B"/>
      </colorScale>
    </cfRule>
  </conditionalFormatting>
  <conditionalFormatting sqref="J15">
    <cfRule type="colorScale" priority="299">
      <colorScale>
        <cfvo type="min"/>
        <cfvo type="max"/>
        <color rgb="FFFCFCFF"/>
        <color rgb="FF63BE7B"/>
      </colorScale>
    </cfRule>
  </conditionalFormatting>
  <conditionalFormatting sqref="N15">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onditionalFormatting>
  <conditionalFormatting sqref="N15">
    <cfRule type="colorScale" priority="302">
      <colorScale>
        <cfvo type="min"/>
        <cfvo type="max"/>
        <color rgb="FFFCFCFF"/>
        <color rgb="FF63BE7B"/>
      </colorScale>
    </cfRule>
  </conditionalFormatting>
  <conditionalFormatting sqref="R15">
    <cfRule type="colorScale" priority="303">
      <colorScale>
        <cfvo type="min"/>
        <cfvo type="max"/>
        <color rgb="FFFCFCFF"/>
        <color rgb="FF63BE7B"/>
      </colorScale>
    </cfRule>
  </conditionalFormatting>
  <conditionalFormatting sqref="S15">
    <cfRule type="colorScale" priority="304">
      <colorScale>
        <cfvo type="min"/>
        <cfvo type="max"/>
        <color rgb="FFFCFCFF"/>
        <color rgb="FF63BE7B"/>
      </colorScale>
    </cfRule>
  </conditionalFormatting>
  <conditionalFormatting sqref="T15">
    <cfRule type="colorScale" priority="305">
      <colorScale>
        <cfvo type="min"/>
        <cfvo type="max"/>
        <color rgb="FFFCFCFF"/>
        <color rgb="FF63BE7B"/>
      </colorScale>
    </cfRule>
  </conditionalFormatting>
  <conditionalFormatting sqref="D15">
    <cfRule type="colorScale" priority="306">
      <colorScale>
        <cfvo type="min"/>
        <cfvo type="percentile" val="50"/>
        <cfvo type="max"/>
        <color rgb="FFF8696B"/>
        <color rgb="FFFCFCFF"/>
        <color rgb="FF63BE7B"/>
      </colorScale>
    </cfRule>
  </conditionalFormatting>
  <conditionalFormatting sqref="G15">
    <cfRule type="colorScale" priority="307">
      <colorScale>
        <cfvo type="min"/>
        <cfvo type="max"/>
        <color rgb="FFFCFCFF"/>
        <color rgb="FF63BE7B"/>
      </colorScale>
    </cfRule>
  </conditionalFormatting>
  <conditionalFormatting sqref="J15">
    <cfRule type="colorScale" priority="308">
      <colorScale>
        <cfvo type="min"/>
        <cfvo type="max"/>
        <color rgb="FFFCFCFF"/>
        <color rgb="FF63BE7B"/>
      </colorScale>
    </cfRule>
  </conditionalFormatting>
  <conditionalFormatting sqref="N15">
    <cfRule type="colorScale" priority="309">
      <colorScale>
        <cfvo type="min"/>
        <cfvo type="max"/>
        <color rgb="FFFCFCFF"/>
        <color rgb="FF63BE7B"/>
      </colorScale>
    </cfRule>
  </conditionalFormatting>
  <conditionalFormatting sqref="O15">
    <cfRule type="colorScale" priority="310">
      <colorScale>
        <cfvo type="min"/>
        <cfvo type="percentile" val="50"/>
        <cfvo type="max"/>
        <color rgb="FF63BE7B"/>
        <color rgb="FFFCFCFF"/>
        <color rgb="FFF8696B"/>
      </colorScale>
    </cfRule>
  </conditionalFormatting>
  <conditionalFormatting sqref="P15">
    <cfRule type="colorScale" priority="311">
      <colorScale>
        <cfvo type="min"/>
        <cfvo type="percentile" val="50"/>
        <cfvo type="max"/>
        <color rgb="FF63BE7B"/>
        <color rgb="FFFCFCFF"/>
        <color rgb="FFF8696B"/>
      </colorScale>
    </cfRule>
  </conditionalFormatting>
  <conditionalFormatting sqref="Q15">
    <cfRule type="colorScale" priority="312">
      <colorScale>
        <cfvo type="min"/>
        <cfvo type="percentile" val="50"/>
        <cfvo type="max"/>
        <color rgb="FFF8696B"/>
        <color rgb="FFFCFCFF"/>
        <color rgb="FF63BE7B"/>
      </colorScale>
    </cfRule>
  </conditionalFormatting>
  <conditionalFormatting sqref="R15">
    <cfRule type="colorScale" priority="313">
      <colorScale>
        <cfvo type="min"/>
        <cfvo type="max"/>
        <color rgb="FFFCFCFF"/>
        <color rgb="FF63BE7B"/>
      </colorScale>
    </cfRule>
  </conditionalFormatting>
  <conditionalFormatting sqref="S15">
    <cfRule type="colorScale" priority="314">
      <colorScale>
        <cfvo type="min"/>
        <cfvo type="max"/>
        <color rgb="FFFCFCFF"/>
        <color rgb="FF63BE7B"/>
      </colorScale>
    </cfRule>
  </conditionalFormatting>
  <conditionalFormatting sqref="T15">
    <cfRule type="colorScale" priority="315">
      <colorScale>
        <cfvo type="min"/>
        <cfvo type="max"/>
        <color rgb="FFFCFCFF"/>
        <color rgb="FF63BE7B"/>
      </colorScale>
    </cfRule>
  </conditionalFormatting>
  <conditionalFormatting sqref="U15">
    <cfRule type="colorScale" priority="316">
      <colorScale>
        <cfvo type="min"/>
        <cfvo type="percentile" val="50"/>
        <cfvo type="max"/>
        <color rgb="FFF8696B"/>
        <color rgb="FFFCFCFF"/>
        <color rgb="FF63BE7B"/>
      </colorScale>
    </cfRule>
  </conditionalFormatting>
  <conditionalFormatting sqref="V15">
    <cfRule type="colorScale" priority="317">
      <colorScale>
        <cfvo type="min"/>
        <cfvo type="percentile" val="50"/>
        <cfvo type="max"/>
        <color rgb="FF63BE7B"/>
        <color rgb="FFFCFCFF"/>
        <color rgb="FFF8696B"/>
      </colorScale>
    </cfRule>
  </conditionalFormatting>
  <conditionalFormatting sqref="W15">
    <cfRule type="colorScale" priority="318">
      <colorScale>
        <cfvo type="min"/>
        <cfvo type="percentile" val="50"/>
        <cfvo type="max"/>
        <color rgb="FF63BE7B"/>
        <color rgb="FFFCFCFF"/>
        <color rgb="FFF8696B"/>
      </colorScale>
    </cfRule>
  </conditionalFormatting>
  <conditionalFormatting sqref="R15">
    <cfRule type="colorScale" priority="68">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S15">
    <cfRule type="colorScale" priority="67">
      <colorScale>
        <cfvo type="min"/>
        <cfvo type="percentile" val="50"/>
        <cfvo type="max"/>
        <color rgb="FFF8696B"/>
        <color rgb="FFFCFCFF"/>
        <color rgb="FF63BE7B"/>
      </colorScale>
    </cfRule>
    <cfRule type="colorScale" priority="83">
      <colorScale>
        <cfvo type="min"/>
        <cfvo type="max"/>
        <color rgb="FFFCFCFF"/>
        <color rgb="FF63BE7B"/>
      </colorScale>
    </cfRule>
  </conditionalFormatting>
  <conditionalFormatting sqref="T15">
    <cfRule type="colorScale" priority="66">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E15:N15">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percentile" val="50"/>
        <cfvo type="max"/>
        <color rgb="FFF8696B"/>
        <color rgb="FFFFEB84"/>
        <color rgb="FF63BE7B"/>
      </colorScale>
    </cfRule>
    <cfRule type="colorScale" priority="325">
      <colorScale>
        <cfvo type="min"/>
        <cfvo type="max"/>
        <color rgb="FFFCFCFF"/>
        <color rgb="FF63BE7B"/>
      </colorScale>
    </cfRule>
    <cfRule type="colorScale" priority="326">
      <colorScale>
        <cfvo type="min"/>
        <cfvo type="max"/>
        <color rgb="FFFFEF9C"/>
        <color rgb="FF63BE7B"/>
      </colorScale>
    </cfRule>
  </conditionalFormatting>
  <conditionalFormatting sqref="M15">
    <cfRule type="colorScale" priority="327">
      <colorScale>
        <cfvo type="min"/>
        <cfvo type="max"/>
        <color rgb="FFFCFCFF"/>
        <color rgb="FF63BE7B"/>
      </colorScale>
    </cfRule>
  </conditionalFormatting>
  <conditionalFormatting sqref="M15">
    <cfRule type="colorScale" priority="73">
      <colorScale>
        <cfvo type="min"/>
        <cfvo type="max"/>
        <color rgb="FFFCFCFF"/>
        <color rgb="FF63BE7B"/>
      </colorScale>
    </cfRule>
  </conditionalFormatting>
  <conditionalFormatting sqref="M15">
    <cfRule type="colorScale" priority="328">
      <colorScale>
        <cfvo type="min"/>
        <cfvo type="max"/>
        <color rgb="FFFCFCFF"/>
        <color rgb="FF63BE7B"/>
      </colorScale>
    </cfRule>
  </conditionalFormatting>
  <conditionalFormatting sqref="M15">
    <cfRule type="colorScale" priority="329">
      <colorScale>
        <cfvo type="min"/>
        <cfvo type="max"/>
        <color rgb="FFFCFCFF"/>
        <color rgb="FF63BE7B"/>
      </colorScale>
    </cfRule>
  </conditionalFormatting>
  <conditionalFormatting sqref="M15">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63BE7B"/>
      </colorScale>
    </cfRule>
  </conditionalFormatting>
  <conditionalFormatting sqref="M15">
    <cfRule type="colorScale" priority="333">
      <colorScale>
        <cfvo type="min"/>
        <cfvo type="max"/>
        <color rgb="FFFCFCFF"/>
        <color rgb="FF63BE7B"/>
      </colorScale>
    </cfRule>
  </conditionalFormatting>
  <conditionalFormatting sqref="M15">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M15">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onditionalFormatting>
  <conditionalFormatting sqref="M15">
    <cfRule type="colorScale" priority="338">
      <colorScale>
        <cfvo type="min"/>
        <cfvo type="max"/>
        <color rgb="FFFCFCFF"/>
        <color rgb="FF63BE7B"/>
      </colorScale>
    </cfRule>
  </conditionalFormatting>
  <conditionalFormatting sqref="M15">
    <cfRule type="colorScale" priority="339">
      <colorScale>
        <cfvo type="min"/>
        <cfvo type="max"/>
        <color rgb="FFFCFCFF"/>
        <color rgb="FF63BE7B"/>
      </colorScale>
    </cfRule>
  </conditionalFormatting>
  <conditionalFormatting sqref="M15">
    <cfRule type="colorScale" priority="340">
      <colorScale>
        <cfvo type="min"/>
        <cfvo type="max"/>
        <color rgb="FFFCFCFF"/>
        <color rgb="FF63BE7B"/>
      </colorScale>
    </cfRule>
  </conditionalFormatting>
  <conditionalFormatting sqref="E15">
    <cfRule type="colorScale" priority="81">
      <colorScale>
        <cfvo type="min"/>
        <cfvo type="max"/>
        <color rgb="FFFCFCFF"/>
        <color rgb="FF63BE7B"/>
      </colorScale>
    </cfRule>
  </conditionalFormatting>
  <conditionalFormatting sqref="F15">
    <cfRule type="colorScale" priority="80">
      <colorScale>
        <cfvo type="min"/>
        <cfvo type="max"/>
        <color rgb="FFFCFCFF"/>
        <color rgb="FF63BE7B"/>
      </colorScale>
    </cfRule>
  </conditionalFormatting>
  <conditionalFormatting sqref="H15">
    <cfRule type="colorScale" priority="78">
      <colorScale>
        <cfvo type="min"/>
        <cfvo type="max"/>
        <color rgb="FFFCFCFF"/>
        <color rgb="FF63BE7B"/>
      </colorScale>
    </cfRule>
  </conditionalFormatting>
  <conditionalFormatting sqref="I15">
    <cfRule type="colorScale" priority="77">
      <colorScale>
        <cfvo type="min"/>
        <cfvo type="max"/>
        <color rgb="FFFCFCFF"/>
        <color rgb="FF63BE7B"/>
      </colorScale>
    </cfRule>
  </conditionalFormatting>
  <conditionalFormatting sqref="K15">
    <cfRule type="colorScale" priority="75">
      <colorScale>
        <cfvo type="min"/>
        <cfvo type="max"/>
        <color rgb="FFFCFCFF"/>
        <color rgb="FF63BE7B"/>
      </colorScale>
    </cfRule>
  </conditionalFormatting>
  <conditionalFormatting sqref="L15">
    <cfRule type="colorScale" priority="74">
      <colorScale>
        <cfvo type="min"/>
        <cfvo type="max"/>
        <color rgb="FFFCFCFF"/>
        <color rgb="FF63BE7B"/>
      </colorScale>
    </cfRule>
  </conditionalFormatting>
  <conditionalFormatting sqref="D15">
    <cfRule type="colorScale" priority="62">
      <colorScale>
        <cfvo type="min"/>
        <cfvo type="percentile" val="50"/>
        <cfvo type="max"/>
        <color rgb="FFF8696B"/>
        <color rgb="FFFCFCFF"/>
        <color rgb="FF63BE7B"/>
      </colorScale>
    </cfRule>
  </conditionalFormatting>
  <conditionalFormatting sqref="G15">
    <cfRule type="colorScale" priority="61">
      <colorScale>
        <cfvo type="min"/>
        <cfvo type="max"/>
        <color rgb="FFFCFCFF"/>
        <color rgb="FF63BE7B"/>
      </colorScale>
    </cfRule>
  </conditionalFormatting>
  <conditionalFormatting sqref="J15">
    <cfRule type="colorScale" priority="60">
      <colorScale>
        <cfvo type="min"/>
        <cfvo type="max"/>
        <color rgb="FFFCFCFF"/>
        <color rgb="FF63BE7B"/>
      </colorScale>
    </cfRule>
  </conditionalFormatting>
  <conditionalFormatting sqref="M15">
    <cfRule type="colorScale" priority="59">
      <colorScale>
        <cfvo type="min"/>
        <cfvo type="max"/>
        <color rgb="FFFCFCFF"/>
        <color rgb="FF63BE7B"/>
      </colorScale>
    </cfRule>
  </conditionalFormatting>
  <conditionalFormatting sqref="N15">
    <cfRule type="colorScale" priority="58">
      <colorScale>
        <cfvo type="min"/>
        <cfvo type="max"/>
        <color rgb="FFFCFCFF"/>
        <color rgb="FF63BE7B"/>
      </colorScale>
    </cfRule>
  </conditionalFormatting>
  <conditionalFormatting sqref="O15">
    <cfRule type="colorScale" priority="57">
      <colorScale>
        <cfvo type="min"/>
        <cfvo type="percentile" val="50"/>
        <cfvo type="max"/>
        <color rgb="FF63BE7B"/>
        <color rgb="FFFCFCFF"/>
        <color rgb="FFF8696B"/>
      </colorScale>
    </cfRule>
  </conditionalFormatting>
  <conditionalFormatting sqref="P15">
    <cfRule type="colorScale" priority="56">
      <colorScale>
        <cfvo type="min"/>
        <cfvo type="percentile" val="50"/>
        <cfvo type="max"/>
        <color rgb="FF63BE7B"/>
        <color rgb="FFFCFCFF"/>
        <color rgb="FFF8696B"/>
      </colorScale>
    </cfRule>
  </conditionalFormatting>
  <conditionalFormatting sqref="Q15">
    <cfRule type="colorScale" priority="55">
      <colorScale>
        <cfvo type="min"/>
        <cfvo type="percentile" val="50"/>
        <cfvo type="max"/>
        <color rgb="FFF8696B"/>
        <color rgb="FFFCFCFF"/>
        <color rgb="FF63BE7B"/>
      </colorScale>
    </cfRule>
  </conditionalFormatting>
  <conditionalFormatting sqref="S15">
    <cfRule type="colorScale" priority="54">
      <colorScale>
        <cfvo type="min"/>
        <cfvo type="percentile" val="50"/>
        <cfvo type="max"/>
        <color rgb="FFF8696B"/>
        <color rgb="FFFCFCFF"/>
        <color rgb="FF63BE7B"/>
      </colorScale>
    </cfRule>
  </conditionalFormatting>
  <conditionalFormatting sqref="T15">
    <cfRule type="colorScale" priority="53">
      <colorScale>
        <cfvo type="min"/>
        <cfvo type="percentile" val="50"/>
        <cfvo type="max"/>
        <color rgb="FFF8696B"/>
        <color rgb="FFFCFCFF"/>
        <color rgb="FF63BE7B"/>
      </colorScale>
    </cfRule>
  </conditionalFormatting>
  <conditionalFormatting sqref="U15">
    <cfRule type="colorScale" priority="52">
      <colorScale>
        <cfvo type="min"/>
        <cfvo type="percentile" val="50"/>
        <cfvo type="max"/>
        <color rgb="FFF8696B"/>
        <color rgb="FFFCFCFF"/>
        <color rgb="FF63BE7B"/>
      </colorScale>
    </cfRule>
  </conditionalFormatting>
  <conditionalFormatting sqref="V15">
    <cfRule type="colorScale" priority="51">
      <colorScale>
        <cfvo type="min"/>
        <cfvo type="percentile" val="50"/>
        <cfvo type="max"/>
        <color rgb="FF63BE7B"/>
        <color rgb="FFFCFCFF"/>
        <color rgb="FFF8696B"/>
      </colorScale>
    </cfRule>
  </conditionalFormatting>
  <conditionalFormatting sqref="W15">
    <cfRule type="colorScale" priority="50">
      <colorScale>
        <cfvo type="min"/>
        <cfvo type="percentile" val="50"/>
        <cfvo type="max"/>
        <color rgb="FF63BE7B"/>
        <color rgb="FFFCFCFF"/>
        <color rgb="FFF8696B"/>
      </colorScale>
    </cfRule>
  </conditionalFormatting>
  <conditionalFormatting sqref="D15">
    <cfRule type="colorScale" priority="49">
      <colorScale>
        <cfvo type="min"/>
        <cfvo type="percentile" val="50"/>
        <cfvo type="max"/>
        <color rgb="FFF8696B"/>
        <color rgb="FFFCFCFF"/>
        <color rgb="FF63BE7B"/>
      </colorScale>
    </cfRule>
  </conditionalFormatting>
  <conditionalFormatting sqref="D15">
    <cfRule type="colorScale" priority="48">
      <colorScale>
        <cfvo type="min"/>
        <cfvo type="percentile" val="50"/>
        <cfvo type="max"/>
        <color rgb="FFF8696B"/>
        <color rgb="FFFCFCFF"/>
        <color rgb="FF63BE7B"/>
      </colorScale>
    </cfRule>
  </conditionalFormatting>
  <conditionalFormatting sqref="E15">
    <cfRule type="colorScale" priority="47">
      <colorScale>
        <cfvo type="min"/>
        <cfvo type="max"/>
        <color rgb="FFFCFCFF"/>
        <color rgb="FF63BE7B"/>
      </colorScale>
    </cfRule>
  </conditionalFormatting>
  <conditionalFormatting sqref="F15">
    <cfRule type="colorScale" priority="46">
      <colorScale>
        <cfvo type="min"/>
        <cfvo type="max"/>
        <color rgb="FFFCFCFF"/>
        <color rgb="FF63BE7B"/>
      </colorScale>
    </cfRule>
  </conditionalFormatting>
  <conditionalFormatting sqref="G15">
    <cfRule type="colorScale" priority="45">
      <colorScale>
        <cfvo type="min"/>
        <cfvo type="max"/>
        <color rgb="FFFCFCFF"/>
        <color rgb="FF63BE7B"/>
      </colorScale>
    </cfRule>
  </conditionalFormatting>
  <conditionalFormatting sqref="H15">
    <cfRule type="colorScale" priority="44">
      <colorScale>
        <cfvo type="min"/>
        <cfvo type="max"/>
        <color rgb="FFFCFCFF"/>
        <color rgb="FF63BE7B"/>
      </colorScale>
    </cfRule>
  </conditionalFormatting>
  <conditionalFormatting sqref="I15">
    <cfRule type="colorScale" priority="43">
      <colorScale>
        <cfvo type="min"/>
        <cfvo type="max"/>
        <color rgb="FFFCFCFF"/>
        <color rgb="FF63BE7B"/>
      </colorScale>
    </cfRule>
  </conditionalFormatting>
  <conditionalFormatting sqref="J15">
    <cfRule type="colorScale" priority="42">
      <colorScale>
        <cfvo type="min"/>
        <cfvo type="max"/>
        <color rgb="FFFCFCFF"/>
        <color rgb="FF63BE7B"/>
      </colorScale>
    </cfRule>
  </conditionalFormatting>
  <conditionalFormatting sqref="K15">
    <cfRule type="colorScale" priority="41">
      <colorScale>
        <cfvo type="min"/>
        <cfvo type="max"/>
        <color rgb="FFFCFCFF"/>
        <color rgb="FF63BE7B"/>
      </colorScale>
    </cfRule>
  </conditionalFormatting>
  <conditionalFormatting sqref="L15">
    <cfRule type="colorScale" priority="40">
      <colorScale>
        <cfvo type="min"/>
        <cfvo type="max"/>
        <color rgb="FFFCFCFF"/>
        <color rgb="FF63BE7B"/>
      </colorScale>
    </cfRule>
  </conditionalFormatting>
  <conditionalFormatting sqref="M15">
    <cfRule type="colorScale" priority="39">
      <colorScale>
        <cfvo type="min"/>
        <cfvo type="max"/>
        <color rgb="FFFCFCFF"/>
        <color rgb="FF63BE7B"/>
      </colorScale>
    </cfRule>
  </conditionalFormatting>
  <conditionalFormatting sqref="N15">
    <cfRule type="colorScale" priority="38">
      <colorScale>
        <cfvo type="min"/>
        <cfvo type="max"/>
        <color rgb="FFFCFCFF"/>
        <color rgb="FF63BE7B"/>
      </colorScale>
    </cfRule>
  </conditionalFormatting>
  <conditionalFormatting sqref="O15">
    <cfRule type="colorScale" priority="37">
      <colorScale>
        <cfvo type="min"/>
        <cfvo type="percentile" val="50"/>
        <cfvo type="max"/>
        <color rgb="FF63BE7B"/>
        <color rgb="FFFCFCFF"/>
        <color rgb="FFF8696B"/>
      </colorScale>
    </cfRule>
  </conditionalFormatting>
  <conditionalFormatting sqref="P15">
    <cfRule type="colorScale" priority="36">
      <colorScale>
        <cfvo type="min"/>
        <cfvo type="percentile" val="50"/>
        <cfvo type="max"/>
        <color rgb="FF63BE7B"/>
        <color rgb="FFFCFCFF"/>
        <color rgb="FFF8696B"/>
      </colorScale>
    </cfRule>
  </conditionalFormatting>
  <conditionalFormatting sqref="Q15">
    <cfRule type="colorScale" priority="35">
      <colorScale>
        <cfvo type="min"/>
        <cfvo type="percentile" val="50"/>
        <cfvo type="max"/>
        <color rgb="FFF8696B"/>
        <color rgb="FFFCFCFF"/>
        <color rgb="FF63BE7B"/>
      </colorScale>
    </cfRule>
  </conditionalFormatting>
  <conditionalFormatting sqref="R15">
    <cfRule type="colorScale" priority="34">
      <colorScale>
        <cfvo type="min"/>
        <cfvo type="max"/>
        <color rgb="FFFCFCFF"/>
        <color rgb="FF63BE7B"/>
      </colorScale>
    </cfRule>
  </conditionalFormatting>
  <conditionalFormatting sqref="S15">
    <cfRule type="colorScale" priority="33">
      <colorScale>
        <cfvo type="min"/>
        <cfvo type="percentile" val="50"/>
        <cfvo type="max"/>
        <color rgb="FFF8696B"/>
        <color rgb="FFFCFCFF"/>
        <color rgb="FF63BE7B"/>
      </colorScale>
    </cfRule>
  </conditionalFormatting>
  <conditionalFormatting sqref="T15">
    <cfRule type="colorScale" priority="32">
      <colorScale>
        <cfvo type="min"/>
        <cfvo type="percentile" val="50"/>
        <cfvo type="max"/>
        <color rgb="FFF8696B"/>
        <color rgb="FFFCFCFF"/>
        <color rgb="FF63BE7B"/>
      </colorScale>
    </cfRule>
  </conditionalFormatting>
  <conditionalFormatting sqref="V15">
    <cfRule type="colorScale" priority="31">
      <colorScale>
        <cfvo type="min"/>
        <cfvo type="percentile" val="50"/>
        <cfvo type="max"/>
        <color rgb="FF63BE7B"/>
        <color rgb="FFFCFCFF"/>
        <color rgb="FFF8696B"/>
      </colorScale>
    </cfRule>
  </conditionalFormatting>
  <conditionalFormatting sqref="W15">
    <cfRule type="colorScale" priority="30">
      <colorScale>
        <cfvo type="min"/>
        <cfvo type="percentile" val="50"/>
        <cfvo type="max"/>
        <color rgb="FF63BE7B"/>
        <color rgb="FFFCFCFF"/>
        <color rgb="FFF8696B"/>
      </colorScale>
    </cfRule>
  </conditionalFormatting>
  <conditionalFormatting sqref="D15">
    <cfRule type="colorScale" priority="29">
      <colorScale>
        <cfvo type="min"/>
        <cfvo type="percentile" val="50"/>
        <cfvo type="max"/>
        <color rgb="FFF8696B"/>
        <color rgb="FFFCFCFF"/>
        <color rgb="FF63BE7B"/>
      </colorScale>
    </cfRule>
  </conditionalFormatting>
  <conditionalFormatting sqref="G15">
    <cfRule type="colorScale" priority="28">
      <colorScale>
        <cfvo type="min"/>
        <cfvo type="max"/>
        <color rgb="FFFCFCFF"/>
        <color rgb="FF63BE7B"/>
      </colorScale>
    </cfRule>
  </conditionalFormatting>
  <conditionalFormatting sqref="J15">
    <cfRule type="colorScale" priority="27">
      <colorScale>
        <cfvo type="min"/>
        <cfvo type="max"/>
        <color rgb="FFFCFCFF"/>
        <color rgb="FF63BE7B"/>
      </colorScale>
    </cfRule>
  </conditionalFormatting>
  <conditionalFormatting sqref="M15">
    <cfRule type="colorScale" priority="26">
      <colorScale>
        <cfvo type="min"/>
        <cfvo type="max"/>
        <color rgb="FFFCFCFF"/>
        <color rgb="FF63BE7B"/>
      </colorScale>
    </cfRule>
  </conditionalFormatting>
  <conditionalFormatting sqref="N15">
    <cfRule type="colorScale" priority="25">
      <colorScale>
        <cfvo type="min"/>
        <cfvo type="max"/>
        <color rgb="FFFCFCFF"/>
        <color rgb="FF63BE7B"/>
      </colorScale>
    </cfRule>
  </conditionalFormatting>
  <conditionalFormatting sqref="O15">
    <cfRule type="colorScale" priority="24">
      <colorScale>
        <cfvo type="min"/>
        <cfvo type="percentile" val="50"/>
        <cfvo type="max"/>
        <color rgb="FF63BE7B"/>
        <color rgb="FFFCFCFF"/>
        <color rgb="FFF8696B"/>
      </colorScale>
    </cfRule>
  </conditionalFormatting>
  <conditionalFormatting sqref="P15">
    <cfRule type="colorScale" priority="23">
      <colorScale>
        <cfvo type="min"/>
        <cfvo type="percentile" val="50"/>
        <cfvo type="max"/>
        <color rgb="FF63BE7B"/>
        <color rgb="FFFCFCFF"/>
        <color rgb="FFF8696B"/>
      </colorScale>
    </cfRule>
  </conditionalFormatting>
  <conditionalFormatting sqref="Q15">
    <cfRule type="colorScale" priority="22">
      <colorScale>
        <cfvo type="min"/>
        <cfvo type="percentile" val="50"/>
        <cfvo type="max"/>
        <color rgb="FFF8696B"/>
        <color rgb="FFFCFCFF"/>
        <color rgb="FF63BE7B"/>
      </colorScale>
    </cfRule>
  </conditionalFormatting>
  <conditionalFormatting sqref="R15">
    <cfRule type="colorScale" priority="21">
      <colorScale>
        <cfvo type="min"/>
        <cfvo type="max"/>
        <color rgb="FFFCFCFF"/>
        <color rgb="FF63BE7B"/>
      </colorScale>
    </cfRule>
  </conditionalFormatting>
  <conditionalFormatting sqref="S15">
    <cfRule type="colorScale" priority="20">
      <colorScale>
        <cfvo type="min"/>
        <cfvo type="percentile" val="50"/>
        <cfvo type="max"/>
        <color rgb="FFF8696B"/>
        <color rgb="FFFCFCFF"/>
        <color rgb="FF63BE7B"/>
      </colorScale>
    </cfRule>
  </conditionalFormatting>
  <conditionalFormatting sqref="T15">
    <cfRule type="colorScale" priority="19">
      <colorScale>
        <cfvo type="min"/>
        <cfvo type="percentile" val="50"/>
        <cfvo type="max"/>
        <color rgb="FFF8696B"/>
        <color rgb="FFFCFCFF"/>
        <color rgb="FF63BE7B"/>
      </colorScale>
    </cfRule>
  </conditionalFormatting>
  <conditionalFormatting sqref="U15">
    <cfRule type="colorScale" priority="18">
      <colorScale>
        <cfvo type="min"/>
        <cfvo type="percentile" val="50"/>
        <cfvo type="max"/>
        <color rgb="FFF8696B"/>
        <color rgb="FFFCFCFF"/>
        <color rgb="FF63BE7B"/>
      </colorScale>
    </cfRule>
  </conditionalFormatting>
  <conditionalFormatting sqref="V15">
    <cfRule type="colorScale" priority="17">
      <colorScale>
        <cfvo type="min"/>
        <cfvo type="percentile" val="50"/>
        <cfvo type="max"/>
        <color rgb="FF63BE7B"/>
        <color rgb="FFFCFCFF"/>
        <color rgb="FFF8696B"/>
      </colorScale>
    </cfRule>
  </conditionalFormatting>
  <conditionalFormatting sqref="W15">
    <cfRule type="colorScale" priority="16">
      <colorScale>
        <cfvo type="min"/>
        <cfvo type="percentile" val="50"/>
        <cfvo type="max"/>
        <color rgb="FF63BE7B"/>
        <color rgb="FFFCFCFF"/>
        <color rgb="FFF8696B"/>
      </colorScale>
    </cfRule>
  </conditionalFormatting>
  <conditionalFormatting sqref="D2:D6">
    <cfRule type="colorScale" priority="64621">
      <colorScale>
        <cfvo type="min"/>
        <cfvo type="percentile" val="50"/>
        <cfvo type="max"/>
        <color rgb="FFF8696B"/>
        <color rgb="FFFCFCFF"/>
        <color rgb="FF63BE7B"/>
      </colorScale>
    </cfRule>
  </conditionalFormatting>
  <conditionalFormatting sqref="G2:G6">
    <cfRule type="colorScale" priority="64622">
      <colorScale>
        <cfvo type="min"/>
        <cfvo type="max"/>
        <color rgb="FFFCFCFF"/>
        <color rgb="FF63BE7B"/>
      </colorScale>
    </cfRule>
  </conditionalFormatting>
  <conditionalFormatting sqref="J2:J6">
    <cfRule type="colorScale" priority="64623">
      <colorScale>
        <cfvo type="min"/>
        <cfvo type="max"/>
        <color rgb="FFFCFCFF"/>
        <color rgb="FF63BE7B"/>
      </colorScale>
    </cfRule>
  </conditionalFormatting>
  <conditionalFormatting sqref="N2:N6">
    <cfRule type="colorScale" priority="64624">
      <colorScale>
        <cfvo type="min"/>
        <cfvo type="max"/>
        <color rgb="FFFCFCFF"/>
        <color rgb="FF63BE7B"/>
      </colorScale>
    </cfRule>
  </conditionalFormatting>
  <conditionalFormatting sqref="O2:O6">
    <cfRule type="colorScale" priority="64625">
      <colorScale>
        <cfvo type="min"/>
        <cfvo type="percentile" val="50"/>
        <cfvo type="max"/>
        <color rgb="FF63BE7B"/>
        <color rgb="FFFCFCFF"/>
        <color rgb="FFF8696B"/>
      </colorScale>
    </cfRule>
  </conditionalFormatting>
  <conditionalFormatting sqref="P2:P6">
    <cfRule type="colorScale" priority="64626">
      <colorScale>
        <cfvo type="min"/>
        <cfvo type="percentile" val="50"/>
        <cfvo type="max"/>
        <color rgb="FF63BE7B"/>
        <color rgb="FFFCFCFF"/>
        <color rgb="FFF8696B"/>
      </colorScale>
    </cfRule>
  </conditionalFormatting>
  <conditionalFormatting sqref="Q2:Q6">
    <cfRule type="colorScale" priority="64627">
      <colorScale>
        <cfvo type="min"/>
        <cfvo type="percentile" val="50"/>
        <cfvo type="max"/>
        <color rgb="FFF8696B"/>
        <color rgb="FFFCFCFF"/>
        <color rgb="FF63BE7B"/>
      </colorScale>
    </cfRule>
  </conditionalFormatting>
  <conditionalFormatting sqref="R2:R6">
    <cfRule type="colorScale" priority="64628">
      <colorScale>
        <cfvo type="min"/>
        <cfvo type="max"/>
        <color rgb="FFFCFCFF"/>
        <color rgb="FF63BE7B"/>
      </colorScale>
    </cfRule>
  </conditionalFormatting>
  <conditionalFormatting sqref="S2:S6">
    <cfRule type="colorScale" priority="64629">
      <colorScale>
        <cfvo type="min"/>
        <cfvo type="max"/>
        <color rgb="FFFCFCFF"/>
        <color rgb="FF63BE7B"/>
      </colorScale>
    </cfRule>
    <cfRule type="colorScale" priority="64630">
      <colorScale>
        <cfvo type="min"/>
        <cfvo type="percentile" val="50"/>
        <cfvo type="max"/>
        <color rgb="FFF8696B"/>
        <color rgb="FFFCFCFF"/>
        <color rgb="FF63BE7B"/>
      </colorScale>
    </cfRule>
  </conditionalFormatting>
  <conditionalFormatting sqref="T2:T6">
    <cfRule type="colorScale" priority="64631">
      <colorScale>
        <cfvo type="min"/>
        <cfvo type="max"/>
        <color rgb="FFFCFCFF"/>
        <color rgb="FF63BE7B"/>
      </colorScale>
    </cfRule>
    <cfRule type="colorScale" priority="64632">
      <colorScale>
        <cfvo type="min"/>
        <cfvo type="percentile" val="50"/>
        <cfvo type="max"/>
        <color rgb="FFF8696B"/>
        <color rgb="FFFCFCFF"/>
        <color rgb="FF63BE7B"/>
      </colorScale>
    </cfRule>
  </conditionalFormatting>
  <conditionalFormatting sqref="U2:U6">
    <cfRule type="colorScale" priority="64633">
      <colorScale>
        <cfvo type="min"/>
        <cfvo type="max"/>
        <color rgb="FFFCFCFF"/>
        <color rgb="FF63BE7B"/>
      </colorScale>
    </cfRule>
    <cfRule type="colorScale" priority="64634">
      <colorScale>
        <cfvo type="min"/>
        <cfvo type="percentile" val="50"/>
        <cfvo type="max"/>
        <color rgb="FFF8696B"/>
        <color rgb="FFFCFCFF"/>
        <color rgb="FF63BE7B"/>
      </colorScale>
    </cfRule>
  </conditionalFormatting>
  <conditionalFormatting sqref="V2:V6">
    <cfRule type="colorScale" priority="64635">
      <colorScale>
        <cfvo type="min"/>
        <cfvo type="percentile" val="50"/>
        <cfvo type="max"/>
        <color rgb="FF63BE7B"/>
        <color rgb="FFFCFCFF"/>
        <color rgb="FFF8696B"/>
      </colorScale>
    </cfRule>
  </conditionalFormatting>
  <conditionalFormatting sqref="W2:W6">
    <cfRule type="colorScale" priority="64636">
      <colorScale>
        <cfvo type="min"/>
        <cfvo type="percentile" val="50"/>
        <cfvo type="max"/>
        <color rgb="FF63BE7B"/>
        <color rgb="FFFCFCFF"/>
        <color rgb="FFF8696B"/>
      </colorScale>
    </cfRule>
  </conditionalFormatting>
  <conditionalFormatting sqref="M2:M6">
    <cfRule type="colorScale" priority="64637">
      <colorScale>
        <cfvo type="min"/>
        <cfvo type="max"/>
        <color rgb="FFFCFCFF"/>
        <color rgb="FF63BE7B"/>
      </colorScale>
    </cfRule>
  </conditionalFormatting>
  <conditionalFormatting sqref="S2:S7">
    <cfRule type="colorScale" priority="64638">
      <colorScale>
        <cfvo type="min"/>
        <cfvo type="max"/>
        <color rgb="FFFCFCFF"/>
        <color rgb="FF63BE7B"/>
      </colorScale>
    </cfRule>
  </conditionalFormatting>
  <conditionalFormatting sqref="T2:T7">
    <cfRule type="colorScale" priority="64639">
      <colorScale>
        <cfvo type="min"/>
        <cfvo type="max"/>
        <color rgb="FFFCFCFF"/>
        <color rgb="FF63BE7B"/>
      </colorScale>
    </cfRule>
  </conditionalFormatting>
  <conditionalFormatting sqref="U2:U7">
    <cfRule type="colorScale" priority="64640">
      <colorScale>
        <cfvo type="min"/>
        <cfvo type="max"/>
        <color rgb="FFFCFCFF"/>
        <color rgb="FF63BE7B"/>
      </colorScale>
    </cfRule>
  </conditionalFormatting>
  <conditionalFormatting sqref="D2:D11">
    <cfRule type="colorScale" priority="64641">
      <colorScale>
        <cfvo type="min"/>
        <cfvo type="percentile" val="50"/>
        <cfvo type="max"/>
        <color rgb="FFF8696B"/>
        <color rgb="FFFCFCFF"/>
        <color rgb="FF63BE7B"/>
      </colorScale>
    </cfRule>
  </conditionalFormatting>
  <conditionalFormatting sqref="G2:G11">
    <cfRule type="colorScale" priority="64642">
      <colorScale>
        <cfvo type="min"/>
        <cfvo type="max"/>
        <color rgb="FFFCFCFF"/>
        <color rgb="FF63BE7B"/>
      </colorScale>
    </cfRule>
  </conditionalFormatting>
  <conditionalFormatting sqref="J2:J11">
    <cfRule type="colorScale" priority="64643">
      <colorScale>
        <cfvo type="min"/>
        <cfvo type="max"/>
        <color rgb="FFFCFCFF"/>
        <color rgb="FF63BE7B"/>
      </colorScale>
    </cfRule>
  </conditionalFormatting>
  <conditionalFormatting sqref="M2:M11">
    <cfRule type="colorScale" priority="64644">
      <colorScale>
        <cfvo type="min"/>
        <cfvo type="max"/>
        <color rgb="FFFCFCFF"/>
        <color rgb="FF63BE7B"/>
      </colorScale>
    </cfRule>
  </conditionalFormatting>
  <conditionalFormatting sqref="N2:N11">
    <cfRule type="colorScale" priority="64645">
      <colorScale>
        <cfvo type="min"/>
        <cfvo type="max"/>
        <color rgb="FFFCFCFF"/>
        <color rgb="FF63BE7B"/>
      </colorScale>
    </cfRule>
  </conditionalFormatting>
  <conditionalFormatting sqref="O2:O11">
    <cfRule type="colorScale" priority="64646">
      <colorScale>
        <cfvo type="min"/>
        <cfvo type="percentile" val="50"/>
        <cfvo type="max"/>
        <color rgb="FF63BE7B"/>
        <color rgb="FFFCFCFF"/>
        <color rgb="FFF8696B"/>
      </colorScale>
    </cfRule>
  </conditionalFormatting>
  <conditionalFormatting sqref="P2:P11">
    <cfRule type="colorScale" priority="64647">
      <colorScale>
        <cfvo type="min"/>
        <cfvo type="percentile" val="50"/>
        <cfvo type="max"/>
        <color rgb="FF63BE7B"/>
        <color rgb="FFFCFCFF"/>
        <color rgb="FFF8696B"/>
      </colorScale>
    </cfRule>
  </conditionalFormatting>
  <conditionalFormatting sqref="Q2:Q11">
    <cfRule type="colorScale" priority="64648">
      <colorScale>
        <cfvo type="min"/>
        <cfvo type="percentile" val="50"/>
        <cfvo type="max"/>
        <color rgb="FFF8696B"/>
        <color rgb="FFFCFCFF"/>
        <color rgb="FF63BE7B"/>
      </colorScale>
    </cfRule>
  </conditionalFormatting>
  <conditionalFormatting sqref="R2:R11">
    <cfRule type="colorScale" priority="64649">
      <colorScale>
        <cfvo type="min"/>
        <cfvo type="max"/>
        <color rgb="FFFCFCFF"/>
        <color rgb="FF63BE7B"/>
      </colorScale>
    </cfRule>
  </conditionalFormatting>
  <conditionalFormatting sqref="S2:S11">
    <cfRule type="colorScale" priority="64650">
      <colorScale>
        <cfvo type="min"/>
        <cfvo type="max"/>
        <color rgb="FFFCFCFF"/>
        <color rgb="FF63BE7B"/>
      </colorScale>
    </cfRule>
  </conditionalFormatting>
  <conditionalFormatting sqref="T2:T11">
    <cfRule type="colorScale" priority="64651">
      <colorScale>
        <cfvo type="min"/>
        <cfvo type="max"/>
        <color rgb="FFFCFCFF"/>
        <color rgb="FF63BE7B"/>
      </colorScale>
    </cfRule>
  </conditionalFormatting>
  <conditionalFormatting sqref="U2:U11">
    <cfRule type="colorScale" priority="64652">
      <colorScale>
        <cfvo type="min"/>
        <cfvo type="percentile" val="50"/>
        <cfvo type="max"/>
        <color rgb="FFF8696B"/>
        <color rgb="FFFCFCFF"/>
        <color rgb="FF63BE7B"/>
      </colorScale>
    </cfRule>
  </conditionalFormatting>
  <conditionalFormatting sqref="V2:V11">
    <cfRule type="colorScale" priority="64653">
      <colorScale>
        <cfvo type="min"/>
        <cfvo type="percentile" val="50"/>
        <cfvo type="max"/>
        <color rgb="FF63BE7B"/>
        <color rgb="FFFCFCFF"/>
        <color rgb="FFF8696B"/>
      </colorScale>
    </cfRule>
  </conditionalFormatting>
  <conditionalFormatting sqref="W2:W11">
    <cfRule type="colorScale" priority="64654">
      <colorScale>
        <cfvo type="min"/>
        <cfvo type="percentile" val="50"/>
        <cfvo type="max"/>
        <color rgb="FF63BE7B"/>
        <color rgb="FFFCFCFF"/>
        <color rgb="FFF8696B"/>
      </colorScale>
    </cfRule>
  </conditionalFormatting>
  <conditionalFormatting sqref="D2:D14">
    <cfRule type="colorScale" priority="64655">
      <colorScale>
        <cfvo type="min"/>
        <cfvo type="percentile" val="50"/>
        <cfvo type="max"/>
        <color rgb="FFF8696B"/>
        <color rgb="FFFCFCFF"/>
        <color rgb="FF63BE7B"/>
      </colorScale>
    </cfRule>
  </conditionalFormatting>
  <conditionalFormatting sqref="G2:G14">
    <cfRule type="colorScale" priority="64656">
      <colorScale>
        <cfvo type="min"/>
        <cfvo type="max"/>
        <color rgb="FFFCFCFF"/>
        <color rgb="FF63BE7B"/>
      </colorScale>
    </cfRule>
  </conditionalFormatting>
  <conditionalFormatting sqref="J2:J14">
    <cfRule type="colorScale" priority="64657">
      <colorScale>
        <cfvo type="min"/>
        <cfvo type="max"/>
        <color rgb="FFFCFCFF"/>
        <color rgb="FF63BE7B"/>
      </colorScale>
    </cfRule>
  </conditionalFormatting>
  <conditionalFormatting sqref="M2:M14">
    <cfRule type="colorScale" priority="64658">
      <colorScale>
        <cfvo type="min"/>
        <cfvo type="max"/>
        <color rgb="FFFCFCFF"/>
        <color rgb="FF63BE7B"/>
      </colorScale>
    </cfRule>
  </conditionalFormatting>
  <conditionalFormatting sqref="N2:N14">
    <cfRule type="colorScale" priority="64659">
      <colorScale>
        <cfvo type="min"/>
        <cfvo type="max"/>
        <color rgb="FFFCFCFF"/>
        <color rgb="FF63BE7B"/>
      </colorScale>
    </cfRule>
  </conditionalFormatting>
  <conditionalFormatting sqref="O2:O14">
    <cfRule type="colorScale" priority="64660">
      <colorScale>
        <cfvo type="min"/>
        <cfvo type="percentile" val="50"/>
        <cfvo type="max"/>
        <color rgb="FF63BE7B"/>
        <color rgb="FFFCFCFF"/>
        <color rgb="FFF8696B"/>
      </colorScale>
    </cfRule>
  </conditionalFormatting>
  <conditionalFormatting sqref="P2:P14">
    <cfRule type="colorScale" priority="64661">
      <colorScale>
        <cfvo type="min"/>
        <cfvo type="percentile" val="50"/>
        <cfvo type="max"/>
        <color rgb="FF63BE7B"/>
        <color rgb="FFFCFCFF"/>
        <color rgb="FFF8696B"/>
      </colorScale>
    </cfRule>
  </conditionalFormatting>
  <conditionalFormatting sqref="D2:D15">
    <cfRule type="colorScale" priority="15">
      <colorScale>
        <cfvo type="min"/>
        <cfvo type="percentile" val="50"/>
        <cfvo type="max"/>
        <color rgb="FFF8696B"/>
        <color rgb="FFFCFCFF"/>
        <color rgb="FF63BE7B"/>
      </colorScale>
    </cfRule>
  </conditionalFormatting>
  <conditionalFormatting sqref="G2:G15">
    <cfRule type="colorScale" priority="14">
      <colorScale>
        <cfvo type="min"/>
        <cfvo type="max"/>
        <color rgb="FFFCFCFF"/>
        <color rgb="FF63BE7B"/>
      </colorScale>
    </cfRule>
  </conditionalFormatting>
  <conditionalFormatting sqref="J2:J15">
    <cfRule type="colorScale" priority="13">
      <colorScale>
        <cfvo type="min"/>
        <cfvo type="max"/>
        <color rgb="FFFCFCFF"/>
        <color rgb="FF63BE7B"/>
      </colorScale>
    </cfRule>
  </conditionalFormatting>
  <conditionalFormatting sqref="M2:M15">
    <cfRule type="colorScale" priority="12">
      <colorScale>
        <cfvo type="min"/>
        <cfvo type="max"/>
        <color rgb="FFFCFCFF"/>
        <color rgb="FF63BE7B"/>
      </colorScale>
    </cfRule>
  </conditionalFormatting>
  <conditionalFormatting sqref="N2:N15">
    <cfRule type="colorScale" priority="1">
      <colorScale>
        <cfvo type="min"/>
        <cfvo type="max"/>
        <color rgb="FFFCFCFF"/>
        <color rgb="FF63BE7B"/>
      </colorScale>
    </cfRule>
  </conditionalFormatting>
  <conditionalFormatting sqref="O2:O15">
    <cfRule type="colorScale" priority="10">
      <colorScale>
        <cfvo type="min"/>
        <cfvo type="percentile" val="50"/>
        <cfvo type="max"/>
        <color rgb="FF63BE7B"/>
        <color rgb="FFFCFCFF"/>
        <color rgb="FFF8696B"/>
      </colorScale>
    </cfRule>
  </conditionalFormatting>
  <conditionalFormatting sqref="P2:P15">
    <cfRule type="colorScale" priority="9">
      <colorScale>
        <cfvo type="min"/>
        <cfvo type="percentile" val="50"/>
        <cfvo type="max"/>
        <color rgb="FF63BE7B"/>
        <color rgb="FFFCFCFF"/>
        <color rgb="FFF8696B"/>
      </colorScale>
    </cfRule>
  </conditionalFormatting>
  <conditionalFormatting sqref="Q2:Q15">
    <cfRule type="colorScale" priority="8">
      <colorScale>
        <cfvo type="min"/>
        <cfvo type="percentile" val="50"/>
        <cfvo type="max"/>
        <color rgb="FFF8696B"/>
        <color rgb="FFFCFCFF"/>
        <color rgb="FF63BE7B"/>
      </colorScale>
    </cfRule>
  </conditionalFormatting>
  <conditionalFormatting sqref="R2:R15">
    <cfRule type="colorScale" priority="7">
      <colorScale>
        <cfvo type="min"/>
        <cfvo type="max"/>
        <color rgb="FFFCFCFF"/>
        <color rgb="FF63BE7B"/>
      </colorScale>
    </cfRule>
  </conditionalFormatting>
  <conditionalFormatting sqref="S2:S15">
    <cfRule type="colorScale" priority="6">
      <colorScale>
        <cfvo type="min"/>
        <cfvo type="percentile" val="50"/>
        <cfvo type="max"/>
        <color rgb="FFF8696B"/>
        <color rgb="FFFCFCFF"/>
        <color rgb="FF63BE7B"/>
      </colorScale>
    </cfRule>
  </conditionalFormatting>
  <conditionalFormatting sqref="T2:T15">
    <cfRule type="colorScale" priority="5">
      <colorScale>
        <cfvo type="min"/>
        <cfvo type="percentile" val="50"/>
        <cfvo type="max"/>
        <color rgb="FFF8696B"/>
        <color rgb="FFFCFCFF"/>
        <color rgb="FF63BE7B"/>
      </colorScale>
    </cfRule>
  </conditionalFormatting>
  <conditionalFormatting sqref="U2:U15">
    <cfRule type="colorScale" priority="4">
      <colorScale>
        <cfvo type="min"/>
        <cfvo type="percentile" val="50"/>
        <cfvo type="max"/>
        <color rgb="FFF8696B"/>
        <color rgb="FFFCFCFF"/>
        <color rgb="FF63BE7B"/>
      </colorScale>
    </cfRule>
  </conditionalFormatting>
  <conditionalFormatting sqref="V2:V15">
    <cfRule type="colorScale" priority="3">
      <colorScale>
        <cfvo type="min"/>
        <cfvo type="percentile" val="50"/>
        <cfvo type="max"/>
        <color rgb="FF63BE7B"/>
        <color rgb="FFFCFCFF"/>
        <color rgb="FFF8696B"/>
      </colorScale>
    </cfRule>
  </conditionalFormatting>
  <conditionalFormatting sqref="W2:W15">
    <cfRule type="colorScale" priority="2">
      <colorScale>
        <cfvo type="min"/>
        <cfvo type="percentile" val="50"/>
        <cfvo type="max"/>
        <color rgb="FF63BE7B"/>
        <color rgb="FFFCFCFF"/>
        <color rgb="FFF8696B"/>
      </colorScale>
    </cfRule>
  </conditionalFormatting>
  <hyperlinks>
    <hyperlink ref="A3" r:id="rId1" display="Consumer/Booking Holdings.xlsx" xr:uid="{B7FCFA21-22B5-3F40-889C-3CEFE2750963}"/>
    <hyperlink ref="A5" r:id="rId2" display="Consumer/Evolution AB.xlsx" xr:uid="{0BB5DDCF-D99B-624E-A6E8-031F0DD05CA7}"/>
    <hyperlink ref="A7" r:id="rId3" display="Technology/Software/Qualys.xlsx" xr:uid="{C5BB3A1A-AB66-BA48-A584-C782999050D9}"/>
    <hyperlink ref="A10" r:id="rId4" display="Technology/Hardware/Arista Networks.xlsx" xr:uid="{E90D1B11-C824-0A42-A219-81EB5E4B3328}"/>
    <hyperlink ref="A15" r:id="rId5" display="Consumer/Celsius Holdings.xlsx" xr:uid="{B5464D79-F110-9D43-8325-4A098BBE3792}"/>
    <hyperlink ref="A13" r:id="rId6" display="Consumer/e.l.f Beauty.xlsx" xr:uid="{3E1095E8-269E-204F-968D-D3A33EA2109B}"/>
    <hyperlink ref="A14" r:id="rId7" display="Technology/Software/MongoDB.xlsx" xr:uid="{F603D5FF-3505-654B-AA07-136FD16DC155}"/>
    <hyperlink ref="A4" r:id="rId8" display="Industrials/Lifco AB.xlsx" xr:uid="{0E00A15C-5611-D746-A41F-048C06E4F8B4}"/>
    <hyperlink ref="A12" r:id="rId9" display="Healthcare/Intuitive Surgical.xlsx" xr:uid="{43E3CE8C-3BF2-4C40-9328-B036A36AB1BF}"/>
    <hyperlink ref="A11" r:id="rId10" display="Technology/Software/Cadence Design Systems.xlsx" xr:uid="{B0140529-DAAD-3140-88E8-E1DD638484FA}"/>
    <hyperlink ref="A2" r:id="rId11" display="Technology/Hardware/Super Micro Computer.xlsx" xr:uid="{28C3BA51-B797-1642-BC7C-79CCC18D4FB1}"/>
    <hyperlink ref="A6" r:id="rId12" display="Financials/Adyen.xlsx" xr:uid="{A9F0A814-15F6-6B48-B9C5-81166DB4EA26}"/>
    <hyperlink ref="A8" r:id="rId13" display="Technology/Software/Monday.com.xlsx" xr:uid="{9809EC7A-E0E3-DE4E-8E12-1E81D2E30F89}"/>
    <hyperlink ref="A9" r:id="rId14" display="Technology/Software/Global-E.xlsx" xr:uid="{28FE24B8-A9A3-E44C-8923-B174286236D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592</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32" t="e" vm="40">
        <v>#VALUE!</v>
      </c>
      <c r="B2" s="13" cm="1">
        <f t="array" ref="B2">_FV(A2,"Price")</f>
        <v>469.59440000000001</v>
      </c>
      <c r="C2" s="13">
        <f>'[39]Sheet 1'!$AB$116</f>
        <v>260.34493156560052</v>
      </c>
      <c r="D2" s="4">
        <f>'[39]Sheet 1'!$AB$118</f>
        <v>-0.44559617498504989</v>
      </c>
      <c r="E2" s="4">
        <f>'[39]Sheet 1'!$Z$4</f>
        <v>2.2293230289069932E-3</v>
      </c>
      <c r="F2" s="4">
        <f>'[39]Sheet 1'!$AA$4</f>
        <v>1.0093052569140655</v>
      </c>
      <c r="G2" s="4">
        <f>'[39]Sheet 1'!$AH$107</f>
        <v>0.38530942311311728</v>
      </c>
      <c r="H2" s="4">
        <f>'[39]Sheet 1'!$Z$29</f>
        <v>-0.55209187858900743</v>
      </c>
      <c r="I2" s="4">
        <f>'[39]Sheet 1'!$AA$29</f>
        <v>5.166895604395604</v>
      </c>
      <c r="J2" s="4">
        <f>'[39]Sheet 1'!$AG$22</f>
        <v>1.2415091467258181</v>
      </c>
      <c r="K2" s="4">
        <f>'[39]Sheet 1'!$Z$106</f>
        <v>-0.53172651254303982</v>
      </c>
      <c r="L2" s="4">
        <f>'[39]Sheet 1'!$AA$106</f>
        <v>5.4254201680672267</v>
      </c>
      <c r="M2" s="4">
        <f>'[39]Sheet 1'!$AF$106</f>
        <v>1.3263766083805322</v>
      </c>
      <c r="N2" s="4">
        <f t="shared" ref="N2:N21" si="0">SUM(D2,G2,M2,J2,Q2,R2,S2,T2,U2)/9</f>
        <v>0.47850438549390312</v>
      </c>
      <c r="O2" s="26">
        <f>'[39]Sheet 1'!$AG$19</f>
        <v>21.400730050369933</v>
      </c>
      <c r="P2" s="26">
        <f>'[39]Sheet 1'!$AH$19</f>
        <v>43.059663956639568</v>
      </c>
      <c r="Q2" s="23">
        <f>'[39]Sheet 1'!$AI$22</f>
        <v>2.1094955294385809E-2</v>
      </c>
      <c r="R2" s="4">
        <f>'[39]Sheet 1'!$AF$7</f>
        <v>0.70499999999999996</v>
      </c>
      <c r="S2" s="4">
        <f>'[39]Sheet 1'!$AH$7</f>
        <v>0.49700178970091702</v>
      </c>
      <c r="T2" s="4">
        <f>'[39]Sheet 1'!$AI$7</f>
        <v>0.45144744367977269</v>
      </c>
      <c r="U2" s="4">
        <f>'[39]Sheet 1'!$AH$13</f>
        <v>0.12439627753563436</v>
      </c>
      <c r="V2" s="27">
        <f>'[39]Sheet 1'!$AI$13</f>
        <v>0.8633545993393964</v>
      </c>
      <c r="W2" s="4">
        <f>'[39]Sheet 1'!$AF$16</f>
        <v>-2.3333519741318988E-3</v>
      </c>
      <c r="X2" s="5">
        <f>'[39]Sheet 1'!$AH$102</f>
        <v>1159898168000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32" t="e" vm="58">
        <v>#VALUE!</v>
      </c>
      <c r="B3" s="13" cm="1">
        <f t="array" ref="B3">_FV(A3,"Price")</f>
        <v>92.522999999999996</v>
      </c>
      <c r="C3" s="13">
        <f>[57]Model!$K$6</f>
        <v>105.98783526380149</v>
      </c>
      <c r="D3" s="4">
        <f>[57]Model!$K$7</f>
        <v>0.14552960089709033</v>
      </c>
      <c r="E3" s="4">
        <f>[57]Model!$E$11</f>
        <v>0.28314252479868807</v>
      </c>
      <c r="F3" s="4">
        <f>[57]Model!$F$11</f>
        <v>0.22706872897711117</v>
      </c>
      <c r="G3" s="4">
        <f>[57]Model!$K$11</f>
        <v>0.17103728785596189</v>
      </c>
      <c r="H3" s="4">
        <f>[57]Model!$E$13</f>
        <v>0.3113748078196743</v>
      </c>
      <c r="I3" s="4">
        <f>[57]Model!$F$13</f>
        <v>0.25641933333397438</v>
      </c>
      <c r="J3" s="4">
        <f>[57]Model!$K$13</f>
        <v>0.14495701306560024</v>
      </c>
      <c r="K3" s="4">
        <f>[57]Model!$E$15</f>
        <v>0.36841403291393315</v>
      </c>
      <c r="L3" s="4">
        <f>[57]Model!$F$15</f>
        <v>0.25370812603994741</v>
      </c>
      <c r="M3" s="4">
        <f>[57]Model!$K$15</f>
        <v>0.18731103241867761</v>
      </c>
      <c r="N3" s="4">
        <f t="shared" si="0"/>
        <v>0.33802729438240459</v>
      </c>
      <c r="O3" s="26">
        <f>[57]Model!$A$6</f>
        <v>10.48713403031887</v>
      </c>
      <c r="P3" s="26">
        <f>[57]Model!$A$7</f>
        <v>17.691258730158729</v>
      </c>
      <c r="Q3" s="23">
        <f>[57]Model!$C$7</f>
        <v>5.2487583994714274E-2</v>
      </c>
      <c r="R3" s="4">
        <f>[57]Model!$C$3</f>
        <v>1</v>
      </c>
      <c r="S3" s="4">
        <f>[57]Model!$C$5</f>
        <v>0.57950000000000002</v>
      </c>
      <c r="T3" s="4">
        <f>[57]Model!$C$6</f>
        <v>0.54505267662785284</v>
      </c>
      <c r="U3" s="4">
        <f>[57]Model!$E$7</f>
        <v>0.21637045458174373</v>
      </c>
      <c r="V3" s="27">
        <f>[57]Model!$G$7</f>
        <v>2.3323729274785439E-2</v>
      </c>
      <c r="W3" s="4">
        <f>[57]Model!$G$3</f>
        <v>3.6607533162473248E-2</v>
      </c>
      <c r="X3" s="5">
        <f>[57]Model!$A$3</f>
        <v>20061887400</v>
      </c>
      <c r="Y3" s="10" t="str" cm="1">
        <f t="array" ref="Y3">_FV(A3,"Industry")</f>
        <v>Hotels &amp; Entertainment Services</v>
      </c>
      <c r="Z3" s="16"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59">
        <v>#VALUE!</v>
      </c>
      <c r="B4" s="13" cm="1">
        <f t="array" ref="B4">_FV(A4,"Price")</f>
        <v>3010.26</v>
      </c>
      <c r="C4" s="13">
        <f>[58]Model!$K$6</f>
        <v>4414.2521858246528</v>
      </c>
      <c r="D4" s="4">
        <f>[58]Model!$K$7</f>
        <v>0.46640229941089895</v>
      </c>
      <c r="E4" s="4">
        <f>[58]Model!$E$11</f>
        <v>0.55959116627121741</v>
      </c>
      <c r="F4" s="4">
        <f>[58]Model!$F$11</f>
        <v>0.23932124049151549</v>
      </c>
      <c r="G4" s="4">
        <f>[58]Model!$K$11</f>
        <v>0.12182656381556858</v>
      </c>
      <c r="H4" s="4">
        <f>[58]Model!$E$13</f>
        <v>1.624892703862661</v>
      </c>
      <c r="I4" s="4">
        <f>[58]Model!$F$13</f>
        <v>0.76847612818835831</v>
      </c>
      <c r="J4" s="4">
        <f>[58]Model!$K$13</f>
        <v>0.22398290901133455</v>
      </c>
      <c r="K4" s="4">
        <f>[58]Model!$E$15</f>
        <v>1.3334688974372289</v>
      </c>
      <c r="L4" s="4">
        <f>[58]Model!$F$15</f>
        <v>3.0075454291896619E-2</v>
      </c>
      <c r="M4" s="4">
        <f>[58]Model!$K$15</f>
        <v>6.4715081920032697E-2</v>
      </c>
      <c r="N4" s="4">
        <f t="shared" si="0"/>
        <v>0.31620200368405649</v>
      </c>
      <c r="O4" s="26">
        <f>[58]Model!$A$6</f>
        <v>4.9588092571293672</v>
      </c>
      <c r="P4" s="26">
        <f>[58]Model!$A$7</f>
        <v>19.42078033764793</v>
      </c>
      <c r="Q4" s="23">
        <f>[58]Model!$C$7</f>
        <v>6.365946921559533E-2</v>
      </c>
      <c r="R4" s="4">
        <f>[58]Model!$C$3</f>
        <v>1</v>
      </c>
      <c r="S4" s="4">
        <f>[58]Model!$C$5</f>
        <v>0.23039999999999999</v>
      </c>
      <c r="T4" s="4">
        <f>[58]Model!$C$6</f>
        <v>0.36170765260327803</v>
      </c>
      <c r="U4" s="4">
        <f>[58]Model!$E$7</f>
        <v>0.3131240571798003</v>
      </c>
      <c r="V4" s="27">
        <v>0</v>
      </c>
      <c r="W4" s="4">
        <f>[58]Model!$G$3</f>
        <v>-4.4701509234835485E-2</v>
      </c>
      <c r="X4" s="18">
        <f>[58]Model!$A$3</f>
        <v>105027580066</v>
      </c>
      <c r="Y4" s="10" t="str" cm="1">
        <f t="array" ref="Y4">_FV(A4,"Industry")</f>
        <v>Hotels &amp; Entertainment Services</v>
      </c>
      <c r="Z4" s="16"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32" t="e" vm="2">
        <v>#VALUE!</v>
      </c>
      <c r="B5" s="13" cm="1">
        <f t="array" ref="B5">_FV(A5,"Price")</f>
        <v>17.72</v>
      </c>
      <c r="C5" s="13">
        <f>'[2]Sheet 1'!$G$116</f>
        <v>19.880213140490586</v>
      </c>
      <c r="D5" s="4">
        <f>'[2]Sheet 1'!$G$118</f>
        <v>0.12190819077260651</v>
      </c>
      <c r="E5" s="4">
        <f>'[2]Sheet 1'!$E$4</f>
        <v>0.71606177289857453</v>
      </c>
      <c r="F5" s="4">
        <f>'[2]Sheet 1'!$F$4</f>
        <v>0.51101032404368318</v>
      </c>
      <c r="G5" s="4">
        <f>'[2]Sheet 1'!$M$107</f>
        <v>0.34641142036907441</v>
      </c>
      <c r="H5" s="4">
        <f>'[2]Sheet 1'!$E$29</f>
        <v>0.39559042580512616</v>
      </c>
      <c r="I5" s="4">
        <f>'[2]Sheet 1'!$F$29</f>
        <v>0.6377906388303598</v>
      </c>
      <c r="J5" s="4">
        <f>'[2]Sheet 1'!$L$22</f>
        <v>0.4096645530620121</v>
      </c>
      <c r="K5" s="4">
        <f>'[2]Sheet 1'!$E$106</f>
        <v>1.349947907192115</v>
      </c>
      <c r="L5" s="4">
        <f>'[2]Sheet 1'!$F$106</f>
        <v>1.0353600959139038</v>
      </c>
      <c r="M5" s="4">
        <f>'[2]Sheet 1'!$K$106</f>
        <v>0.45397541942560338</v>
      </c>
      <c r="N5" s="4">
        <f t="shared" si="0"/>
        <v>0.32110948986005194</v>
      </c>
      <c r="O5" s="26">
        <f>'[2]Sheet 1'!$L$19</f>
        <v>8.1057914502369677</v>
      </c>
      <c r="P5" s="26">
        <f>'[2]Sheet 1'!$M$19</f>
        <v>28.825651617977528</v>
      </c>
      <c r="Q5" s="23">
        <f>'[2]Sheet 1'!$N$22</f>
        <v>5.2426775119757428E-2</v>
      </c>
      <c r="R5" s="4">
        <f>'[2]Sheet 1'!$K$7</f>
        <v>0.48259999999999997</v>
      </c>
      <c r="S5" s="4">
        <f>'[2]Sheet 1'!$M$7</f>
        <v>0.28120063191153238</v>
      </c>
      <c r="T5" s="4">
        <f>'[2]Sheet 1'!$N$7</f>
        <v>0.42496050552922593</v>
      </c>
      <c r="U5" s="4">
        <f>'[2]Sheet 1'!$M$13</f>
        <v>0.31683791255065541</v>
      </c>
      <c r="V5" s="27">
        <f>'[2]Sheet 1'!$N$13</f>
        <v>1.0676927850581415</v>
      </c>
      <c r="W5" s="4">
        <f>'[2]Sheet 1'!$K$16</f>
        <v>-1.7523098379805327E-3</v>
      </c>
      <c r="X5" s="5">
        <f>'[2]Sheet 1'!$M$102</f>
        <v>5130965988</v>
      </c>
      <c r="Y5" s="10" t="str" cm="1">
        <f t="array" ref="Y5">_FV(A5,"Industry")</f>
        <v>Professional &amp; Commercial Services</v>
      </c>
      <c r="Z5" s="16"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32" t="e" vm="84">
        <v>#VALUE!</v>
      </c>
      <c r="B6" s="13" cm="1">
        <f t="array" ref="B6">_FV(A6,"Price")</f>
        <v>100.03</v>
      </c>
      <c r="C6" s="13">
        <f>'[84]Sheet 1'!$AO$116</f>
        <v>100.18652276479779</v>
      </c>
      <c r="D6" s="4">
        <f>'[84]Sheet 1'!$AO$118</f>
        <v>1.6648946690440702E-3</v>
      </c>
      <c r="E6" s="4">
        <f>'[84]Sheet 1'!$AM$4</f>
        <v>0.25677556818181824</v>
      </c>
      <c r="F6" s="4">
        <f>'[84]Sheet 1'!$AN$4</f>
        <v>0.26925641692191182</v>
      </c>
      <c r="G6" s="4">
        <f>'[84]Sheet 1'!$AU$107</f>
        <v>0.15179461600357272</v>
      </c>
      <c r="H6" s="4">
        <f>'[84]Sheet 1'!$AM$29</f>
        <v>0.16265678329878352</v>
      </c>
      <c r="I6" s="4">
        <f>'[84]Sheet 1'!$AN$29</f>
        <v>0.44327780279153539</v>
      </c>
      <c r="J6" s="4">
        <f>'[84]Sheet 1'!$AT$22</f>
        <v>0.18686866407346661</v>
      </c>
      <c r="K6" s="4">
        <f>'[84]Sheet 1'!$AM$106</f>
        <v>0.34692848892155825</v>
      </c>
      <c r="L6" s="4">
        <f>'[84]Sheet 1'!$AN$106</f>
        <v>0.35885186042951056</v>
      </c>
      <c r="M6" s="4">
        <f>'[84]Sheet 1'!$AS$106</f>
        <v>0.18017032512550904</v>
      </c>
      <c r="N6" s="4">
        <f t="shared" si="0"/>
        <v>0.31255799601696282</v>
      </c>
      <c r="O6" s="26">
        <f>'[84]Sheet 1'!$AT$19</f>
        <v>3.4681629563668745</v>
      </c>
      <c r="P6" s="26">
        <f>'[84]Sheet 1'!$AU$19</f>
        <v>9.720100326936036</v>
      </c>
      <c r="Q6" s="23">
        <f>'[84]Sheet 1'!$AV$22</f>
        <v>9.2184421735224398E-2</v>
      </c>
      <c r="R6" s="4">
        <f>'[84]Sheet 1'!$AS$7</f>
        <v>0.83919999999999995</v>
      </c>
      <c r="S6" s="4">
        <f>'[84]Sheet 1'!$AU$7</f>
        <v>0.35680320569902046</v>
      </c>
      <c r="T6" s="4">
        <f>'[84]Sheet 1'!$AV$7</f>
        <v>0.3197105966162066</v>
      </c>
      <c r="U6" s="4">
        <f>'[84]Sheet 1'!$AU$13</f>
        <v>0.68462524023062143</v>
      </c>
      <c r="V6" s="27">
        <f>'[84]Sheet 1'!$AV$13</f>
        <v>1.8897899048942337</v>
      </c>
      <c r="W6" s="4">
        <f>'[84]Sheet 1'!$AS$16</f>
        <v>-1.7157376237623801E-2</v>
      </c>
      <c r="X6" s="5">
        <f>'[84]Sheet 1'!$AV$101</f>
        <v>352516700000</v>
      </c>
      <c r="Y6" s="10" t="str" cm="1">
        <f t="array" ref="Y6">_FV(A6,"Industry")</f>
        <v>Pharmaceuticals</v>
      </c>
      <c r="Z6" s="16"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4"/>
      <c r="AC6" s="6"/>
      <c r="AH6" s="6"/>
    </row>
    <row r="7" spans="1:35" ht="50" customHeight="1">
      <c r="A7" s="32" t="e" vm="41">
        <v>#VALUE!</v>
      </c>
      <c r="B7" s="13" cm="1">
        <f t="array" ref="B7">_FV(A7,"Price")</f>
        <v>264.88</v>
      </c>
      <c r="C7" s="13"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6" t="e">
        <f>#REF!</f>
        <v>#REF!</v>
      </c>
      <c r="P7" s="26" t="e">
        <f>#REF!</f>
        <v>#REF!</v>
      </c>
      <c r="Q7" s="23" t="e">
        <f>#REF!</f>
        <v>#REF!</v>
      </c>
      <c r="R7" s="4" t="e">
        <f>#REF!</f>
        <v>#REF!</v>
      </c>
      <c r="S7" s="4" t="e">
        <f>#REF!</f>
        <v>#REF!</v>
      </c>
      <c r="T7" s="4" t="e">
        <f>#REF!</f>
        <v>#REF!</v>
      </c>
      <c r="U7" s="4" t="e">
        <f>#REF!</f>
        <v>#REF!</v>
      </c>
      <c r="V7" s="27" t="e">
        <f>#REF!</f>
        <v>#REF!</v>
      </c>
      <c r="W7" s="4" t="e">
        <f>#REF!</f>
        <v>#REF!</v>
      </c>
      <c r="X7" s="18" t="e">
        <f>#REF!</f>
        <v>#REF!</v>
      </c>
      <c r="Y7" s="10" t="str" cm="1">
        <f t="array" ref="Y7">_FV(A7,"Industry")</f>
        <v>Computers, Phones &amp; Household Electronics</v>
      </c>
      <c r="Z7" s="16"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4"/>
      <c r="AD7" s="6"/>
    </row>
    <row r="8" spans="1:35" ht="50" customHeight="1">
      <c r="A8" s="32" t="e" vm="80">
        <v>#VALUE!</v>
      </c>
      <c r="B8" s="13" cm="1">
        <f t="array" ref="B8">_FV(A8,"Price")</f>
        <v>241.64</v>
      </c>
      <c r="C8" s="13">
        <f>'[80]Sheet 1'!$V$116</f>
        <v>219.51593057458155</v>
      </c>
      <c r="D8" s="4">
        <f>'[80]Sheet 1'!$V$118</f>
        <v>-7.9906402151976086E-2</v>
      </c>
      <c r="E8" s="4">
        <f>'[80]Sheet 1'!$T$4</f>
        <v>0.21593030491599263</v>
      </c>
      <c r="F8" s="4">
        <f>'[80]Sheet 1'!$U$4</f>
        <v>0.11258955987717512</v>
      </c>
      <c r="G8" s="4">
        <f>'[80]Sheet 1'!$AB$107</f>
        <v>0.11246186760743422</v>
      </c>
      <c r="H8" s="4">
        <f>'[80]Sheet 1'!$T$29</f>
        <v>0.21492973763301104</v>
      </c>
      <c r="I8" s="4">
        <f>'[80]Sheet 1'!$U$29</f>
        <v>0.20445276459182993</v>
      </c>
      <c r="J8" s="4">
        <f>'[80]Sheet 1'!$AA$22</f>
        <v>0.12474545942306228</v>
      </c>
      <c r="K8" s="4">
        <f>'[80]Sheet 1'!$T$106</f>
        <v>0.23116650599091026</v>
      </c>
      <c r="L8" s="4">
        <f>'[80]Sheet 1'!$U$106</f>
        <v>2.4106493651770311E-2</v>
      </c>
      <c r="M8" s="4">
        <f>'[80]Sheet 1'!$Z$106</f>
        <v>8.9402580772229359E-2</v>
      </c>
      <c r="N8" s="4">
        <f t="shared" si="0"/>
        <v>0.28079330927511376</v>
      </c>
      <c r="O8" s="26">
        <f>'[80]Sheet 1'!$AA$19</f>
        <v>14.804975449862006</v>
      </c>
      <c r="P8" s="26">
        <f>'[80]Sheet 1'!$AB$19</f>
        <v>26.799347733555372</v>
      </c>
      <c r="Q8" s="23">
        <f>'[80]Sheet 1'!$AC$22</f>
        <v>3.7925372399290821E-2</v>
      </c>
      <c r="R8" s="4">
        <f>'[80]Sheet 1'!$Z$7</f>
        <v>0.8044</v>
      </c>
      <c r="S8" s="4">
        <f>'[80]Sheet 1'!$AB$7</f>
        <v>0.55243790248390068</v>
      </c>
      <c r="T8" s="4">
        <f>'[80]Sheet 1'!$AC$7</f>
        <v>0.56148420729837478</v>
      </c>
      <c r="U8" s="4">
        <f>'[80]Sheet 1'!$AB$13</f>
        <v>0.32418879564370767</v>
      </c>
      <c r="V8" s="27">
        <f>'[80]Sheet 1'!$AC$13</f>
        <v>1.4029959810010961</v>
      </c>
      <c r="W8" s="4">
        <f>'[80]Sheet 1'!$Z$16</f>
        <v>-1.7868565059310757E-2</v>
      </c>
      <c r="X8" s="5">
        <f>'[80]Sheet 1'!$AB$102</f>
        <v>482790249420</v>
      </c>
      <c r="Y8" s="10" t="str" cm="1">
        <f t="array" ref="Y8">_FV(A8,"Industry")</f>
        <v>Software &amp; IT Services</v>
      </c>
      <c r="Z8" s="16"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4"/>
      <c r="AD8" s="6"/>
      <c r="AI8" s="6"/>
    </row>
    <row r="9" spans="1:35" ht="50" customHeight="1">
      <c r="A9" s="32" t="e" vm="22">
        <v>#VALUE!</v>
      </c>
      <c r="B9" s="13" cm="1">
        <f t="array" ref="B9">_FV(A9,"Price")</f>
        <v>963.25</v>
      </c>
      <c r="C9" s="13" t="e">
        <f>#REF!</f>
        <v>#REF!</v>
      </c>
      <c r="D9" s="4" t="e">
        <f>#REF!</f>
        <v>#REF!</v>
      </c>
      <c r="E9" s="4" t="e">
        <f>#REF!</f>
        <v>#REF!</v>
      </c>
      <c r="F9" s="4" t="e">
        <f>#REF!</f>
        <v>#REF!</v>
      </c>
      <c r="G9" s="4" t="e">
        <f>#REF!</f>
        <v>#REF!</v>
      </c>
      <c r="H9" s="4" t="e">
        <f>#REF!</f>
        <v>#REF!</v>
      </c>
      <c r="I9" s="4" t="e">
        <f>#REF!</f>
        <v>#REF!</v>
      </c>
      <c r="J9" s="4" t="e">
        <f>#REF!</f>
        <v>#REF!</v>
      </c>
      <c r="K9" s="4" t="e">
        <f>#REF!</f>
        <v>#REF!</v>
      </c>
      <c r="L9" s="4" t="e">
        <f>#REF!</f>
        <v>#REF!</v>
      </c>
      <c r="M9" s="4" t="e">
        <f>#REF!</f>
        <v>#REF!</v>
      </c>
      <c r="N9" s="4" t="e">
        <f t="shared" si="0"/>
        <v>#REF!</v>
      </c>
      <c r="O9" s="26" t="e">
        <f>#REF!</f>
        <v>#REF!</v>
      </c>
      <c r="P9" s="26" t="e">
        <f>#REF!</f>
        <v>#REF!</v>
      </c>
      <c r="Q9" s="23" t="e">
        <f>#REF!</f>
        <v>#REF!</v>
      </c>
      <c r="R9" s="4" t="e">
        <f>#REF!</f>
        <v>#REF!</v>
      </c>
      <c r="S9" s="4" t="e">
        <f>#REF!</f>
        <v>#REF!</v>
      </c>
      <c r="T9" s="4" t="e">
        <f>#REF!</f>
        <v>#REF!</v>
      </c>
      <c r="U9" s="4" t="e">
        <f>#REF!</f>
        <v>#REF!</v>
      </c>
      <c r="V9" s="30" t="s">
        <v>587</v>
      </c>
      <c r="W9" s="4" t="e">
        <f>#REF!</f>
        <v>#REF!</v>
      </c>
      <c r="X9" s="5" t="e">
        <f>#REF!</f>
        <v>#REF!</v>
      </c>
      <c r="Y9" s="10" t="str" cm="1">
        <f t="array" ref="Y9">_FV(A9,"Industry")</f>
        <v>Software &amp; IT Services</v>
      </c>
      <c r="Z9" s="16"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4"/>
      <c r="AD9" s="6"/>
      <c r="AE9" s="6"/>
    </row>
    <row r="10" spans="1:35" ht="50" customHeight="1">
      <c r="A10" s="32" t="e" vm="7">
        <v>#VALUE!</v>
      </c>
      <c r="B10" s="13" cm="1">
        <f t="array" ref="B10">_FV(A10,"Price")</f>
        <v>167.98</v>
      </c>
      <c r="C10" s="13">
        <f>[7]Model!$K$6</f>
        <v>175.92923541102027</v>
      </c>
      <c r="D10" s="4">
        <f>[7]Model!$K$7</f>
        <v>4.7322511078820684E-2</v>
      </c>
      <c r="E10" s="4">
        <f>[7]Model!$E$11</f>
        <v>0.19104170517447683</v>
      </c>
      <c r="F10" s="4">
        <f>[7]Model!$F$11</f>
        <v>0.13125174843738185</v>
      </c>
      <c r="G10" s="4">
        <f>[7]Model!$K$11</f>
        <v>0.12082205480047818</v>
      </c>
      <c r="H10" s="4">
        <f>[7]Model!$E$13</f>
        <v>0.52187147688838786</v>
      </c>
      <c r="I10" s="4">
        <f>[7]Model!$F$13</f>
        <v>0.59271057115341885</v>
      </c>
      <c r="J10" s="4">
        <f>[7]Model!$K$13</f>
        <v>0.24191720998090588</v>
      </c>
      <c r="K10" s="4">
        <f>[7]Model!$E$15</f>
        <v>-5.0868188520936108E-4</v>
      </c>
      <c r="L10" s="4">
        <f>[7]Model!$F$15</f>
        <v>0.26949271757218085</v>
      </c>
      <c r="M10" s="4">
        <f>[7]Model!$K$15</f>
        <v>9.1072097271658575E-2</v>
      </c>
      <c r="N10" s="4">
        <f t="shared" si="0"/>
        <v>0.25097686674211417</v>
      </c>
      <c r="O10" s="26">
        <f>[7]Model!$A$6</f>
        <v>11.153829548736462</v>
      </c>
      <c r="P10" s="26">
        <f>[7]Model!$A$7</f>
        <v>35.925706802325578</v>
      </c>
      <c r="Q10" s="23">
        <f>[7]Model!$C$7</f>
        <v>3.5926855427519493E-2</v>
      </c>
      <c r="R10" s="4">
        <f>[7]Model!$C$3</f>
        <v>0.79520000000000002</v>
      </c>
      <c r="S10" s="4">
        <f>[7]Model!$C$5</f>
        <v>0.2298</v>
      </c>
      <c r="T10" s="4">
        <f>[7]Model!$C$6</f>
        <v>0.35507207678017633</v>
      </c>
      <c r="U10" s="4">
        <f>[7]Model!$E$7</f>
        <v>0.34165899533946825</v>
      </c>
      <c r="V10" s="27">
        <f>[7]Model!$G$7</f>
        <v>0.12543950212621563</v>
      </c>
      <c r="W10" s="4">
        <f>[7]Model!$G$3</f>
        <v>-1.0561316790152903E-2</v>
      </c>
      <c r="X10" s="5">
        <f>[7]Model!$O$20</f>
        <v>6179221570</v>
      </c>
      <c r="Y10" s="10" t="str" cm="1">
        <f t="array" ref="Y10">_FV(A10,"Industry")</f>
        <v>Software &amp; IT Services</v>
      </c>
      <c r="Z10" s="16"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4"/>
      <c r="AD10" s="6"/>
      <c r="AE10" s="6"/>
      <c r="AF10" s="6"/>
    </row>
    <row r="11" spans="1:35" ht="50" customHeight="1">
      <c r="A11" s="32" t="e" vm="44">
        <v>#VALUE!</v>
      </c>
      <c r="B11" s="13" cm="1">
        <f t="array" ref="B11">_FV(A11,"Price")</f>
        <v>36.14</v>
      </c>
      <c r="C11" s="13">
        <f>'[43]Sheet 1'!$G$116</f>
        <v>34.282884773810785</v>
      </c>
      <c r="D11" s="4">
        <f>'[43]Sheet 1'!$G$118</f>
        <v>-5.1386696906176366E-2</v>
      </c>
      <c r="E11" s="4">
        <f>'[43]Sheet 1'!$E$4</f>
        <v>0.3484848484848484</v>
      </c>
      <c r="F11" s="4">
        <f>'[43]Sheet 1'!$F$4</f>
        <v>0.12359550561797761</v>
      </c>
      <c r="G11" s="4">
        <f>'[43]Sheet 1'!$M$107</f>
        <v>0.31378052389580879</v>
      </c>
      <c r="H11" s="4">
        <f>'[43]Sheet 1'!$E$29</f>
        <v>9.3333333333333268E-2</v>
      </c>
      <c r="I11" s="4">
        <f>'[43]Sheet 1'!$F$29</f>
        <v>-7.975609756097561</v>
      </c>
      <c r="J11" s="4">
        <f>'[43]Sheet 1'!$L$22</f>
        <v>0.41970912177976993</v>
      </c>
      <c r="K11" s="4">
        <f>'[43]Sheet 1'!$E$106</f>
        <v>-4.6052631578947345E-2</v>
      </c>
      <c r="L11" s="4">
        <f>'[43]Sheet 1'!$F$106</f>
        <v>0.29655172413793096</v>
      </c>
      <c r="M11" s="4">
        <f>'[43]Sheet 1'!$K$106</f>
        <v>0.45587833439018671</v>
      </c>
      <c r="N11" s="4">
        <f t="shared" si="0"/>
        <v>0.24324478054283372</v>
      </c>
      <c r="O11" s="26">
        <f>'[43]Sheet 1'!$L$19</f>
        <v>13.865061092380952</v>
      </c>
      <c r="P11" s="26">
        <f>'[43]Sheet 1'!$M$19</f>
        <v>50.90319631818182</v>
      </c>
      <c r="Q11" s="23">
        <f>'[43]Sheet 1'!$N$22</f>
        <v>1.9370374698097246E-2</v>
      </c>
      <c r="R11" s="4">
        <f>'[43]Sheet 1'!$K$7</f>
        <v>0.49340000000000001</v>
      </c>
      <c r="S11" s="4">
        <f>'[43]Sheet 1'!$M$7</f>
        <v>0.27238095238095239</v>
      </c>
      <c r="T11" s="4">
        <f>'[43]Sheet 1'!$N$7</f>
        <v>0.26857142857142857</v>
      </c>
      <c r="U11" s="4">
        <f>'[43]Sheet 1'!$M$13</f>
        <v>-2.5010139245640124E-3</v>
      </c>
      <c r="V11" s="27">
        <f>'[43]Sheet 1'!$N$13</f>
        <v>4.3733946194403135E-2</v>
      </c>
      <c r="W11" s="4">
        <f>'[43]Sheet 1'!$K$16</f>
        <v>0</v>
      </c>
      <c r="X11" s="5">
        <f>'[43]Sheet 1'!$M$102</f>
        <v>29116628294</v>
      </c>
      <c r="Y11" s="10" t="str" cm="1">
        <f t="array" ref="Y11">_FV(A11,"Industry")</f>
        <v>Integrated Hardware &amp; Software</v>
      </c>
      <c r="Z11" s="16"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32" t="e" vm="8">
        <v>#VALUE!</v>
      </c>
      <c r="B12" s="13" cm="1">
        <f t="array" ref="B12">_FV(A12,"Price")</f>
        <v>115.52</v>
      </c>
      <c r="C12" s="13"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6" t="e">
        <f>#REF!</f>
        <v>#REF!</v>
      </c>
      <c r="P12" s="26" t="e">
        <f>#REF!</f>
        <v>#REF!</v>
      </c>
      <c r="Q12" s="23" t="e">
        <f>#REF!</f>
        <v>#REF!</v>
      </c>
      <c r="R12" s="4" t="e">
        <f>#REF!</f>
        <v>#REF!</v>
      </c>
      <c r="S12" s="4" t="e">
        <f>#REF!</f>
        <v>#REF!</v>
      </c>
      <c r="T12" s="4" t="e">
        <f>#REF!</f>
        <v>#REF!</v>
      </c>
      <c r="U12" s="4" t="e">
        <f>#REF!</f>
        <v>#REF!</v>
      </c>
      <c r="V12" s="27" t="e">
        <f>#REF!</f>
        <v>#REF!</v>
      </c>
      <c r="W12" s="4" t="e">
        <f>#REF!</f>
        <v>#REF!</v>
      </c>
      <c r="X12" s="5" t="e">
        <f>#REF!</f>
        <v>#REF!</v>
      </c>
      <c r="Y12" s="10" t="str" cm="1">
        <f t="array" ref="Y12">_FV(A12,"Industry")</f>
        <v>Software &amp; IT Services</v>
      </c>
      <c r="Z12" s="16"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3" spans="1:35" ht="49" customHeight="1">
      <c r="A13" s="32" t="e" vm="30">
        <v>#VALUE!</v>
      </c>
      <c r="B13" s="13" cm="1">
        <f t="array" ref="B13">_FV(A13,"Price")</f>
        <v>1341.38</v>
      </c>
      <c r="C13" s="13" t="e">
        <f>#REF!</f>
        <v>#REF!</v>
      </c>
      <c r="D13" s="4" t="e">
        <f>#REF!</f>
        <v>#REF!</v>
      </c>
      <c r="E13" s="4" t="e">
        <f>#REF!</f>
        <v>#REF!</v>
      </c>
      <c r="F13" s="4" t="e">
        <f>#REF!</f>
        <v>#REF!</v>
      </c>
      <c r="G13" s="4" t="e">
        <f>#REF!</f>
        <v>#REF!</v>
      </c>
      <c r="H13" s="4" t="e">
        <f>#REF!</f>
        <v>#REF!</v>
      </c>
      <c r="I13" s="4" t="e">
        <f>#REF!</f>
        <v>#REF!</v>
      </c>
      <c r="J13" s="4" t="e">
        <f>#REF!</f>
        <v>#REF!</v>
      </c>
      <c r="K13" s="4" t="e">
        <f>#REF!</f>
        <v>#REF!</v>
      </c>
      <c r="L13" s="4" t="e">
        <f>#REF!</f>
        <v>#REF!</v>
      </c>
      <c r="M13" s="4" t="e">
        <f>#REF!</f>
        <v>#REF!</v>
      </c>
      <c r="N13" s="4" t="e">
        <f t="shared" si="0"/>
        <v>#REF!</v>
      </c>
      <c r="O13" s="26" t="e">
        <f>#REF!</f>
        <v>#REF!</v>
      </c>
      <c r="P13" s="26" t="e">
        <f>#REF!</f>
        <v>#REF!</v>
      </c>
      <c r="Q13" s="23" t="e">
        <f>#REF!</f>
        <v>#REF!</v>
      </c>
      <c r="R13" s="4" t="e">
        <f>#REF!</f>
        <v>#REF!</v>
      </c>
      <c r="S13" s="4" t="e">
        <f>#REF!</f>
        <v>#REF!</v>
      </c>
      <c r="T13" s="4" t="e">
        <f>#REF!</f>
        <v>#REF!</v>
      </c>
      <c r="U13" s="4" t="e">
        <f>#REF!</f>
        <v>#REF!</v>
      </c>
      <c r="V13" s="27" t="e">
        <f>#REF!</f>
        <v>#REF!</v>
      </c>
      <c r="W13" s="4" t="e">
        <f>#REF!</f>
        <v>#REF!</v>
      </c>
      <c r="X13" s="5" t="e">
        <f>#REF!</f>
        <v>#REF!</v>
      </c>
      <c r="Y13" s="10" t="str" cm="1">
        <f t="array" ref="Y13">_FV(A13,"Industry")</f>
        <v>Software &amp; IT Services</v>
      </c>
      <c r="Z13" s="16"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32" t="e" vm="12">
        <v>#VALUE!</v>
      </c>
      <c r="B14" s="13" cm="1">
        <f t="array" ref="B14">_FV(A14,"Price")</f>
        <v>2924.99</v>
      </c>
      <c r="C14" s="13">
        <f>'[13]Sheet 1'!$H$116</f>
        <v>2228.2938194820986</v>
      </c>
      <c r="D14" s="4">
        <f>'[13]Sheet 1'!$H$118</f>
        <v>-0.23818754269857378</v>
      </c>
      <c r="E14" s="4">
        <f>'[13]Sheet 1'!$F$4</f>
        <v>0.29690560125342724</v>
      </c>
      <c r="F14" s="4">
        <f>'[13]Sheet 1'!$G$4</f>
        <v>0.21488976140138938</v>
      </c>
      <c r="G14" s="4">
        <f>'[13]Sheet 1'!$N$107</f>
        <v>0.12744904157340961</v>
      </c>
      <c r="H14" s="4">
        <f>'[13]Sheet 1'!$F$29</f>
        <v>8.4985835694050937E-2</v>
      </c>
      <c r="I14" s="4">
        <f>'[13]Sheet 1'!$G$29</f>
        <v>0.15900783289817233</v>
      </c>
      <c r="J14" s="4">
        <f>'[13]Sheet 1'!$M$22</f>
        <v>0.11200937884577282</v>
      </c>
      <c r="K14" s="4">
        <f>'[13]Sheet 1'!$F$106</f>
        <v>4.6420141620771016E-2</v>
      </c>
      <c r="L14" s="4">
        <f>'[13]Sheet 1'!$G$106</f>
        <v>0.60902255639097747</v>
      </c>
      <c r="M14" s="4">
        <f>'[13]Sheet 1'!$L$106</f>
        <v>0.19776244733863493</v>
      </c>
      <c r="N14" s="4">
        <f t="shared" si="0"/>
        <v>0.21259591181752727</v>
      </c>
      <c r="O14" s="26">
        <f>'[13]Sheet 1'!$M$19</f>
        <v>7.7047872385332505</v>
      </c>
      <c r="P14" s="26">
        <f>'[13]Sheet 1'!$N$19</f>
        <v>34.909333934444696</v>
      </c>
      <c r="Q14" s="23">
        <f>'[13]Sheet 1'!$O$22</f>
        <v>3.4524474302664511E-2</v>
      </c>
      <c r="R14" s="4">
        <f>'[13]Sheet 1'!$L$7</f>
        <v>0.57762005436424047</v>
      </c>
      <c r="S14" s="4">
        <f>'[13]Sheet 1'!$N$7</f>
        <v>0.22070851460534494</v>
      </c>
      <c r="T14" s="4">
        <f>'[13]Sheet 1'!$O$7</f>
        <v>0.26600372902423863</v>
      </c>
      <c r="U14" s="4">
        <f>'[13]Sheet 1'!$N$13</f>
        <v>0.61547310900201324</v>
      </c>
      <c r="V14" s="27">
        <f>'[102]Sheet 1'!$AV$13</f>
        <v>2.766152315346345</v>
      </c>
      <c r="W14" s="4">
        <f>'[13]Sheet 1'!$L$16</f>
        <v>2.1155833950386772E-2</v>
      </c>
      <c r="X14" s="5">
        <f>'[13]Sheet 1'!$N$102</f>
        <v>61985013334</v>
      </c>
      <c r="Y14" s="10" t="str" cm="1">
        <f t="array" ref="Y14">_FV(A14,"Industry")</f>
        <v>Software &amp; IT Services</v>
      </c>
      <c r="Z14" s="16"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32" t="e" vm="17">
        <v>#VALUE!</v>
      </c>
      <c r="B15" s="13" cm="1">
        <f t="array" ref="B15">_FV(A15,"Price")</f>
        <v>509.74</v>
      </c>
      <c r="C15" s="13">
        <f>'[103]Sheet 1'!$AI$116</f>
        <v>482.35379848486855</v>
      </c>
      <c r="D15" s="4">
        <f>'[103]Sheet 1'!$AI$118</f>
        <v>-9.8454305965953726E-3</v>
      </c>
      <c r="E15" s="4">
        <f>'[103]Sheet 1'!$AG$4</f>
        <v>-7.0268960503998112E-2</v>
      </c>
      <c r="F15" s="4">
        <f>'[103]Sheet 1'!$AH$4</f>
        <v>0.12513496407163327</v>
      </c>
      <c r="G15" s="4">
        <f>'[103]Sheet 1'!$AO$107</f>
        <v>8.3364352890873322E-2</v>
      </c>
      <c r="H15" s="4">
        <f>'[103]Sheet 1'!$AG$29</f>
        <v>0.34018740239458611</v>
      </c>
      <c r="I15" s="4">
        <f>'[103]Sheet 1'!$AH$29</f>
        <v>0.12837444163915324</v>
      </c>
      <c r="J15" s="4">
        <f>'[103]Sheet 1'!$AN$22</f>
        <v>0.16687301627859014</v>
      </c>
      <c r="K15" s="4">
        <f>'[103]Sheet 1'!$AG$106</f>
        <v>-0.65921099882008927</v>
      </c>
      <c r="L15" s="4">
        <f>'[103]Sheet 1'!$AH$106</f>
        <v>0.19091761880721569</v>
      </c>
      <c r="M15" s="4">
        <f>'[103]Sheet 1'!$AM$106</f>
        <v>0.15269019549785789</v>
      </c>
      <c r="N15" s="4">
        <f t="shared" si="0"/>
        <v>0.20471820820429498</v>
      </c>
      <c r="O15" s="26">
        <f>'[103]Sheet 1'!$AN$19</f>
        <v>8.6009621004301788</v>
      </c>
      <c r="P15" s="26">
        <f>'[103]Sheet 1'!$AO$16</f>
        <v>33.653275674888327</v>
      </c>
      <c r="Q15" s="23">
        <f>'[103]Sheet 1'!$AP$22</f>
        <v>4.1166342565253936E-2</v>
      </c>
      <c r="R15" s="4">
        <f>'[103]Sheet 1'!$AM$7</f>
        <v>0.6986</v>
      </c>
      <c r="S15" s="4">
        <f>'[103]Sheet 1'!$AO$7</f>
        <v>0.2883851753805427</v>
      </c>
      <c r="T15" s="4">
        <f>'[103]Sheet 1'!$AP$7</f>
        <v>0.35407015221707477</v>
      </c>
      <c r="U15" s="4">
        <f>'[103]Sheet 1'!$AO$13</f>
        <v>6.7160069605057382E-2</v>
      </c>
      <c r="V15" s="27">
        <f>'[103]Sheet 1'!$AP$13</f>
        <v>0.68232550599209363</v>
      </c>
      <c r="W15" s="4">
        <f>'[103]Sheet 1'!$AM$16</f>
        <v>6.2603860582215298E-3</v>
      </c>
      <c r="X15" s="5">
        <f>'[103]Sheet 1'!$AO$102</f>
        <v>51984214935</v>
      </c>
      <c r="Y15" s="10" t="str" cm="1">
        <f t="array" ref="Y15">_FV(A15,"Industry")</f>
        <v>Software &amp; IT Services</v>
      </c>
      <c r="Z15" s="16"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4"/>
      <c r="AD15" s="6"/>
    </row>
    <row r="16" spans="1:35" ht="50" customHeight="1">
      <c r="A16" s="32" t="e" vm="63">
        <v>#VALUE!</v>
      </c>
      <c r="B16" s="13" cm="1">
        <f t="array" ref="B16">_FV(A16,"Price")</f>
        <v>1874.6</v>
      </c>
      <c r="C16" s="13">
        <f>'[61]Sheet 1'!$Y$116</f>
        <v>1692.3749575828117</v>
      </c>
      <c r="D16" s="4">
        <f>'[61]Sheet 1'!$Y$118</f>
        <v>-9.720742687356676E-2</v>
      </c>
      <c r="E16" s="4">
        <f>'[61]Sheet 1'!$W$4</f>
        <v>0.2916945001113338</v>
      </c>
      <c r="F16" s="4">
        <f>'[61]Sheet 1'!$X$4</f>
        <v>0.17083261506636793</v>
      </c>
      <c r="G16" s="4">
        <f>'[61]Sheet 1'!$AE$107</f>
        <v>0.1077945899177299</v>
      </c>
      <c r="H16" s="4">
        <f>'[61]Sheet 1'!$W$29</f>
        <v>0.37709611451942737</v>
      </c>
      <c r="I16" s="4">
        <f>'[61]Sheet 1'!$X$29</f>
        <v>0.13186813186813184</v>
      </c>
      <c r="J16" s="4">
        <f>'[61]Sheet 1'!$AD$22</f>
        <v>8.9999306567101894E-2</v>
      </c>
      <c r="K16" s="4">
        <f>'[61]Sheet 1'!$W$106</f>
        <v>0.22878120411160063</v>
      </c>
      <c r="L16" s="4">
        <f>'[61]Sheet 1'!$X$106</f>
        <v>-8.317399617590826E-2</v>
      </c>
      <c r="M16" s="4">
        <f>'[61]Sheet 1'!$AC$106</f>
        <v>4.1032917361496904E-2</v>
      </c>
      <c r="N16" s="4">
        <f t="shared" si="0"/>
        <v>0.19542661445284634</v>
      </c>
      <c r="O16" s="26">
        <f>'[61]Sheet 1'!$AD$19</f>
        <v>14.385232626619553</v>
      </c>
      <c r="P16" s="26">
        <f>'[61]Sheet 1'!$AE$19</f>
        <v>51.274993440041982</v>
      </c>
      <c r="Q16" s="23">
        <f>'[61]Sheet 1'!$AF$22</f>
        <v>1.9630620902824334E-2</v>
      </c>
      <c r="R16" s="4">
        <f>'[61]Sheet 1'!$AC$7</f>
        <v>0.70789999999999997</v>
      </c>
      <c r="S16" s="4">
        <f>'[61]Sheet 1'!$AE$7</f>
        <v>0.28055064782096584</v>
      </c>
      <c r="T16" s="4">
        <f>'[61]Sheet 1'!$AF$7</f>
        <v>0.28239104829210837</v>
      </c>
      <c r="U16" s="4">
        <f>'[61]Sheet 1'!$AE$13</f>
        <v>0.32674782608695652</v>
      </c>
      <c r="V16" s="27">
        <f>'[61]Sheet 1'!$AF$13</f>
        <v>0.40205771240254001</v>
      </c>
      <c r="W16" s="4">
        <f>'[61]Sheet 1'!$AC$16</f>
        <v>-4.8227323990037534E-2</v>
      </c>
      <c r="X16" s="5">
        <f>'[61]Sheet 1'!$AE$102</f>
        <v>195409000000</v>
      </c>
      <c r="Y16" s="10" t="str" cm="1">
        <f t="array" ref="Y16">_FV(A16,"Industry")</f>
        <v>Textiles &amp; Apparel</v>
      </c>
      <c r="Z16" s="16"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4"/>
      <c r="AD16" s="25"/>
    </row>
    <row r="17" spans="1:31" ht="50" customHeight="1">
      <c r="A17" s="32" t="e" vm="21">
        <v>#VALUE!</v>
      </c>
      <c r="B17" s="13" cm="1">
        <f t="array" ref="B17">_FV(A17,"Price")</f>
        <v>190.76</v>
      </c>
      <c r="C17" s="13">
        <f>'[23]Sheet 1'!$J$116</f>
        <v>124.32733118139856</v>
      </c>
      <c r="D17" s="4">
        <f>'[23]Sheet 1'!$J$118</f>
        <v>-0.34825261490145432</v>
      </c>
      <c r="E17" s="4">
        <f>'[23]Sheet 1'!$H$4</f>
        <v>0.54398268386339432</v>
      </c>
      <c r="F17" s="4">
        <f>'[23]Sheet 1'!$I$4</f>
        <v>0.35550205333128693</v>
      </c>
      <c r="G17" s="4">
        <f>'[23]Sheet 1'!$P$107</f>
        <v>0.29962049488202525</v>
      </c>
      <c r="H17" s="4">
        <f>'[23]Sheet 1'!$H$29</f>
        <v>-0.21143567807623787</v>
      </c>
      <c r="I17" s="4">
        <f>'[23]Sheet 1'!$I$29</f>
        <v>-4.1547927637861877</v>
      </c>
      <c r="J17" s="4">
        <f>'[23]Sheet 1'!$O$22</f>
        <v>0.33458016981656591</v>
      </c>
      <c r="K17" s="4">
        <f>'[23]Sheet 1'!$H$106</f>
        <v>0.53221209891913301</v>
      </c>
      <c r="L17" s="4">
        <f>'[23]Sheet 1'!$I$106</f>
        <v>1.1385846802965949E-2</v>
      </c>
      <c r="M17" s="4">
        <f>'[23]Sheet 1'!$N$106</f>
        <v>0.28122867544309443</v>
      </c>
      <c r="N17" s="4">
        <f t="shared" si="0"/>
        <v>0.18810137390213033</v>
      </c>
      <c r="O17" s="26">
        <f>'[23]Sheet 1'!$O$19</f>
        <v>14.993823907834102</v>
      </c>
      <c r="P17" s="26">
        <f>'[23]Sheet 1'!$P$19</f>
        <v>78.794736260162608</v>
      </c>
      <c r="Q17" s="23">
        <f>'[23]Sheet 1'!$Q$22</f>
        <v>1.5029229601801256E-2</v>
      </c>
      <c r="R17" s="4">
        <f>'[23]Sheet 1'!$N$7</f>
        <v>0.73170000000000002</v>
      </c>
      <c r="S17" s="4">
        <f>'[23]Sheet 1'!$P$7</f>
        <v>0.19028966425279789</v>
      </c>
      <c r="T17" s="4">
        <f>'[23]Sheet 1'!$Q$7</f>
        <v>0.22534562211981568</v>
      </c>
      <c r="U17" s="4">
        <f>'[23]Sheet 1'!$P$13</f>
        <v>-3.6628876095473148E-2</v>
      </c>
      <c r="V17" s="27">
        <f>'[23]Sheet 1'!$Q$13</f>
        <v>0.74661131044106688</v>
      </c>
      <c r="W17" s="4">
        <f>'[23]Sheet 1'!$N$16</f>
        <v>8.5856511780137562E-2</v>
      </c>
      <c r="X17" s="5">
        <f>'[23]Sheet 1'!$P$102</f>
        <v>45551237032</v>
      </c>
      <c r="Y17" s="10" t="str" cm="1">
        <f t="array" ref="Y17">_FV(A17,"Industry")</f>
        <v>Software &amp; IT Services</v>
      </c>
      <c r="Z17" s="16"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4"/>
      <c r="AD17" s="6"/>
    </row>
    <row r="18" spans="1:31" ht="50" customHeight="1">
      <c r="A18" s="32" t="e" vm="66">
        <v>#VALUE!</v>
      </c>
      <c r="B18" s="13" cm="1">
        <f t="array" ref="B18">_FV(A18,"Price")</f>
        <v>714.4</v>
      </c>
      <c r="C18" s="13">
        <f>'[64]Sheet 1'!$Y$116</f>
        <v>743.80354221248956</v>
      </c>
      <c r="D18" s="4">
        <f>'[64]Sheet 1'!$Y$118</f>
        <v>-2.2597185003298881E-2</v>
      </c>
      <c r="E18" s="4">
        <f>'[65]Louis Vuitton Moet Hennessy'!$W$4</f>
        <v>0.23310752939344392</v>
      </c>
      <c r="F18" s="4">
        <f>'[65]Louis Vuitton Moet Hennessy'!$X$4</f>
        <v>0.11133562335825409</v>
      </c>
      <c r="G18" s="4">
        <f>'[65]Louis Vuitton Moet Hennessy'!$AE$107</f>
        <v>7.9123423178263014E-2</v>
      </c>
      <c r="H18" s="4">
        <f>'[65]Louis Vuitton Moet Hennessy'!$W$29</f>
        <v>0.17015619807244931</v>
      </c>
      <c r="I18" s="4">
        <f>'[65]Louis Vuitton Moet Hennessy'!$X$29</f>
        <v>0.17175518318659466</v>
      </c>
      <c r="J18" s="4">
        <f>'[66]Sheet 1'!$AT$22</f>
        <v>8.5863938064523679E-2</v>
      </c>
      <c r="K18" s="4">
        <f>'[64]Sheet 1'!$W$106</f>
        <v>-0.17145270270270274</v>
      </c>
      <c r="L18" s="4">
        <f>'[64]Sheet 1'!$X$106</f>
        <v>0.35019211166000153</v>
      </c>
      <c r="M18" s="4">
        <f>'[65]Louis Vuitton Moet Hennessy'!$AC$106</f>
        <v>0.15153641772936646</v>
      </c>
      <c r="N18" s="4">
        <f t="shared" si="0"/>
        <v>0.18247711074737949</v>
      </c>
      <c r="O18" s="26">
        <f>'[65]Louis Vuitton Moet Hennessy'!$AD$19</f>
        <v>4.0694443181818185</v>
      </c>
      <c r="P18" s="26">
        <f>'[65]Louis Vuitton Moet Hennessy'!$AE$19</f>
        <v>21.699757619826698</v>
      </c>
      <c r="Q18" s="23">
        <f>'[65]Louis Vuitton Moet Hennessy'!$AF$22</f>
        <v>4.8082843564469235E-2</v>
      </c>
      <c r="R18" s="4">
        <f>'[65]Louis Vuitton Moet Hennessy'!$AC$7</f>
        <v>0.68440000000000001</v>
      </c>
      <c r="S18" s="4">
        <f>'[64]Sheet 1'!$AE$7</f>
        <v>0.1875340909090909</v>
      </c>
      <c r="T18" s="4">
        <f>'[64]Sheet 1'!$AF$7</f>
        <v>0.19567045454545454</v>
      </c>
      <c r="U18" s="4">
        <f>'[65]Louis Vuitton Moet Hennessy'!$AE$13</f>
        <v>0.2326800137385466</v>
      </c>
      <c r="V18" s="27">
        <f>'[64]Sheet 1'!$AF$13</f>
        <v>1.4160875324345412</v>
      </c>
      <c r="W18" s="4">
        <f>'[65]Louis Vuitton Moet Hennessy'!$AC$16</f>
        <v>7.9344895169914653E-5</v>
      </c>
      <c r="X18" s="5">
        <f>'[65]Louis Vuitton Moet Hennessy'!$AE$102</f>
        <v>358111100000</v>
      </c>
      <c r="Y18" s="10" t="str" cm="1">
        <f t="array" ref="Y18">_FV(A18,"Industry")</f>
        <v>Textiles &amp; Apparel</v>
      </c>
      <c r="Z18" s="16"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4"/>
      <c r="AD18" s="6"/>
      <c r="AE18" s="6"/>
    </row>
    <row r="19" spans="1:31" ht="50" customHeight="1">
      <c r="A19" s="32" t="e" vm="49">
        <v>#VALUE!</v>
      </c>
      <c r="B19" s="13" cm="1">
        <f t="array" ref="B19">_FV(A19,"Price")</f>
        <v>603.5</v>
      </c>
      <c r="C19" s="13">
        <f>'[48]Sheet 1'!$AE$117</f>
        <v>445.45257541448467</v>
      </c>
      <c r="D19" s="4">
        <f>'[48]Sheet 1'!$AE$119</f>
        <v>-0.26188471348055564</v>
      </c>
      <c r="E19" s="4">
        <f>'[48]Sheet 1'!$AC$5</f>
        <v>0.137682016012036</v>
      </c>
      <c r="F19" s="4">
        <f>'[48]Sheet 1'!$AD$5</f>
        <v>0.2875116891949332</v>
      </c>
      <c r="G19" s="4">
        <f>'[48]Sheet 1'!$AK$108</f>
        <v>0.1513853665384724</v>
      </c>
      <c r="H19" s="4">
        <f>'[48]Sheet 1'!$AC$30</f>
        <v>-6.74802828392711E-2</v>
      </c>
      <c r="I19" s="4">
        <f>'[48]Sheet 1'!$AD$30</f>
        <v>0.39276730706135399</v>
      </c>
      <c r="J19" s="4">
        <f>'[48]Sheet 1'!$AJ$23</f>
        <v>0.23772105194512388</v>
      </c>
      <c r="K19" s="4">
        <f>'[48]Sheet 1'!$AC$107</f>
        <v>-0.2764120942910504</v>
      </c>
      <c r="L19" s="4">
        <f>'[48]Sheet 1'!$AD$107</f>
        <v>-5.6714335542378813E-2</v>
      </c>
      <c r="M19" s="4">
        <f>'[48]Sheet 1'!$AI$107</f>
        <v>0.18395325824202946</v>
      </c>
      <c r="N19" s="4">
        <f t="shared" si="0"/>
        <v>0.17716416069028709</v>
      </c>
      <c r="O19" s="26">
        <f>'[48]Sheet 1'!$AJ$20</f>
        <v>8.8728586625582331</v>
      </c>
      <c r="P19" s="26">
        <f>'[48]Sheet 1'!$AK$20</f>
        <v>31.655935087030493</v>
      </c>
      <c r="Q19" s="23">
        <f>'[48]Sheet 1'!$AL$23</f>
        <v>2.7951530285303224E-2</v>
      </c>
      <c r="R19" s="4">
        <f>'[48]Sheet 1'!$AI$8</f>
        <v>0.50539999999999996</v>
      </c>
      <c r="S19" s="4">
        <f>'[48]Sheet 1'!$AK$8</f>
        <v>0.28029052492571804</v>
      </c>
      <c r="T19" s="4">
        <f>'[48]Sheet 1'!$AL$8</f>
        <v>0.24800997762371152</v>
      </c>
      <c r="U19" s="4">
        <f>'[48]Sheet 1'!$AK$14</f>
        <v>0.2216504501327809</v>
      </c>
      <c r="V19" s="27">
        <f>'[48]Sheet 1'!$AL$14</f>
        <v>0.39885140963363147</v>
      </c>
      <c r="W19" s="4">
        <f>'[48]Sheet 1'!$AI$17</f>
        <v>-9.9987576959951977E-3</v>
      </c>
      <c r="X19" s="5">
        <f>'[48]Sheet 1'!$AK$102</f>
        <v>241883000000</v>
      </c>
      <c r="Y19" s="10" t="str" cm="1">
        <f t="array" ref="Y19">_FV(A19,"Industry")</f>
        <v>Semiconductors &amp; Semiconductor Equipment</v>
      </c>
      <c r="Z19" s="16"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4"/>
      <c r="AD19" s="8"/>
      <c r="AE19" s="8"/>
    </row>
    <row r="20" spans="1:31" ht="50" customHeight="1">
      <c r="A20" s="32" t="e" vm="24">
        <v>#VALUE!</v>
      </c>
      <c r="B20" s="13" cm="1">
        <f t="array" ref="B20">_FV(A20,"Price")</f>
        <v>170.7</v>
      </c>
      <c r="C20" s="13">
        <f>'[25]Sheet 1'!$K$116</f>
        <v>102.45888434996202</v>
      </c>
      <c r="D20" s="4">
        <f>'[25]Sheet 1'!$K$118</f>
        <v>-0.39977220650285861</v>
      </c>
      <c r="E20" s="4">
        <f>'[25]Sheet 1'!$I$4</f>
        <v>0.6207784875947111</v>
      </c>
      <c r="F20" s="4">
        <f>'[25]Sheet 1'!$J$4</f>
        <v>0.45928396089265644</v>
      </c>
      <c r="G20" s="4">
        <f>'[25]Sheet 1'!$Q$107</f>
        <v>0.30250999354806429</v>
      </c>
      <c r="H20" s="4">
        <f>'[25]Sheet 1'!$I$29</f>
        <v>0.48944582469879294</v>
      </c>
      <c r="I20" s="4">
        <f>'[25]Sheet 1'!$J$29</f>
        <v>-1.6492807690928006</v>
      </c>
      <c r="J20" s="4">
        <f>'[25]Sheet 1'!$P$22</f>
        <v>0.28244735258569531</v>
      </c>
      <c r="K20" s="4">
        <f>'[25]Sheet 1'!$I$106</f>
        <v>0.6093444550343321</v>
      </c>
      <c r="L20" s="4">
        <f>'[25]Sheet 1'!$J$106</f>
        <v>-2.8988488635660818</v>
      </c>
      <c r="M20" s="4">
        <f>AVERAGE('[25]Sheet 1'!$K$106:$N$106)</f>
        <v>0.3259794968288251</v>
      </c>
      <c r="N20" s="4">
        <f t="shared" si="0"/>
        <v>0.16441979425683764</v>
      </c>
      <c r="O20" s="26">
        <f>'[25]Sheet 1'!$P$19</f>
        <v>15.779971206030151</v>
      </c>
      <c r="P20" s="26">
        <f>'[25]Sheet 1'!$Q$19</f>
        <v>99.138572059984213</v>
      </c>
      <c r="Q20" s="23">
        <f>'[25]Sheet 1'!$R$22</f>
        <v>1.3932170303779939E-2</v>
      </c>
      <c r="R20" s="4">
        <f>'[25]Sheet 1'!$O$7</f>
        <v>0.77790000000000004</v>
      </c>
      <c r="S20" s="4">
        <f>'[25]Sheet 1'!$Q$7</f>
        <v>0.15917085427135677</v>
      </c>
      <c r="T20" s="4">
        <f>'[25]Sheet 1'!$R$7</f>
        <v>0.21984924623115579</v>
      </c>
      <c r="U20" s="4">
        <f>'[25]Sheet 1'!$Q$13</f>
        <v>-0.20223875895447993</v>
      </c>
      <c r="V20" s="27">
        <f>'[25]Sheet 1'!$R$13</f>
        <v>3.9409820338391768</v>
      </c>
      <c r="W20" s="4">
        <f>'[25]Sheet 1'!$O$16</f>
        <v>4.4677169980770863E-2</v>
      </c>
      <c r="X20" s="5">
        <f>'[25]Sheet 1'!$Q$102</f>
        <v>25121714160</v>
      </c>
      <c r="Y20" s="10" t="str" cm="1">
        <f t="array" ref="Y20">_FV(A20,"Industry")</f>
        <v>Software &amp; IT Services</v>
      </c>
      <c r="Z20" s="16"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4"/>
      <c r="AD20" s="25"/>
    </row>
    <row r="21" spans="1:31" ht="49" customHeight="1">
      <c r="A21" s="32" t="e" vm="33">
        <v>#VALUE!</v>
      </c>
      <c r="B21" s="13" cm="1">
        <f t="array" ref="B21">_FV(A21,"Price")</f>
        <v>156.35</v>
      </c>
      <c r="C21" s="13"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6" t="e">
        <f>#REF!</f>
        <v>#REF!</v>
      </c>
      <c r="P21" s="26" t="e">
        <f>#REF!</f>
        <v>#REF!</v>
      </c>
      <c r="Q21" s="23" t="e">
        <f>#REF!</f>
        <v>#REF!</v>
      </c>
      <c r="R21" s="4" t="e">
        <f>#REF!</f>
        <v>#REF!</v>
      </c>
      <c r="S21" s="4" t="e">
        <f>#REF!</f>
        <v>#REF!</v>
      </c>
      <c r="T21" s="4" t="e">
        <f>#REF!</f>
        <v>#REF!</v>
      </c>
      <c r="U21" s="4" t="e">
        <f>#REF!</f>
        <v>#REF!</v>
      </c>
      <c r="V21" s="27" t="e">
        <f>#REF!</f>
        <v>#REF!</v>
      </c>
      <c r="W21" s="4" t="e">
        <f>#REF!</f>
        <v>#REF!</v>
      </c>
      <c r="X21" s="5" t="e">
        <f>#REF!</f>
        <v>#REF!</v>
      </c>
      <c r="Y21" s="10" t="str" cm="1">
        <f t="array" ref="Y21">_FV(A21,"Industry")</f>
        <v>Software &amp; IT Services</v>
      </c>
      <c r="Z21" s="16"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W4 U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W5 U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W6 U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U12 W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W14 U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W11 U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9" customWidth="1"/>
  </cols>
  <sheetData>
    <row r="1" spans="1:10" s="21" customFormat="1" ht="51">
      <c r="A1" s="20" t="s">
        <v>31</v>
      </c>
      <c r="B1" s="20" t="s">
        <v>56</v>
      </c>
      <c r="C1" s="20" t="s">
        <v>94</v>
      </c>
      <c r="D1" s="20" t="s">
        <v>95</v>
      </c>
      <c r="E1" s="20" t="s">
        <v>102</v>
      </c>
      <c r="F1" s="20" t="s">
        <v>122</v>
      </c>
      <c r="G1" s="22" t="s">
        <v>139</v>
      </c>
      <c r="H1" s="20" t="s">
        <v>156</v>
      </c>
      <c r="I1" s="20" t="s">
        <v>170</v>
      </c>
      <c r="J1" s="20" t="s">
        <v>185</v>
      </c>
    </row>
    <row r="2" spans="1:10" ht="17">
      <c r="A2" s="19" t="s">
        <v>32</v>
      </c>
      <c r="B2" s="19" t="s">
        <v>57</v>
      </c>
      <c r="C2" s="19" t="s">
        <v>48</v>
      </c>
      <c r="D2" s="19" t="s">
        <v>72</v>
      </c>
      <c r="E2" s="19" t="s">
        <v>103</v>
      </c>
      <c r="F2" s="19" t="s">
        <v>104</v>
      </c>
      <c r="G2" s="19" t="s">
        <v>130</v>
      </c>
      <c r="H2" s="19" t="s">
        <v>52</v>
      </c>
      <c r="I2" s="19" t="s">
        <v>171</v>
      </c>
      <c r="J2" s="19" t="s">
        <v>186</v>
      </c>
    </row>
    <row r="3" spans="1:10" ht="17">
      <c r="A3" s="19" t="s">
        <v>33</v>
      </c>
      <c r="B3" s="19" t="s">
        <v>58</v>
      </c>
      <c r="C3" s="19" t="s">
        <v>39</v>
      </c>
      <c r="D3" s="19" t="s">
        <v>96</v>
      </c>
      <c r="E3" s="19" t="s">
        <v>104</v>
      </c>
      <c r="F3" s="19" t="s">
        <v>69</v>
      </c>
      <c r="G3" s="19" t="s">
        <v>63</v>
      </c>
      <c r="H3" s="19" t="s">
        <v>104</v>
      </c>
      <c r="I3" s="19" t="s">
        <v>172</v>
      </c>
      <c r="J3" s="19" t="s">
        <v>165</v>
      </c>
    </row>
    <row r="4" spans="1:10" ht="17">
      <c r="A4" s="19" t="s">
        <v>34</v>
      </c>
      <c r="B4" s="19" t="s">
        <v>59</v>
      </c>
      <c r="C4" s="19" t="s">
        <v>28</v>
      </c>
      <c r="D4" s="19" t="s">
        <v>97</v>
      </c>
      <c r="E4" s="19" t="s">
        <v>61</v>
      </c>
      <c r="F4" s="19" t="s">
        <v>123</v>
      </c>
      <c r="G4" s="19" t="s">
        <v>140</v>
      </c>
      <c r="H4" s="19" t="s">
        <v>70</v>
      </c>
      <c r="I4" s="19" t="s">
        <v>173</v>
      </c>
      <c r="J4" s="19" t="s">
        <v>187</v>
      </c>
    </row>
    <row r="5" spans="1:10" ht="17">
      <c r="A5" s="19" t="s">
        <v>35</v>
      </c>
      <c r="B5" s="19" t="s">
        <v>60</v>
      </c>
      <c r="C5" s="19" t="s">
        <v>73</v>
      </c>
      <c r="D5" s="19" t="s">
        <v>98</v>
      </c>
      <c r="E5" s="19" t="s">
        <v>105</v>
      </c>
      <c r="F5" s="19" t="s">
        <v>52</v>
      </c>
      <c r="G5" s="19" t="s">
        <v>141</v>
      </c>
      <c r="H5" s="19" t="s">
        <v>71</v>
      </c>
      <c r="I5" s="19" t="s">
        <v>29</v>
      </c>
      <c r="J5" s="19" t="s">
        <v>84</v>
      </c>
    </row>
    <row r="6" spans="1:10" ht="17">
      <c r="A6" s="19" t="s">
        <v>36</v>
      </c>
      <c r="B6" s="19" t="s">
        <v>61</v>
      </c>
      <c r="C6" s="19" t="s">
        <v>29</v>
      </c>
      <c r="D6" s="19" t="s">
        <v>99</v>
      </c>
      <c r="E6" s="19" t="s">
        <v>52</v>
      </c>
      <c r="F6" s="19" t="s">
        <v>64</v>
      </c>
      <c r="G6" s="19" t="s">
        <v>142</v>
      </c>
      <c r="H6" s="19" t="s">
        <v>110</v>
      </c>
      <c r="I6" s="19" t="s">
        <v>161</v>
      </c>
      <c r="J6" s="19" t="s">
        <v>188</v>
      </c>
    </row>
    <row r="7" spans="1:10" ht="17">
      <c r="A7" s="19" t="s">
        <v>37</v>
      </c>
      <c r="B7" s="19" t="s">
        <v>62</v>
      </c>
      <c r="C7" s="19" t="s">
        <v>81</v>
      </c>
      <c r="D7" s="19" t="s">
        <v>100</v>
      </c>
      <c r="E7" s="19" t="s">
        <v>106</v>
      </c>
      <c r="F7" s="19" t="s">
        <v>103</v>
      </c>
      <c r="G7" s="19" t="s">
        <v>143</v>
      </c>
      <c r="H7" s="19" t="s">
        <v>124</v>
      </c>
      <c r="I7" s="19" t="s">
        <v>174</v>
      </c>
      <c r="J7" s="19" t="s">
        <v>189</v>
      </c>
    </row>
    <row r="8" spans="1:10" ht="17">
      <c r="A8" s="19" t="s">
        <v>38</v>
      </c>
      <c r="B8" s="19" t="s">
        <v>63</v>
      </c>
      <c r="C8" s="19" t="s">
        <v>82</v>
      </c>
      <c r="D8" s="19" t="s">
        <v>101</v>
      </c>
      <c r="E8" s="19" t="s">
        <v>107</v>
      </c>
      <c r="F8" s="19" t="s">
        <v>124</v>
      </c>
      <c r="G8" s="19" t="s">
        <v>144</v>
      </c>
      <c r="H8" s="19" t="s">
        <v>48</v>
      </c>
      <c r="I8" s="19" t="s">
        <v>64</v>
      </c>
      <c r="J8" s="19" t="s">
        <v>190</v>
      </c>
    </row>
    <row r="9" spans="1:10" ht="17">
      <c r="A9" s="19" t="s">
        <v>39</v>
      </c>
      <c r="B9" s="19" t="s">
        <v>64</v>
      </c>
      <c r="C9" s="19" t="s">
        <v>30</v>
      </c>
      <c r="D9" s="19" t="s">
        <v>71</v>
      </c>
      <c r="E9" s="19" t="s">
        <v>108</v>
      </c>
      <c r="F9" s="19" t="s">
        <v>125</v>
      </c>
      <c r="G9" s="19" t="s">
        <v>145</v>
      </c>
      <c r="H9" s="19" t="s">
        <v>85</v>
      </c>
      <c r="I9" s="19" t="s">
        <v>175</v>
      </c>
      <c r="J9" s="19" t="s">
        <v>191</v>
      </c>
    </row>
    <row r="10" spans="1:10" ht="17">
      <c r="A10" s="19" t="s">
        <v>40</v>
      </c>
      <c r="B10" s="19" t="s">
        <v>65</v>
      </c>
      <c r="C10" s="19" t="s">
        <v>83</v>
      </c>
      <c r="D10" s="19" t="s">
        <v>64</v>
      </c>
      <c r="E10" s="19" t="s">
        <v>109</v>
      </c>
      <c r="F10" s="19" t="s">
        <v>126</v>
      </c>
      <c r="G10" s="19" t="s">
        <v>146</v>
      </c>
      <c r="H10" s="19" t="s">
        <v>29</v>
      </c>
      <c r="I10" s="19" t="s">
        <v>176</v>
      </c>
      <c r="J10" s="19" t="s">
        <v>192</v>
      </c>
    </row>
    <row r="11" spans="1:10" ht="17">
      <c r="A11" s="19" t="s">
        <v>41</v>
      </c>
      <c r="B11" s="19" t="s">
        <v>66</v>
      </c>
      <c r="C11" s="19" t="s">
        <v>84</v>
      </c>
      <c r="E11" s="19" t="s">
        <v>59</v>
      </c>
      <c r="F11" s="19" t="s">
        <v>55</v>
      </c>
      <c r="G11" s="19" t="s">
        <v>147</v>
      </c>
      <c r="H11" s="19" t="s">
        <v>157</v>
      </c>
      <c r="I11" s="19" t="s">
        <v>104</v>
      </c>
      <c r="J11" s="19" t="s">
        <v>193</v>
      </c>
    </row>
    <row r="12" spans="1:10" ht="17">
      <c r="A12" s="19" t="s">
        <v>42</v>
      </c>
      <c r="B12" s="19" t="s">
        <v>67</v>
      </c>
      <c r="C12" s="19" t="s">
        <v>85</v>
      </c>
      <c r="E12" s="19" t="s">
        <v>110</v>
      </c>
      <c r="F12" s="19" t="s">
        <v>48</v>
      </c>
      <c r="G12" s="19" t="s">
        <v>148</v>
      </c>
      <c r="H12" s="19" t="s">
        <v>158</v>
      </c>
      <c r="I12" s="19" t="s">
        <v>177</v>
      </c>
      <c r="J12" s="19" t="s">
        <v>194</v>
      </c>
    </row>
    <row r="13" spans="1:10" ht="17">
      <c r="A13" s="19" t="s">
        <v>43</v>
      </c>
      <c r="B13" s="19" t="s">
        <v>68</v>
      </c>
      <c r="C13" s="19" t="s">
        <v>86</v>
      </c>
      <c r="E13" s="19" t="s">
        <v>48</v>
      </c>
      <c r="F13" s="19" t="s">
        <v>127</v>
      </c>
      <c r="G13" s="19" t="s">
        <v>149</v>
      </c>
      <c r="H13" s="19" t="s">
        <v>159</v>
      </c>
      <c r="I13" s="19" t="s">
        <v>57</v>
      </c>
      <c r="J13" s="19" t="s">
        <v>195</v>
      </c>
    </row>
    <row r="14" spans="1:10" ht="17">
      <c r="A14" s="19" t="s">
        <v>45</v>
      </c>
      <c r="B14" s="19" t="s">
        <v>69</v>
      </c>
      <c r="C14" s="19" t="s">
        <v>87</v>
      </c>
      <c r="E14" s="19" t="s">
        <v>111</v>
      </c>
      <c r="F14" s="19" t="s">
        <v>128</v>
      </c>
      <c r="G14" s="19" t="s">
        <v>150</v>
      </c>
      <c r="H14" s="19" t="s">
        <v>160</v>
      </c>
      <c r="I14" s="19" t="s">
        <v>178</v>
      </c>
      <c r="J14" s="19" t="s">
        <v>196</v>
      </c>
    </row>
    <row r="15" spans="1:10" ht="17">
      <c r="A15" s="19" t="s">
        <v>44</v>
      </c>
      <c r="B15" s="19" t="s">
        <v>54</v>
      </c>
      <c r="C15" s="19" t="s">
        <v>62</v>
      </c>
      <c r="E15" s="19" t="s">
        <v>82</v>
      </c>
      <c r="F15" s="19" t="s">
        <v>129</v>
      </c>
      <c r="G15" s="19" t="s">
        <v>151</v>
      </c>
      <c r="H15" s="19" t="s">
        <v>161</v>
      </c>
      <c r="I15" s="19" t="s">
        <v>50</v>
      </c>
      <c r="J15" s="19" t="s">
        <v>197</v>
      </c>
    </row>
    <row r="16" spans="1:10" ht="17">
      <c r="A16" s="19" t="s">
        <v>46</v>
      </c>
      <c r="B16" s="19" t="s">
        <v>70</v>
      </c>
      <c r="C16" s="19" t="s">
        <v>88</v>
      </c>
      <c r="E16" s="19" t="s">
        <v>112</v>
      </c>
      <c r="F16" s="19" t="s">
        <v>130</v>
      </c>
      <c r="G16" s="19" t="s">
        <v>152</v>
      </c>
      <c r="H16" s="19" t="s">
        <v>59</v>
      </c>
      <c r="I16" s="19" t="s">
        <v>28</v>
      </c>
      <c r="J16" s="19" t="s">
        <v>198</v>
      </c>
    </row>
    <row r="17" spans="1:10" ht="17">
      <c r="A17" s="19" t="s">
        <v>29</v>
      </c>
      <c r="B17" s="19" t="s">
        <v>71</v>
      </c>
      <c r="C17" s="19" t="s">
        <v>89</v>
      </c>
      <c r="E17" s="19" t="s">
        <v>29</v>
      </c>
      <c r="F17" s="19" t="s">
        <v>131</v>
      </c>
      <c r="G17" s="19" t="s">
        <v>153</v>
      </c>
      <c r="H17" s="19" t="s">
        <v>162</v>
      </c>
      <c r="I17" s="19" t="s">
        <v>43</v>
      </c>
      <c r="J17" s="19" t="s">
        <v>199</v>
      </c>
    </row>
    <row r="18" spans="1:10" ht="17">
      <c r="A18" s="19" t="s">
        <v>47</v>
      </c>
      <c r="B18" s="19" t="s">
        <v>72</v>
      </c>
      <c r="C18" s="19" t="s">
        <v>90</v>
      </c>
      <c r="E18" s="19" t="s">
        <v>113</v>
      </c>
      <c r="F18" s="19" t="s">
        <v>61</v>
      </c>
      <c r="H18" s="19" t="s">
        <v>163</v>
      </c>
      <c r="I18" s="19" t="s">
        <v>179</v>
      </c>
      <c r="J18" s="19" t="s">
        <v>60</v>
      </c>
    </row>
    <row r="19" spans="1:10" ht="17">
      <c r="A19" s="19" t="s">
        <v>48</v>
      </c>
      <c r="B19" s="19" t="s">
        <v>73</v>
      </c>
      <c r="C19" s="19" t="s">
        <v>91</v>
      </c>
      <c r="E19" s="19" t="s">
        <v>114</v>
      </c>
      <c r="F19" s="19" t="s">
        <v>32</v>
      </c>
      <c r="H19" s="19" t="s">
        <v>164</v>
      </c>
      <c r="I19" s="19" t="s">
        <v>155</v>
      </c>
      <c r="J19" s="19" t="s">
        <v>200</v>
      </c>
    </row>
    <row r="20" spans="1:10" ht="17">
      <c r="A20" s="19" t="s">
        <v>49</v>
      </c>
      <c r="B20" s="19" t="s">
        <v>74</v>
      </c>
      <c r="C20" s="19" t="s">
        <v>77</v>
      </c>
      <c r="E20" s="19" t="s">
        <v>115</v>
      </c>
      <c r="F20" s="19" t="s">
        <v>132</v>
      </c>
      <c r="H20" s="19" t="s">
        <v>165</v>
      </c>
      <c r="I20" s="19" t="s">
        <v>180</v>
      </c>
      <c r="J20" s="19" t="s">
        <v>61</v>
      </c>
    </row>
    <row r="21" spans="1:10" ht="17">
      <c r="A21" s="19" t="s">
        <v>50</v>
      </c>
      <c r="B21" s="19" t="s">
        <v>75</v>
      </c>
      <c r="C21" s="19" t="s">
        <v>92</v>
      </c>
      <c r="E21" s="19" t="s">
        <v>116</v>
      </c>
      <c r="F21" s="19" t="s">
        <v>133</v>
      </c>
      <c r="H21" s="19" t="s">
        <v>166</v>
      </c>
      <c r="I21" s="19" t="s">
        <v>181</v>
      </c>
      <c r="J21" s="19" t="s">
        <v>201</v>
      </c>
    </row>
    <row r="22" spans="1:10" ht="17">
      <c r="A22" s="19" t="s">
        <v>51</v>
      </c>
      <c r="B22" s="19" t="s">
        <v>76</v>
      </c>
      <c r="C22" s="19" t="s">
        <v>93</v>
      </c>
      <c r="E22" s="19" t="s">
        <v>117</v>
      </c>
      <c r="F22" s="19" t="s">
        <v>134</v>
      </c>
      <c r="H22" s="19" t="s">
        <v>167</v>
      </c>
      <c r="I22" s="19" t="s">
        <v>164</v>
      </c>
      <c r="J22" s="19" t="s">
        <v>202</v>
      </c>
    </row>
    <row r="23" spans="1:10" ht="17">
      <c r="A23" s="19" t="s">
        <v>52</v>
      </c>
      <c r="B23" s="19" t="s">
        <v>77</v>
      </c>
      <c r="E23" s="19" t="s">
        <v>118</v>
      </c>
      <c r="F23" s="19" t="s">
        <v>135</v>
      </c>
      <c r="H23" s="19" t="s">
        <v>168</v>
      </c>
      <c r="I23" s="19" t="s">
        <v>182</v>
      </c>
      <c r="J23" s="19" t="s">
        <v>203</v>
      </c>
    </row>
    <row r="24" spans="1:10" ht="17">
      <c r="A24" s="19" t="s">
        <v>53</v>
      </c>
      <c r="B24" s="19" t="s">
        <v>78</v>
      </c>
      <c r="E24" s="19" t="s">
        <v>119</v>
      </c>
      <c r="F24" s="19" t="s">
        <v>136</v>
      </c>
      <c r="H24" s="19" t="s">
        <v>169</v>
      </c>
      <c r="I24" s="19" t="s">
        <v>61</v>
      </c>
      <c r="J24" s="19" t="s">
        <v>140</v>
      </c>
    </row>
    <row r="25" spans="1:10" ht="17">
      <c r="A25" s="19" t="s">
        <v>54</v>
      </c>
      <c r="B25" s="19" t="s">
        <v>79</v>
      </c>
      <c r="E25" s="19" t="s">
        <v>120</v>
      </c>
      <c r="F25" s="19" t="s">
        <v>137</v>
      </c>
      <c r="H25" s="19" t="s">
        <v>50</v>
      </c>
      <c r="I25" s="19" t="s">
        <v>183</v>
      </c>
      <c r="J25" s="19" t="s">
        <v>204</v>
      </c>
    </row>
    <row r="26" spans="1:10" ht="17">
      <c r="A26" s="19" t="s">
        <v>55</v>
      </c>
      <c r="B26" s="19" t="s">
        <v>80</v>
      </c>
      <c r="E26" s="19" t="s">
        <v>121</v>
      </c>
      <c r="F26" s="19" t="s">
        <v>138</v>
      </c>
      <c r="H26" s="19" t="s">
        <v>64</v>
      </c>
      <c r="I26" s="19" t="s">
        <v>184</v>
      </c>
      <c r="J26" s="19"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9" customWidth="1"/>
  </cols>
  <sheetData>
    <row r="1" spans="1:10" s="21" customFormat="1" ht="34">
      <c r="A1" s="20" t="s">
        <v>205</v>
      </c>
      <c r="B1" s="20" t="s">
        <v>227</v>
      </c>
      <c r="C1" s="20" t="s">
        <v>243</v>
      </c>
      <c r="D1" s="20" t="s">
        <v>269</v>
      </c>
      <c r="E1" s="20" t="s">
        <v>281</v>
      </c>
      <c r="F1" s="20" t="s">
        <v>287</v>
      </c>
      <c r="G1" s="22" t="s">
        <v>289</v>
      </c>
      <c r="H1" s="20" t="s">
        <v>310</v>
      </c>
      <c r="I1" s="20" t="s">
        <v>324</v>
      </c>
      <c r="J1" s="20" t="s">
        <v>344</v>
      </c>
    </row>
    <row r="2" spans="1:10" ht="17">
      <c r="A2" s="19" t="s">
        <v>206</v>
      </c>
      <c r="B2" s="19" t="s">
        <v>228</v>
      </c>
      <c r="C2" s="19" t="s">
        <v>244</v>
      </c>
      <c r="D2" s="19" t="s">
        <v>142</v>
      </c>
      <c r="E2" s="19" t="s">
        <v>282</v>
      </c>
      <c r="F2" s="19">
        <v>1658</v>
      </c>
      <c r="G2" s="19" t="s">
        <v>123</v>
      </c>
      <c r="H2" s="19" t="s">
        <v>311</v>
      </c>
      <c r="I2" s="19" t="s">
        <v>325</v>
      </c>
      <c r="J2" s="19" t="s">
        <v>104</v>
      </c>
    </row>
    <row r="3" spans="1:10" ht="17">
      <c r="A3" s="19" t="s">
        <v>207</v>
      </c>
      <c r="B3" s="19" t="s">
        <v>229</v>
      </c>
      <c r="C3" s="19" t="s">
        <v>245</v>
      </c>
      <c r="D3" s="19" t="s">
        <v>69</v>
      </c>
      <c r="E3" s="19" t="s">
        <v>67</v>
      </c>
      <c r="F3" s="19" t="s">
        <v>33</v>
      </c>
      <c r="G3" s="19" t="s">
        <v>290</v>
      </c>
      <c r="H3" s="19">
        <v>5935</v>
      </c>
      <c r="I3" s="19" t="s">
        <v>315</v>
      </c>
      <c r="J3" s="19" t="s">
        <v>52</v>
      </c>
    </row>
    <row r="4" spans="1:10" ht="17">
      <c r="A4" s="19" t="s">
        <v>71</v>
      </c>
      <c r="B4" s="19" t="s">
        <v>230</v>
      </c>
      <c r="C4" s="19" t="s">
        <v>246</v>
      </c>
      <c r="D4" s="19" t="s">
        <v>150</v>
      </c>
      <c r="E4" s="19" t="s">
        <v>283</v>
      </c>
      <c r="F4" s="19" t="s">
        <v>67</v>
      </c>
      <c r="G4" s="19" t="s">
        <v>291</v>
      </c>
      <c r="H4" s="19" t="s">
        <v>312</v>
      </c>
      <c r="I4" s="19" t="s">
        <v>326</v>
      </c>
      <c r="J4" s="19" t="s">
        <v>108</v>
      </c>
    </row>
    <row r="5" spans="1:10" ht="17">
      <c r="A5" s="19" t="s">
        <v>208</v>
      </c>
      <c r="B5" s="19" t="s">
        <v>55</v>
      </c>
      <c r="C5" s="19" t="s">
        <v>247</v>
      </c>
      <c r="D5" s="19" t="s">
        <v>108</v>
      </c>
      <c r="E5" s="19" t="s">
        <v>284</v>
      </c>
      <c r="F5" s="19" t="s">
        <v>71</v>
      </c>
      <c r="G5" s="19" t="s">
        <v>264</v>
      </c>
      <c r="H5" s="19" t="s">
        <v>104</v>
      </c>
      <c r="I5" s="19" t="s">
        <v>327</v>
      </c>
      <c r="J5" s="19" t="s">
        <v>110</v>
      </c>
    </row>
    <row r="6" spans="1:10" ht="17">
      <c r="A6" s="19" t="s">
        <v>209</v>
      </c>
      <c r="B6" s="19" t="s">
        <v>104</v>
      </c>
      <c r="C6" s="19" t="s">
        <v>248</v>
      </c>
      <c r="D6" s="19" t="s">
        <v>64</v>
      </c>
      <c r="E6" s="19" t="s">
        <v>83</v>
      </c>
      <c r="F6" s="19" t="s">
        <v>77</v>
      </c>
      <c r="G6" s="19" t="s">
        <v>292</v>
      </c>
      <c r="H6" s="19" t="s">
        <v>313</v>
      </c>
      <c r="I6" s="19" t="s">
        <v>328</v>
      </c>
      <c r="J6" s="19" t="s">
        <v>82</v>
      </c>
    </row>
    <row r="7" spans="1:10" ht="17">
      <c r="A7" s="19" t="s">
        <v>51</v>
      </c>
      <c r="B7" s="19" t="s">
        <v>231</v>
      </c>
      <c r="C7" s="19" t="s">
        <v>249</v>
      </c>
      <c r="D7" s="19" t="s">
        <v>74</v>
      </c>
      <c r="E7" s="19">
        <v>34310</v>
      </c>
      <c r="F7" s="19" t="s">
        <v>64</v>
      </c>
      <c r="G7" s="19" t="s">
        <v>54</v>
      </c>
      <c r="H7" s="19" t="s">
        <v>71</v>
      </c>
      <c r="I7" s="19" t="s">
        <v>217</v>
      </c>
      <c r="J7" s="19" t="s">
        <v>71</v>
      </c>
    </row>
    <row r="8" spans="1:10" ht="17">
      <c r="A8" s="19" t="s">
        <v>210</v>
      </c>
      <c r="B8" s="19" t="s">
        <v>32</v>
      </c>
      <c r="C8" s="19" t="s">
        <v>250</v>
      </c>
      <c r="D8" s="19" t="s">
        <v>270</v>
      </c>
      <c r="E8" s="19" t="s">
        <v>285</v>
      </c>
      <c r="F8" s="19" t="s">
        <v>288</v>
      </c>
      <c r="G8" s="19" t="s">
        <v>293</v>
      </c>
      <c r="H8" s="19" t="s">
        <v>314</v>
      </c>
      <c r="I8" s="19" t="s">
        <v>329</v>
      </c>
      <c r="J8" s="19" t="s">
        <v>220</v>
      </c>
    </row>
    <row r="9" spans="1:10" ht="17">
      <c r="A9" s="19" t="s">
        <v>211</v>
      </c>
      <c r="B9" s="19" t="s">
        <v>64</v>
      </c>
      <c r="C9" s="19" t="s">
        <v>251</v>
      </c>
      <c r="D9" s="19" t="s">
        <v>271</v>
      </c>
      <c r="E9" s="19" t="s">
        <v>286</v>
      </c>
      <c r="F9" s="19" t="s">
        <v>32</v>
      </c>
      <c r="G9" s="19" t="s">
        <v>294</v>
      </c>
      <c r="H9" s="19" t="s">
        <v>107</v>
      </c>
      <c r="I9" s="19" t="s">
        <v>315</v>
      </c>
      <c r="J9" s="19" t="s">
        <v>48</v>
      </c>
    </row>
    <row r="10" spans="1:10" ht="17">
      <c r="A10" s="19" t="s">
        <v>212</v>
      </c>
      <c r="B10" s="19" t="s">
        <v>232</v>
      </c>
      <c r="C10" s="19" t="s">
        <v>252</v>
      </c>
      <c r="D10" s="19" t="s">
        <v>272</v>
      </c>
      <c r="G10" s="19" t="s">
        <v>295</v>
      </c>
      <c r="H10" s="19" t="s">
        <v>272</v>
      </c>
      <c r="I10" s="19" t="s">
        <v>299</v>
      </c>
      <c r="J10" s="19" t="s">
        <v>345</v>
      </c>
    </row>
    <row r="11" spans="1:10" ht="17">
      <c r="A11" s="19" t="s">
        <v>213</v>
      </c>
      <c r="B11" s="19" t="s">
        <v>52</v>
      </c>
      <c r="C11" s="19" t="s">
        <v>253</v>
      </c>
      <c r="D11" s="19" t="s">
        <v>176</v>
      </c>
      <c r="G11" s="19" t="s">
        <v>296</v>
      </c>
      <c r="H11" s="19" t="s">
        <v>60</v>
      </c>
      <c r="I11" s="19" t="s">
        <v>54</v>
      </c>
      <c r="J11" s="19" t="s">
        <v>29</v>
      </c>
    </row>
    <row r="12" spans="1:10" ht="17">
      <c r="A12" s="19" t="s">
        <v>214</v>
      </c>
      <c r="B12" s="19" t="s">
        <v>77</v>
      </c>
      <c r="C12" s="19" t="s">
        <v>254</v>
      </c>
      <c r="D12" s="19" t="s">
        <v>273</v>
      </c>
      <c r="G12" s="19" t="s">
        <v>297</v>
      </c>
      <c r="H12" s="19" t="s">
        <v>315</v>
      </c>
      <c r="I12" s="19" t="s">
        <v>330</v>
      </c>
      <c r="J12" s="19" t="s">
        <v>325</v>
      </c>
    </row>
    <row r="13" spans="1:10" ht="17">
      <c r="A13" s="19" t="s">
        <v>215</v>
      </c>
      <c r="B13" s="19" t="s">
        <v>69</v>
      </c>
      <c r="C13" s="19" t="s">
        <v>255</v>
      </c>
      <c r="D13" s="19" t="s">
        <v>274</v>
      </c>
      <c r="G13" s="19" t="s">
        <v>298</v>
      </c>
      <c r="H13" s="19" t="s">
        <v>316</v>
      </c>
      <c r="I13" s="19" t="s">
        <v>331</v>
      </c>
      <c r="J13" s="19" t="s">
        <v>208</v>
      </c>
    </row>
    <row r="14" spans="1:10" ht="17">
      <c r="A14" s="19" t="s">
        <v>216</v>
      </c>
      <c r="B14" s="19" t="s">
        <v>233</v>
      </c>
      <c r="C14" s="19" t="s">
        <v>256</v>
      </c>
      <c r="D14" s="19" t="s">
        <v>275</v>
      </c>
      <c r="G14" s="19" t="s">
        <v>299</v>
      </c>
      <c r="H14" s="19" t="s">
        <v>237</v>
      </c>
      <c r="I14" s="19" t="s">
        <v>332</v>
      </c>
      <c r="J14" s="19" t="s">
        <v>346</v>
      </c>
    </row>
    <row r="15" spans="1:10" ht="17">
      <c r="A15" s="19" t="s">
        <v>176</v>
      </c>
      <c r="B15" s="19" t="s">
        <v>234</v>
      </c>
      <c r="C15" s="19" t="s">
        <v>257</v>
      </c>
      <c r="D15" s="19" t="s">
        <v>276</v>
      </c>
      <c r="G15" s="19" t="s">
        <v>300</v>
      </c>
      <c r="H15" s="19" t="s">
        <v>317</v>
      </c>
      <c r="I15" s="19" t="s">
        <v>333</v>
      </c>
      <c r="J15" s="19" t="s">
        <v>175</v>
      </c>
    </row>
    <row r="16" spans="1:10" ht="17">
      <c r="A16" s="19" t="s">
        <v>217</v>
      </c>
      <c r="B16" s="19" t="s">
        <v>235</v>
      </c>
      <c r="C16" s="19" t="s">
        <v>258</v>
      </c>
      <c r="D16" s="19" t="s">
        <v>277</v>
      </c>
      <c r="G16" s="19" t="s">
        <v>301</v>
      </c>
      <c r="H16" s="19" t="s">
        <v>318</v>
      </c>
      <c r="I16" s="19" t="s">
        <v>334</v>
      </c>
      <c r="J16" s="19" t="s">
        <v>84</v>
      </c>
    </row>
    <row r="17" spans="1:10" ht="17">
      <c r="A17" s="19" t="s">
        <v>218</v>
      </c>
      <c r="B17" s="19" t="s">
        <v>236</v>
      </c>
      <c r="C17" s="19" t="s">
        <v>259</v>
      </c>
      <c r="D17" s="19" t="s">
        <v>278</v>
      </c>
      <c r="G17" s="19" t="s">
        <v>302</v>
      </c>
      <c r="H17" s="19" t="s">
        <v>319</v>
      </c>
      <c r="I17" s="19" t="s">
        <v>335</v>
      </c>
      <c r="J17" s="19" t="s">
        <v>181</v>
      </c>
    </row>
    <row r="18" spans="1:10" ht="17">
      <c r="A18" s="19" t="s">
        <v>219</v>
      </c>
      <c r="B18" s="19" t="s">
        <v>237</v>
      </c>
      <c r="C18" s="19" t="s">
        <v>260</v>
      </c>
      <c r="D18" s="19" t="s">
        <v>272</v>
      </c>
      <c r="G18" s="19" t="s">
        <v>303</v>
      </c>
      <c r="H18" s="19" t="s">
        <v>320</v>
      </c>
      <c r="I18" s="19" t="s">
        <v>336</v>
      </c>
      <c r="J18" s="19" t="s">
        <v>347</v>
      </c>
    </row>
    <row r="19" spans="1:10" ht="17">
      <c r="A19" s="19" t="s">
        <v>220</v>
      </c>
      <c r="B19" s="19" t="s">
        <v>238</v>
      </c>
      <c r="C19" s="19" t="s">
        <v>261</v>
      </c>
      <c r="D19" s="19" t="s">
        <v>279</v>
      </c>
      <c r="G19" s="19" t="s">
        <v>304</v>
      </c>
      <c r="H19" s="19" t="s">
        <v>321</v>
      </c>
      <c r="I19" s="19" t="s">
        <v>337</v>
      </c>
      <c r="J19" s="19" t="s">
        <v>348</v>
      </c>
    </row>
    <row r="20" spans="1:10" ht="17">
      <c r="A20" s="19" t="s">
        <v>221</v>
      </c>
      <c r="B20" s="19" t="s">
        <v>172</v>
      </c>
      <c r="C20" s="19" t="s">
        <v>262</v>
      </c>
      <c r="D20" s="19" t="s">
        <v>280</v>
      </c>
      <c r="G20" s="19" t="s">
        <v>305</v>
      </c>
      <c r="H20" s="19" t="s">
        <v>257</v>
      </c>
      <c r="I20" s="19" t="s">
        <v>338</v>
      </c>
      <c r="J20" s="19" t="s">
        <v>63</v>
      </c>
    </row>
    <row r="21" spans="1:10" ht="17">
      <c r="A21" s="19" t="s">
        <v>212</v>
      </c>
      <c r="B21" s="19" t="s">
        <v>239</v>
      </c>
      <c r="C21" s="19" t="s">
        <v>263</v>
      </c>
      <c r="G21" s="19" t="s">
        <v>306</v>
      </c>
      <c r="H21" s="19" t="s">
        <v>322</v>
      </c>
      <c r="I21" s="19" t="s">
        <v>339</v>
      </c>
      <c r="J21" s="19" t="s">
        <v>349</v>
      </c>
    </row>
    <row r="22" spans="1:10" ht="17">
      <c r="A22" s="19" t="s">
        <v>222</v>
      </c>
      <c r="B22" s="19" t="s">
        <v>240</v>
      </c>
      <c r="C22" s="19" t="s">
        <v>264</v>
      </c>
      <c r="G22" s="19" t="s">
        <v>307</v>
      </c>
      <c r="H22" s="19" t="s">
        <v>77</v>
      </c>
      <c r="I22" s="19" t="s">
        <v>340</v>
      </c>
      <c r="J22" s="19" t="s">
        <v>241</v>
      </c>
    </row>
    <row r="23" spans="1:10" ht="17">
      <c r="A23" s="19" t="s">
        <v>223</v>
      </c>
      <c r="B23" s="19" t="s">
        <v>241</v>
      </c>
      <c r="C23" s="19" t="s">
        <v>265</v>
      </c>
      <c r="G23" s="19" t="s">
        <v>308</v>
      </c>
      <c r="H23" s="19">
        <v>33780</v>
      </c>
      <c r="I23" s="19" t="s">
        <v>107</v>
      </c>
      <c r="J23" s="19" t="s">
        <v>350</v>
      </c>
    </row>
    <row r="24" spans="1:10" ht="17">
      <c r="A24" s="19" t="s">
        <v>224</v>
      </c>
      <c r="B24" s="19" t="s">
        <v>242</v>
      </c>
      <c r="C24" s="19" t="s">
        <v>266</v>
      </c>
      <c r="G24" s="19" t="s">
        <v>309</v>
      </c>
      <c r="H24" s="19" t="s">
        <v>323</v>
      </c>
      <c r="I24" s="19" t="s">
        <v>341</v>
      </c>
      <c r="J24" s="19" t="s">
        <v>351</v>
      </c>
    </row>
    <row r="25" spans="1:10" ht="17">
      <c r="A25" s="19" t="s">
        <v>225</v>
      </c>
      <c r="B25" s="19" t="s">
        <v>154</v>
      </c>
      <c r="C25" s="19" t="s">
        <v>267</v>
      </c>
      <c r="I25" s="19" t="s">
        <v>342</v>
      </c>
      <c r="J25" s="19" t="s">
        <v>352</v>
      </c>
    </row>
    <row r="26" spans="1:10" ht="17">
      <c r="A26" s="19" t="s">
        <v>226</v>
      </c>
      <c r="B26" s="19" t="s">
        <v>70</v>
      </c>
      <c r="C26" s="19" t="s">
        <v>268</v>
      </c>
      <c r="I26" s="19" t="s">
        <v>343</v>
      </c>
      <c r="J26" s="19"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353</v>
      </c>
      <c r="B1" s="20" t="s">
        <v>354</v>
      </c>
      <c r="C1" s="20" t="s">
        <v>398</v>
      </c>
      <c r="D1" s="20" t="s">
        <v>355</v>
      </c>
      <c r="E1" s="20" t="s">
        <v>356</v>
      </c>
      <c r="F1" s="22" t="s">
        <v>357</v>
      </c>
      <c r="G1" s="20" t="s">
        <v>358</v>
      </c>
      <c r="H1" s="20" t="s">
        <v>359</v>
      </c>
      <c r="I1" s="20" t="s">
        <v>360</v>
      </c>
    </row>
    <row r="2" spans="1:9" ht="17">
      <c r="A2" s="19" t="s">
        <v>370</v>
      </c>
      <c r="B2" s="19" t="s">
        <v>69</v>
      </c>
      <c r="C2" s="19" t="s">
        <v>124</v>
      </c>
      <c r="D2" s="19" t="s">
        <v>101</v>
      </c>
      <c r="E2" s="19" t="s">
        <v>186</v>
      </c>
      <c r="F2" s="19" t="s">
        <v>435</v>
      </c>
      <c r="G2" s="19" t="s">
        <v>65</v>
      </c>
      <c r="H2" s="19" t="s">
        <v>103</v>
      </c>
      <c r="I2" s="19" t="s">
        <v>406</v>
      </c>
    </row>
    <row r="3" spans="1:9" ht="17">
      <c r="A3" s="19" t="s">
        <v>371</v>
      </c>
      <c r="B3" s="19" t="s">
        <v>370</v>
      </c>
      <c r="C3" s="19" t="s">
        <v>399</v>
      </c>
      <c r="D3" s="19" t="s">
        <v>104</v>
      </c>
      <c r="E3" s="19" t="s">
        <v>416</v>
      </c>
      <c r="F3" s="19" t="s">
        <v>436</v>
      </c>
      <c r="G3" s="19" t="s">
        <v>438</v>
      </c>
      <c r="H3" s="19" t="s">
        <v>167</v>
      </c>
      <c r="I3" s="19" t="s">
        <v>370</v>
      </c>
    </row>
    <row r="4" spans="1:9" ht="17">
      <c r="A4" s="19" t="s">
        <v>108</v>
      </c>
      <c r="B4" s="19" t="s">
        <v>70</v>
      </c>
      <c r="C4" s="19" t="s">
        <v>69</v>
      </c>
      <c r="D4" s="19" t="s">
        <v>52</v>
      </c>
      <c r="E4" s="19" t="s">
        <v>292</v>
      </c>
      <c r="F4" s="19" t="s">
        <v>437</v>
      </c>
      <c r="G4" s="19" t="s">
        <v>442</v>
      </c>
      <c r="H4" s="19" t="s">
        <v>135</v>
      </c>
      <c r="I4" s="19" t="s">
        <v>61</v>
      </c>
    </row>
    <row r="5" spans="1:9" ht="17">
      <c r="A5" s="19" t="s">
        <v>372</v>
      </c>
      <c r="B5" s="19" t="s">
        <v>104</v>
      </c>
      <c r="C5" s="19" t="s">
        <v>104</v>
      </c>
      <c r="D5" s="19" t="s">
        <v>29</v>
      </c>
      <c r="E5" s="19" t="s">
        <v>417</v>
      </c>
      <c r="F5" s="19" t="s">
        <v>438</v>
      </c>
      <c r="G5" s="19" t="s">
        <v>442</v>
      </c>
      <c r="H5" s="19" t="s">
        <v>451</v>
      </c>
      <c r="I5" s="19" t="s">
        <v>116</v>
      </c>
    </row>
    <row r="6" spans="1:9" ht="17">
      <c r="A6" s="19" t="s">
        <v>175</v>
      </c>
      <c r="B6" s="19" t="s">
        <v>103</v>
      </c>
      <c r="C6" s="19" t="s">
        <v>52</v>
      </c>
      <c r="D6" s="19" t="s">
        <v>408</v>
      </c>
      <c r="E6" s="19" t="s">
        <v>418</v>
      </c>
      <c r="F6" s="19" t="s">
        <v>439</v>
      </c>
      <c r="G6" s="19" t="s">
        <v>443</v>
      </c>
      <c r="H6" s="19" t="s">
        <v>452</v>
      </c>
      <c r="I6" s="19" t="s">
        <v>186</v>
      </c>
    </row>
    <row r="7" spans="1:9" ht="17">
      <c r="A7" s="19" t="s">
        <v>52</v>
      </c>
      <c r="B7" s="19" t="s">
        <v>137</v>
      </c>
      <c r="C7" s="19" t="s">
        <v>125</v>
      </c>
      <c r="D7" s="19" t="s">
        <v>171</v>
      </c>
      <c r="E7" s="19" t="s">
        <v>419</v>
      </c>
      <c r="F7" s="19" t="s">
        <v>440</v>
      </c>
      <c r="G7" s="19" t="s">
        <v>444</v>
      </c>
      <c r="H7" s="19" t="s">
        <v>182</v>
      </c>
      <c r="I7" s="19" t="s">
        <v>125</v>
      </c>
    </row>
    <row r="8" spans="1:9" ht="17">
      <c r="A8" s="19" t="s">
        <v>373</v>
      </c>
      <c r="B8" s="19" t="s">
        <v>385</v>
      </c>
      <c r="C8" s="19" t="s">
        <v>400</v>
      </c>
      <c r="D8" s="19" t="s">
        <v>395</v>
      </c>
      <c r="E8" s="19" t="s">
        <v>135</v>
      </c>
      <c r="F8" s="19" t="s">
        <v>441</v>
      </c>
      <c r="G8" s="19" t="s">
        <v>445</v>
      </c>
      <c r="H8" s="19" t="s">
        <v>453</v>
      </c>
      <c r="I8" s="19" t="s">
        <v>110</v>
      </c>
    </row>
    <row r="9" spans="1:9" ht="17">
      <c r="A9" s="19" t="s">
        <v>113</v>
      </c>
      <c r="B9" s="19" t="s">
        <v>386</v>
      </c>
      <c r="C9" s="19" t="s">
        <v>401</v>
      </c>
      <c r="D9" s="19" t="s">
        <v>409</v>
      </c>
      <c r="E9" s="19" t="s">
        <v>399</v>
      </c>
      <c r="G9" s="19" t="s">
        <v>446</v>
      </c>
      <c r="H9" s="19" t="s">
        <v>454</v>
      </c>
      <c r="I9" s="19" t="s">
        <v>405</v>
      </c>
    </row>
    <row r="10" spans="1:9" ht="17">
      <c r="A10" s="19" t="s">
        <v>103</v>
      </c>
      <c r="B10" s="19" t="s">
        <v>387</v>
      </c>
      <c r="C10" s="19" t="s">
        <v>137</v>
      </c>
      <c r="D10" s="19" t="s">
        <v>69</v>
      </c>
      <c r="E10" s="19" t="s">
        <v>420</v>
      </c>
      <c r="G10" s="19" t="s">
        <v>447</v>
      </c>
      <c r="H10" s="19" t="s">
        <v>84</v>
      </c>
      <c r="I10" s="19" t="s">
        <v>395</v>
      </c>
    </row>
    <row r="11" spans="1:9" ht="17">
      <c r="A11" s="19" t="s">
        <v>374</v>
      </c>
      <c r="B11" s="19" t="s">
        <v>388</v>
      </c>
      <c r="C11" s="19" t="s">
        <v>134</v>
      </c>
      <c r="D11" s="19" t="s">
        <v>180</v>
      </c>
      <c r="E11" s="19" t="s">
        <v>421</v>
      </c>
      <c r="G11" s="19" t="s">
        <v>448</v>
      </c>
      <c r="H11" s="19" t="s">
        <v>455</v>
      </c>
      <c r="I11" s="19" t="s">
        <v>467</v>
      </c>
    </row>
    <row r="12" spans="1:9" ht="17">
      <c r="A12" s="19" t="s">
        <v>375</v>
      </c>
      <c r="B12" s="19" t="s">
        <v>389</v>
      </c>
      <c r="C12" s="19" t="s">
        <v>241</v>
      </c>
      <c r="D12" s="19" t="s">
        <v>125</v>
      </c>
      <c r="E12" s="19" t="s">
        <v>405</v>
      </c>
      <c r="G12" s="19" t="s">
        <v>449</v>
      </c>
      <c r="H12" s="19" t="s">
        <v>436</v>
      </c>
      <c r="I12" s="19" t="s">
        <v>468</v>
      </c>
    </row>
    <row r="13" spans="1:9" ht="17">
      <c r="A13" s="19" t="s">
        <v>376</v>
      </c>
      <c r="B13" s="19" t="s">
        <v>127</v>
      </c>
      <c r="C13" s="19" t="s">
        <v>271</v>
      </c>
      <c r="D13" s="19" t="s">
        <v>410</v>
      </c>
      <c r="E13" s="19" t="s">
        <v>422</v>
      </c>
      <c r="G13" s="19" t="s">
        <v>450</v>
      </c>
      <c r="H13" s="19" t="s">
        <v>456</v>
      </c>
      <c r="I13" s="19" t="s">
        <v>469</v>
      </c>
    </row>
    <row r="14" spans="1:9" ht="17">
      <c r="A14" s="19" t="s">
        <v>377</v>
      </c>
      <c r="B14" s="19" t="s">
        <v>110</v>
      </c>
      <c r="C14" s="19" t="s">
        <v>402</v>
      </c>
      <c r="D14" s="19" t="s">
        <v>411</v>
      </c>
      <c r="E14" s="19" t="s">
        <v>423</v>
      </c>
      <c r="H14" s="19" t="s">
        <v>457</v>
      </c>
      <c r="I14" s="19" t="s">
        <v>104</v>
      </c>
    </row>
    <row r="15" spans="1:9" ht="17">
      <c r="A15" s="19" t="s">
        <v>378</v>
      </c>
      <c r="B15" s="19" t="s">
        <v>390</v>
      </c>
      <c r="C15" s="19" t="s">
        <v>403</v>
      </c>
      <c r="D15" s="19" t="s">
        <v>399</v>
      </c>
      <c r="E15" s="19" t="s">
        <v>424</v>
      </c>
      <c r="H15" s="19" t="s">
        <v>458</v>
      </c>
      <c r="I15" s="19" t="s">
        <v>69</v>
      </c>
    </row>
    <row r="16" spans="1:9" ht="17">
      <c r="A16" s="19" t="s">
        <v>379</v>
      </c>
      <c r="B16" s="19" t="s">
        <v>391</v>
      </c>
      <c r="C16" s="19" t="s">
        <v>404</v>
      </c>
      <c r="D16" s="19" t="s">
        <v>241</v>
      </c>
      <c r="E16" s="19" t="s">
        <v>425</v>
      </c>
      <c r="H16" s="19" t="s">
        <v>405</v>
      </c>
      <c r="I16" s="19" t="s">
        <v>470</v>
      </c>
    </row>
    <row r="17" spans="1:9" ht="17">
      <c r="A17" s="19" t="s">
        <v>380</v>
      </c>
      <c r="B17" s="19" t="s">
        <v>392</v>
      </c>
      <c r="C17" s="19" t="s">
        <v>175</v>
      </c>
      <c r="D17" s="19" t="s">
        <v>373</v>
      </c>
      <c r="E17" s="19" t="s">
        <v>426</v>
      </c>
      <c r="H17" s="19" t="s">
        <v>459</v>
      </c>
      <c r="I17" s="19" t="s">
        <v>471</v>
      </c>
    </row>
    <row r="18" spans="1:9" ht="17">
      <c r="A18" s="19" t="s">
        <v>381</v>
      </c>
      <c r="B18" s="19" t="s">
        <v>393</v>
      </c>
      <c r="C18" s="19" t="s">
        <v>135</v>
      </c>
      <c r="D18" s="19" t="s">
        <v>370</v>
      </c>
      <c r="E18" s="19" t="s">
        <v>427</v>
      </c>
      <c r="H18" s="19" t="s">
        <v>198</v>
      </c>
      <c r="I18" s="19" t="s">
        <v>133</v>
      </c>
    </row>
    <row r="19" spans="1:9" ht="17">
      <c r="A19" s="19" t="s">
        <v>382</v>
      </c>
      <c r="B19" s="19" t="s">
        <v>52</v>
      </c>
      <c r="C19" s="19" t="s">
        <v>186</v>
      </c>
      <c r="D19" s="19" t="s">
        <v>412</v>
      </c>
      <c r="E19" s="19" t="s">
        <v>428</v>
      </c>
      <c r="H19" s="19" t="s">
        <v>460</v>
      </c>
      <c r="I19" s="19" t="s">
        <v>159</v>
      </c>
    </row>
    <row r="20" spans="1:9" ht="17">
      <c r="A20" s="19" t="s">
        <v>383</v>
      </c>
      <c r="B20" s="19" t="s">
        <v>394</v>
      </c>
      <c r="C20" s="19" t="s">
        <v>405</v>
      </c>
      <c r="D20" s="19" t="s">
        <v>413</v>
      </c>
      <c r="E20" s="19" t="s">
        <v>429</v>
      </c>
      <c r="H20" s="19" t="s">
        <v>461</v>
      </c>
      <c r="I20" s="19" t="s">
        <v>386</v>
      </c>
    </row>
    <row r="21" spans="1:9" ht="17">
      <c r="A21" s="19" t="s">
        <v>384</v>
      </c>
      <c r="B21" s="19" t="s">
        <v>290</v>
      </c>
      <c r="C21" s="19" t="s">
        <v>133</v>
      </c>
      <c r="D21" s="19">
        <v>4477</v>
      </c>
      <c r="E21" s="19" t="s">
        <v>430</v>
      </c>
      <c r="H21" s="19" t="s">
        <v>462</v>
      </c>
      <c r="I21" s="19" t="s">
        <v>472</v>
      </c>
    </row>
    <row r="22" spans="1:9" ht="17">
      <c r="B22" s="19" t="s">
        <v>395</v>
      </c>
      <c r="C22" s="19" t="s">
        <v>406</v>
      </c>
      <c r="D22" s="19" t="s">
        <v>414</v>
      </c>
      <c r="E22" s="19" t="s">
        <v>431</v>
      </c>
      <c r="H22" s="19" t="s">
        <v>463</v>
      </c>
      <c r="I22" s="19" t="s">
        <v>473</v>
      </c>
    </row>
    <row r="23" spans="1:9" ht="17">
      <c r="B23" s="19" t="s">
        <v>396</v>
      </c>
      <c r="C23" s="19" t="s">
        <v>397</v>
      </c>
      <c r="D23" s="19" t="s">
        <v>405</v>
      </c>
      <c r="E23" s="19" t="s">
        <v>432</v>
      </c>
      <c r="H23" s="19" t="s">
        <v>464</v>
      </c>
    </row>
    <row r="24" spans="1:9" ht="17">
      <c r="B24" s="19" t="s">
        <v>397</v>
      </c>
      <c r="C24" s="19" t="s">
        <v>131</v>
      </c>
      <c r="D24" s="19" t="s">
        <v>55</v>
      </c>
      <c r="E24" s="19" t="s">
        <v>370</v>
      </c>
      <c r="H24" s="19" t="s">
        <v>426</v>
      </c>
    </row>
    <row r="25" spans="1:9" ht="17">
      <c r="B25" s="19" t="s">
        <v>134</v>
      </c>
      <c r="C25" s="19" t="s">
        <v>407</v>
      </c>
      <c r="D25" s="19" t="s">
        <v>415</v>
      </c>
      <c r="E25" s="19" t="s">
        <v>433</v>
      </c>
      <c r="H25" s="19" t="s">
        <v>465</v>
      </c>
    </row>
    <row r="26" spans="1:9" ht="17">
      <c r="B26" s="19" t="s">
        <v>125</v>
      </c>
      <c r="C26" s="19" t="s">
        <v>129</v>
      </c>
      <c r="D26" s="19" t="s">
        <v>389</v>
      </c>
      <c r="E26" s="19" t="s">
        <v>434</v>
      </c>
      <c r="H26" s="19" t="s">
        <v>466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361</v>
      </c>
      <c r="B1" s="20" t="s">
        <v>362</v>
      </c>
      <c r="C1" s="20" t="s">
        <v>363</v>
      </c>
      <c r="D1" s="20" t="s">
        <v>364</v>
      </c>
      <c r="E1" s="20" t="s">
        <v>365</v>
      </c>
      <c r="F1" s="20" t="s">
        <v>366</v>
      </c>
      <c r="G1" s="22" t="s">
        <v>367</v>
      </c>
      <c r="H1" s="20" t="s">
        <v>368</v>
      </c>
      <c r="I1" s="20" t="s">
        <v>369</v>
      </c>
    </row>
    <row r="2" spans="1:9" ht="17">
      <c r="A2" s="19" t="s">
        <v>474</v>
      </c>
      <c r="B2" s="19" t="s">
        <v>104</v>
      </c>
      <c r="C2" s="19" t="s">
        <v>489</v>
      </c>
      <c r="D2" s="19" t="s">
        <v>510</v>
      </c>
      <c r="E2" s="19" t="s">
        <v>517</v>
      </c>
      <c r="F2" s="19" t="s">
        <v>525</v>
      </c>
      <c r="G2" s="19" t="s">
        <v>537</v>
      </c>
      <c r="H2" s="19" t="s">
        <v>544</v>
      </c>
      <c r="I2" s="19" t="s">
        <v>232</v>
      </c>
    </row>
    <row r="3" spans="1:9" ht="17">
      <c r="A3" s="19" t="s">
        <v>475</v>
      </c>
      <c r="B3" s="19" t="s">
        <v>29</v>
      </c>
      <c r="C3" s="19" t="s">
        <v>490</v>
      </c>
      <c r="D3" s="19" t="s">
        <v>82</v>
      </c>
      <c r="E3" s="19" t="s">
        <v>518</v>
      </c>
      <c r="F3" s="19" t="s">
        <v>476</v>
      </c>
      <c r="G3" s="19" t="s">
        <v>538</v>
      </c>
      <c r="H3" s="19" t="s">
        <v>545</v>
      </c>
      <c r="I3" s="19" t="s">
        <v>230</v>
      </c>
    </row>
    <row r="4" spans="1:9" ht="17">
      <c r="A4" s="19" t="s">
        <v>86</v>
      </c>
      <c r="B4" s="19" t="s">
        <v>485</v>
      </c>
      <c r="C4" s="19" t="s">
        <v>491</v>
      </c>
      <c r="D4" s="19" t="s">
        <v>511</v>
      </c>
      <c r="E4" s="19" t="s">
        <v>477</v>
      </c>
      <c r="F4" s="19" t="s">
        <v>526</v>
      </c>
      <c r="G4" s="19" t="s">
        <v>539</v>
      </c>
      <c r="H4" s="19" t="s">
        <v>546</v>
      </c>
      <c r="I4" s="19" t="s">
        <v>314</v>
      </c>
    </row>
    <row r="5" spans="1:9" ht="17">
      <c r="A5" s="19" t="s">
        <v>105</v>
      </c>
      <c r="B5" s="19" t="s">
        <v>101</v>
      </c>
      <c r="C5" s="19" t="s">
        <v>492</v>
      </c>
      <c r="D5" s="19">
        <v>4704</v>
      </c>
      <c r="E5" s="19" t="s">
        <v>519</v>
      </c>
      <c r="F5" s="19" t="s">
        <v>527</v>
      </c>
      <c r="G5" s="19" t="s">
        <v>212</v>
      </c>
      <c r="H5" s="19" t="s">
        <v>547</v>
      </c>
      <c r="I5" s="19" t="s">
        <v>237</v>
      </c>
    </row>
    <row r="6" spans="1:9" ht="17">
      <c r="A6" s="19" t="s">
        <v>64</v>
      </c>
      <c r="B6" s="19" t="s">
        <v>171</v>
      </c>
      <c r="C6" s="19" t="s">
        <v>493</v>
      </c>
      <c r="D6" s="19">
        <v>3382</v>
      </c>
      <c r="E6" s="19" t="s">
        <v>520</v>
      </c>
      <c r="F6" s="19" t="s">
        <v>528</v>
      </c>
      <c r="G6" s="19" t="s">
        <v>540</v>
      </c>
      <c r="H6" s="19" t="s">
        <v>548</v>
      </c>
      <c r="I6" s="19" t="s">
        <v>313</v>
      </c>
    </row>
    <row r="7" spans="1:9" ht="17">
      <c r="A7" s="19" t="s">
        <v>104</v>
      </c>
      <c r="B7" s="19" t="s">
        <v>39</v>
      </c>
      <c r="C7" s="19" t="s">
        <v>494</v>
      </c>
      <c r="D7" s="19" t="s">
        <v>110</v>
      </c>
      <c r="E7" s="19" t="s">
        <v>521</v>
      </c>
      <c r="F7" s="19" t="s">
        <v>529</v>
      </c>
      <c r="G7" s="19" t="s">
        <v>541</v>
      </c>
      <c r="H7" s="19" t="s">
        <v>549</v>
      </c>
      <c r="I7" s="19" t="s">
        <v>35</v>
      </c>
    </row>
    <row r="8" spans="1:9" ht="17">
      <c r="A8" s="19" t="s">
        <v>239</v>
      </c>
      <c r="B8" s="19" t="s">
        <v>486</v>
      </c>
      <c r="C8" s="19" t="s">
        <v>495</v>
      </c>
      <c r="D8" s="19" t="s">
        <v>181</v>
      </c>
      <c r="E8" s="19" t="s">
        <v>325</v>
      </c>
      <c r="F8" s="19" t="s">
        <v>110</v>
      </c>
      <c r="G8" s="19" t="s">
        <v>229</v>
      </c>
      <c r="H8" s="19" t="s">
        <v>550</v>
      </c>
      <c r="I8" s="19" t="s">
        <v>229</v>
      </c>
    </row>
    <row r="9" spans="1:9" ht="17">
      <c r="A9" s="19" t="s">
        <v>476</v>
      </c>
      <c r="B9" s="19" t="s">
        <v>487</v>
      </c>
      <c r="C9" s="19" t="s">
        <v>496</v>
      </c>
      <c r="D9" s="19" t="s">
        <v>512</v>
      </c>
      <c r="E9" s="19" t="s">
        <v>522</v>
      </c>
      <c r="F9" s="19" t="s">
        <v>530</v>
      </c>
      <c r="G9" s="19" t="s">
        <v>542</v>
      </c>
      <c r="H9" s="19" t="s">
        <v>551</v>
      </c>
      <c r="I9" s="19" t="s">
        <v>566</v>
      </c>
    </row>
    <row r="10" spans="1:9" ht="17">
      <c r="A10" s="19" t="s">
        <v>153</v>
      </c>
      <c r="B10" s="19" t="s">
        <v>325</v>
      </c>
      <c r="C10" s="19" t="s">
        <v>497</v>
      </c>
      <c r="D10" s="19" t="s">
        <v>513</v>
      </c>
      <c r="E10" s="19" t="s">
        <v>523</v>
      </c>
      <c r="F10" s="19" t="s">
        <v>531</v>
      </c>
      <c r="G10" s="19" t="s">
        <v>543</v>
      </c>
      <c r="H10" s="19" t="s">
        <v>552</v>
      </c>
      <c r="I10" s="19" t="s">
        <v>567</v>
      </c>
    </row>
    <row r="11" spans="1:9" ht="17">
      <c r="A11" s="19" t="s">
        <v>477</v>
      </c>
      <c r="B11" s="19" t="s">
        <v>71</v>
      </c>
      <c r="C11" s="19">
        <v>53</v>
      </c>
      <c r="D11" s="19" t="s">
        <v>514</v>
      </c>
      <c r="E11" s="19" t="s">
        <v>524</v>
      </c>
      <c r="F11" s="19" t="s">
        <v>400</v>
      </c>
      <c r="H11" s="19" t="s">
        <v>553</v>
      </c>
      <c r="I11" s="19" t="s">
        <v>242</v>
      </c>
    </row>
    <row r="12" spans="1:9" ht="17">
      <c r="A12" s="19" t="s">
        <v>110</v>
      </c>
      <c r="B12" s="19" t="s">
        <v>488</v>
      </c>
      <c r="C12" s="19" t="s">
        <v>498</v>
      </c>
      <c r="D12" s="19" t="s">
        <v>515</v>
      </c>
      <c r="F12" s="19" t="s">
        <v>532</v>
      </c>
      <c r="H12" s="19" t="s">
        <v>554</v>
      </c>
      <c r="I12" s="19" t="s">
        <v>568</v>
      </c>
    </row>
    <row r="13" spans="1:9" ht="17">
      <c r="A13" s="19" t="s">
        <v>59</v>
      </c>
      <c r="B13" s="19" t="s">
        <v>161</v>
      </c>
      <c r="C13" s="19" t="s">
        <v>499</v>
      </c>
      <c r="D13" s="19">
        <v>7732</v>
      </c>
      <c r="F13" s="19" t="s">
        <v>403</v>
      </c>
      <c r="H13" s="19" t="s">
        <v>555</v>
      </c>
      <c r="I13" s="19" t="s">
        <v>569</v>
      </c>
    </row>
    <row r="14" spans="1:9" ht="17">
      <c r="A14" s="19" t="s">
        <v>335</v>
      </c>
      <c r="C14" s="19" t="s">
        <v>500</v>
      </c>
      <c r="D14" s="19" t="s">
        <v>516</v>
      </c>
      <c r="F14" s="19" t="s">
        <v>533</v>
      </c>
      <c r="H14" s="19" t="s">
        <v>556</v>
      </c>
      <c r="I14" s="19" t="s">
        <v>64</v>
      </c>
    </row>
    <row r="15" spans="1:9" ht="17">
      <c r="A15" s="19" t="s">
        <v>478</v>
      </c>
      <c r="C15" s="19" t="s">
        <v>501</v>
      </c>
      <c r="F15" s="19" t="s">
        <v>534</v>
      </c>
      <c r="H15" s="19" t="s">
        <v>557</v>
      </c>
      <c r="I15" s="19" t="s">
        <v>29</v>
      </c>
    </row>
    <row r="16" spans="1:9" ht="17">
      <c r="A16" s="19" t="s">
        <v>290</v>
      </c>
      <c r="C16" s="19" t="s">
        <v>502</v>
      </c>
      <c r="F16" s="19" t="s">
        <v>535</v>
      </c>
      <c r="H16" s="19" t="s">
        <v>558</v>
      </c>
      <c r="I16" s="19" t="s">
        <v>160</v>
      </c>
    </row>
    <row r="17" spans="1:9" ht="17">
      <c r="A17" s="19" t="s">
        <v>461</v>
      </c>
      <c r="C17" s="19" t="s">
        <v>121</v>
      </c>
      <c r="F17" s="19" t="s">
        <v>254</v>
      </c>
      <c r="H17" s="19" t="s">
        <v>225</v>
      </c>
      <c r="I17" s="19" t="s">
        <v>69</v>
      </c>
    </row>
    <row r="18" spans="1:9" ht="17">
      <c r="A18" s="19" t="s">
        <v>479</v>
      </c>
      <c r="C18" s="19" t="s">
        <v>503</v>
      </c>
      <c r="F18" s="19" t="s">
        <v>229</v>
      </c>
      <c r="H18" s="19" t="s">
        <v>559</v>
      </c>
      <c r="I18" s="19" t="s">
        <v>570</v>
      </c>
    </row>
    <row r="19" spans="1:9" ht="17">
      <c r="A19" s="19" t="s">
        <v>116</v>
      </c>
      <c r="C19" s="19" t="s">
        <v>504</v>
      </c>
      <c r="F19" s="19" t="s">
        <v>536</v>
      </c>
      <c r="H19" s="19" t="s">
        <v>560</v>
      </c>
      <c r="I19" s="19" t="s">
        <v>397</v>
      </c>
    </row>
    <row r="20" spans="1:9" ht="17">
      <c r="A20" s="19" t="s">
        <v>480</v>
      </c>
      <c r="C20" s="19" t="s">
        <v>505</v>
      </c>
      <c r="H20" s="19" t="s">
        <v>561</v>
      </c>
      <c r="I20" s="19" t="s">
        <v>256</v>
      </c>
    </row>
    <row r="21" spans="1:9" ht="17">
      <c r="A21" s="19" t="s">
        <v>67</v>
      </c>
      <c r="C21" s="19" t="s">
        <v>163</v>
      </c>
      <c r="H21" s="19" t="s">
        <v>562</v>
      </c>
      <c r="I21" s="19" t="s">
        <v>524</v>
      </c>
    </row>
    <row r="22" spans="1:9" ht="17">
      <c r="A22" s="19" t="s">
        <v>481</v>
      </c>
      <c r="C22" s="19" t="s">
        <v>75</v>
      </c>
      <c r="H22" s="19" t="s">
        <v>563</v>
      </c>
      <c r="I22" s="19" t="s">
        <v>571</v>
      </c>
    </row>
    <row r="23" spans="1:9" ht="17">
      <c r="A23" s="19" t="s">
        <v>482</v>
      </c>
      <c r="C23" s="19" t="s">
        <v>506</v>
      </c>
      <c r="H23" s="19" t="s">
        <v>290</v>
      </c>
      <c r="I23" s="19" t="s">
        <v>572</v>
      </c>
    </row>
    <row r="24" spans="1:9" ht="17">
      <c r="A24" s="19" t="s">
        <v>483</v>
      </c>
      <c r="C24" s="19" t="s">
        <v>507</v>
      </c>
      <c r="H24" s="19" t="s">
        <v>564</v>
      </c>
      <c r="I24" s="19" t="s">
        <v>475</v>
      </c>
    </row>
    <row r="25" spans="1:9" ht="17">
      <c r="A25" s="19" t="s">
        <v>248</v>
      </c>
      <c r="C25" s="19" t="s">
        <v>508</v>
      </c>
      <c r="H25" s="19" t="s">
        <v>565</v>
      </c>
      <c r="I25" s="19" t="s">
        <v>573</v>
      </c>
    </row>
    <row r="26" spans="1:9" ht="17">
      <c r="A26" s="19" t="s">
        <v>484</v>
      </c>
      <c r="C26" s="19" t="s">
        <v>509</v>
      </c>
      <c r="I26" s="1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Software</vt:lpstr>
      <vt:lpstr>Hardware</vt:lpstr>
      <vt:lpstr>Consumer</vt:lpstr>
      <vt:lpstr>Financials</vt:lpstr>
      <vt:lpstr>Healthcare</vt:lpstr>
      <vt:lpstr>Industrials</vt:lpstr>
      <vt:lpstr>Commodities</vt:lpstr>
      <vt:lpstr>US Treasury Bonds</vt:lpstr>
      <vt:lpstr>High Growth</vt:lpstr>
      <vt:lpstr>GARP</vt:lpstr>
      <vt:lpstr>Watchlist</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Desai, Avi</cp:lastModifiedBy>
  <dcterms:created xsi:type="dcterms:W3CDTF">2023-04-02T10:40:58Z</dcterms:created>
  <dcterms:modified xsi:type="dcterms:W3CDTF">2023-11-10T07:46:44Z</dcterms:modified>
</cp:coreProperties>
</file>