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27F74E80-B9E2-A44C-91E6-51052FF91741}" xr6:coauthVersionLast="47" xr6:coauthVersionMax="47" xr10:uidLastSave="{00000000-0000-0000-0000-000000000000}"/>
  <bookViews>
    <workbookView xWindow="6080" yWindow="302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<sst xmlns="http://schemas.openxmlformats.org/spreadsheetml/2006/main" count="36" uniqueCount="33">
  <si>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</si>
  <si>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</si>
  <si>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</si>
  <si>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</si>
  <si>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</si>
  <si>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</si>
  <si>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</si>
  <si>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</si>
  <si>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</si>
  <si>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</si>
  <si>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</si>
  <si>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</si>
  <si>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</si>
  <si>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</si>
  <si>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</si>
  <si>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</si>
  <si>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</si>
  <si>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</si>
  <si>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</si>
  <si>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</si>
  <si>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</si>
  <si>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</si>
  <si>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</si>
  <si>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</si>
  <si>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</si>
  <si>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</si>
  <si>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</si>
  <si>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</si>
  <si>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</si>
  <si>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</si>
  <si>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</si>
  <si>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</si>
  <si>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11/10/2024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</si>
</sst>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2295000000</c:v>
                </c:pt>
                <c:pt idx="1">
                  <c:v>1180000000</c:v>
                </c:pt>
                <c:pt idx="2">
                  <c:v>1700000000</c:v>
                </c:pt>
                <c:pt idx="3">
                  <c:v>1512000000</c:v>
                </c:pt>
                <c:pt idx="4">
                  <c:v>2873000000</c:v>
                </c:pt>
                <c:pt idx="5">
                  <c:v>3533000000</c:v>
                </c:pt>
                <c:pt idx="6">
                  <c:v>3890000000</c:v>
                </c:pt>
                <c:pt idx="7">
                  <c:v>4150000000</c:v>
                </c:pt>
                <c:pt idx="8">
                  <c:v>4352000000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351000000</c:v>
                </c:pt>
                <c:pt idx="1">
                  <c:v>740000000</c:v>
                </c:pt>
                <c:pt idx="2">
                  <c:v>477000000</c:v>
                </c:pt>
                <c:pt idx="3">
                  <c:v>256000000</c:v>
                </c:pt>
                <c:pt idx="4">
                  <c:v>404000000</c:v>
                </c:pt>
                <c:pt idx="5">
                  <c:v>619000000</c:v>
                </c:pt>
                <c:pt idx="6">
                  <c:v>721000000</c:v>
                </c:pt>
                <c:pt idx="7">
                  <c:v>856000000</c:v>
                </c:pt>
                <c:pt idx="8">
                  <c:v>1000000000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902000000</c:v>
                </c:pt>
                <c:pt idx="1">
                  <c:v>967000000</c:v>
                </c:pt>
                <c:pt idx="2">
                  <c:v>208000000</c:v>
                </c:pt>
                <c:pt idx="3">
                  <c:v>156000000</c:v>
                </c:pt>
                <c:pt idx="4">
                  <c:v>250000000</c:v>
                </c:pt>
                <c:pt idx="5">
                  <c:v>475000000</c:v>
                </c:pt>
                <c:pt idx="6">
                  <c:v>650000000</c:v>
                </c:pt>
                <c:pt idx="7">
                  <c:v>786000000</c:v>
                </c:pt>
                <c:pt idx="8">
                  <c:v>950000000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488950</xdr:colOff>
      <xdr:row>22</xdr:row>
      <xdr:rowOff>209550</xdr:rowOff>
    </xdr:from>
    <xdr:to>
      <xdr:col>10</xdr:col>
      <xdr:colOff>1155700</xdr:colOff>
      <xdr:row>35</xdr:row>
      <xdr:rowOff>25400</xdr:rowOff>
    </xdr:to>
    <xdr:graphicFrame macro="">
      <xdr:nvGraphicFramePr>
        <xdr:cNvPr id="2" name="Chart 1">
          <a:extLst>
            <a:ext uri="{FF2B5EF4-FFF2-40B4-BE49-F238E27FC236}">
              <a16:creationId xmlns:a16="http://schemas.microsoft.com/office/drawing/2014/main" id="{184E2A6C-897E-CE6C-0DC0-E70D859827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https://www.bing.com/financeapi/forcetrigger?t=a222ur&amp;q=XNYS%3aRLI&amp;form=skydnc</v>
    <v>Learn more on Bing</v>
  </rv>
  <rv s="1">
    <v>0</v>
    <v>RLI Corp. (XNYS:RLI)</v>
    <v>2</v>
    <v>3</v>
    <v>Finance</v>
    <v>4</v>
    <v>en-US</v>
    <v>a222ur</v>
    <v>268435456</v>
    <v>1</v>
    <v>Powered by Refinitiv</v>
    <v>173.02</v>
    <v>125.77</v>
    <v>0.4385</v>
    <v>5.75</v>
    <v>3.4568000000000002E-2</v>
    <v>0.17</v>
    <v>9.8790000000000011E-4</v>
    <v>USD</v>
    <v>RLI Corp. is a specialty insurer serving niche property, casualty, and surety markets. The Company provides underwriting expertise and service to commercial and personal line customers nationwide. The Company’s segment includes Casualty, Property and Surety. The casualty portion of its business consists largely of commercial excess, personal umbrella, general liability, transportation, and management liability coverages, as well as package business and other specialty coverages, such as professional liability and worker’s compensation for office-based professionals. Its Property segment is comprised primarily of commercial fire, hurricane, earthquake, difference in conditions and marine coverages. Its Surety segment specializes in writing small to medium-sized contract surety coverages, including payment and performance bonds. Its products are offered through its insurance subsidiaries, RLI Insurance Company, Mt. Hawley Insurance Company and Contractors Bonding and Insurance Company.</v>
    <v>1099</v>
    <v>New York Stock Exchange</v>
    <v>XNYS</v>
    <v>XNYS</v>
    <v>9025 N. Lindbergh Drive, PEORIA, IL, 61615-1499 US</v>
    <v>173.02</v>
    <v>Insurance</v>
    <v>Stock</v>
    <v>45604.979872360935</v>
    <v>0</v>
    <v>169.05</v>
    <v>7885416000</v>
    <v>RLI Corp.</v>
    <v>RLI Corp.</v>
    <v>170</v>
    <v>18.936199999999999</v>
    <v>166.34</v>
    <v>172.09</v>
    <v>172.26</v>
    <v>45821470</v>
    <v>RLI</v>
    <v>RLI Corp. (XNYS:RLI)</v>
    <v>200753</v>
    <v>159212</v>
    <v>2017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EVR/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C11" sqref="C11"/>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172.09</v>
      </c>
      <c r="B3" s="6" t="s">
        <v>22</v>
      </c>
      <c r="C3" s="41">
        <f ca="1">A5/F10</f>
        <v>2.7446627218934911</v>
      </c>
      <c r="D3" s="9" t="s">
        <v>26</v>
      </c>
      <c r="E3" s="44">
        <f>E14</f>
        <v>1.5066137566137565</v>
      </c>
      <c r="F3" s="9" t="s">
        <v>1</v>
      </c>
      <c r="G3" s="45" cm="1">
        <f t="array" aca="1" ref="G3" ca="1">_FV(A1,"Shares outstanding",TRUE)*(1+(5*C6))</f>
        <v>40144729.325833447</v>
      </c>
      <c r="H3" s="12" t="s">
        <v>4</v>
      </c>
      <c r="I3" s="45">
        <f>J18*(1+K4)/(I6-K4)</f>
        <v>12983333333.33333</v>
      </c>
      <c r="J3" s="9" t="s">
        <v>2</v>
      </c>
      <c r="K3" s="75" t="s">
        <v>32</v>
      </c>
      <c r="L3" s="76"/>
      <c r="M3" s="2"/>
      <c r="N3" s="2"/>
      <c r="O3" s="1"/>
      <c r="P3" s="1"/>
      <c r="Q3" s="1"/>
      <c r="R3" s="1"/>
    </row>
    <row r="4" spans="1:18" ht="22" customHeight="1" x14ac:dyDescent="0.2">
      <c r="A4" s="38" cm="1">
        <f t="array" aca="1" ref="A4" ca="1">_FV(A1,"Change (%)",TRUE)</f>
        <v>3.4568000000000002E-2</v>
      </c>
      <c r="B4" s="7" t="s">
        <v>23</v>
      </c>
      <c r="C4" s="41">
        <f ca="1">A5/F15</f>
        <v>19.518356435643565</v>
      </c>
      <c r="D4" s="9" t="s">
        <v>25</v>
      </c>
      <c r="E4" s="44">
        <f>F17</f>
        <v>0.14061956143404108</v>
      </c>
      <c r="F4" s="9" t="s">
        <v>6</v>
      </c>
      <c r="G4" s="55">
        <v>600000000</v>
      </c>
      <c r="H4" s="12" t="s">
        <v>28</v>
      </c>
      <c r="I4" s="45">
        <f>NPV(I6,F18,G18,H18,I18,(J18+I3))</f>
        <v>10296541675.204329</v>
      </c>
      <c r="J4" s="12" t="s">
        <v>5</v>
      </c>
      <c r="K4" s="52">
        <v>2.5000000000000001E-2</v>
      </c>
      <c r="L4" s="14" t="s">
        <v>29</v>
      </c>
      <c r="M4" s="2"/>
      <c r="N4" s="2"/>
      <c r="O4" s="1"/>
      <c r="P4" s="1"/>
      <c r="Q4" s="1"/>
      <c r="R4" s="1"/>
    </row>
    <row r="5" spans="1:18" ht="22" customHeight="1" x14ac:dyDescent="0.2">
      <c r="A5" s="39" cm="1">
        <f t="array" aca="1" ref="A5" ca="1">_FV(A1,"Market cap",TRUE)</f>
        <v>7885416000</v>
      </c>
      <c r="B5" s="7" t="s">
        <v>0</v>
      </c>
      <c r="C5" s="42">
        <f ca="1">F18/A5</f>
        <v>3.170409779268462E-2</v>
      </c>
      <c r="D5" s="9" t="s">
        <v>24</v>
      </c>
      <c r="E5" s="44">
        <f>F20</f>
        <v>8.7017055342847205E-2</v>
      </c>
      <c r="F5" s="9" t="s">
        <v>8</v>
      </c>
      <c r="G5" s="55">
        <v>844000000</v>
      </c>
      <c r="H5" s="12" t="s">
        <v>9</v>
      </c>
      <c r="I5" s="45">
        <f>I4+G4-G5</f>
        <v>10052541675.204329</v>
      </c>
      <c r="J5" s="12" t="s">
        <v>7</v>
      </c>
      <c r="K5" s="47">
        <f ca="1">I5/G3</f>
        <v>250.40750913060558</v>
      </c>
      <c r="L5" s="6" t="s">
        <v>11</v>
      </c>
      <c r="M5" s="2"/>
      <c r="N5" s="2"/>
      <c r="O5" s="1"/>
      <c r="P5" s="1"/>
      <c r="Q5" s="1"/>
      <c r="R5" s="1"/>
    </row>
    <row r="6" spans="1:18" ht="22" customHeight="1" x14ac:dyDescent="0.2">
      <c r="A6" s="40" cm="1">
        <f t="array" aca="1" ref="A6" ca="1">_FV(A1,"Beta")</f>
        <v>0.4385</v>
      </c>
      <c r="B6" s="8" t="s">
        <v>18</v>
      </c>
      <c r="C6" s="43">
        <f>K22</f>
        <v>-2.4777645388358582E-2</v>
      </c>
      <c r="D6" s="10" t="s">
        <v>27</v>
      </c>
      <c r="E6" s="54">
        <v>0.111</v>
      </c>
      <c r="F6" s="11" t="s">
        <v>12</v>
      </c>
      <c r="G6" s="46">
        <f>G4-G5</f>
        <v>-244000000</v>
      </c>
      <c r="H6" s="11" t="s">
        <v>3</v>
      </c>
      <c r="I6" s="53">
        <v>0.1</v>
      </c>
      <c r="J6" s="10" t="s">
        <v>10</v>
      </c>
      <c r="K6" s="48">
        <f ca="1">K5/A3-1</f>
        <v>0.45509622366555624</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2295000000</v>
      </c>
      <c r="C10" s="23">
        <v>1180000000</v>
      </c>
      <c r="D10" s="23">
        <v>1700000000</v>
      </c>
      <c r="E10" s="24">
        <v>1512000000</v>
      </c>
      <c r="F10" s="61">
        <v>2873000000</v>
      </c>
      <c r="G10" s="61">
        <v>3533000000</v>
      </c>
      <c r="H10" s="61">
        <v>3890000000</v>
      </c>
      <c r="I10" s="61">
        <v>4150000000</v>
      </c>
      <c r="J10" s="61">
        <v>4352000000</v>
      </c>
      <c r="K10" s="62" t="s">
        <v>19</v>
      </c>
      <c r="L10" s="2"/>
      <c r="M10" s="2"/>
      <c r="N10" s="2"/>
      <c r="O10" s="1"/>
      <c r="P10" s="1"/>
      <c r="Q10" s="1"/>
      <c r="R10" s="1"/>
    </row>
    <row r="11" spans="1:18" ht="22" customHeight="1" x14ac:dyDescent="0.2">
      <c r="A11" s="18"/>
      <c r="B11" s="19"/>
      <c r="C11" s="19">
        <f t="shared" ref="C11:J11" si="0">(C10/B10)-1</f>
        <v>-0.48583877995642699</v>
      </c>
      <c r="D11" s="19">
        <f t="shared" si="0"/>
        <v>0.44067796610169485</v>
      </c>
      <c r="E11" s="25">
        <f t="shared" si="0"/>
        <v>-0.11058823529411765</v>
      </c>
      <c r="F11" s="19">
        <f t="shared" si="0"/>
        <v>0.90013227513227512</v>
      </c>
      <c r="G11" s="19">
        <f t="shared" si="0"/>
        <v>0.22972502610511669</v>
      </c>
      <c r="H11" s="19">
        <f t="shared" si="0"/>
        <v>0.10104726861024615</v>
      </c>
      <c r="I11" s="19">
        <f t="shared" si="0"/>
        <v>6.6838046272493568E-2</v>
      </c>
      <c r="J11" s="25">
        <f t="shared" si="0"/>
        <v>4.8674698795180715E-2</v>
      </c>
      <c r="K11" s="63">
        <f>AVERAGE(F11:J11)</f>
        <v>0.26928346298306244</v>
      </c>
      <c r="L11" s="2"/>
      <c r="M11" s="2"/>
      <c r="N11" s="2"/>
      <c r="O11" s="1"/>
      <c r="P11" s="1"/>
      <c r="Q11" s="1"/>
      <c r="R11" s="1"/>
    </row>
    <row r="12" spans="1:18" ht="22" customHeight="1" x14ac:dyDescent="0.2">
      <c r="A12" s="22" t="s">
        <v>30</v>
      </c>
      <c r="B12" s="23">
        <v>2201000000</v>
      </c>
      <c r="C12" s="23">
        <v>3194000000</v>
      </c>
      <c r="D12" s="23">
        <v>2639000000</v>
      </c>
      <c r="E12" s="24">
        <v>2278000000</v>
      </c>
      <c r="F12" s="23"/>
      <c r="G12" s="23"/>
      <c r="H12" s="23"/>
      <c r="I12" s="23"/>
      <c r="J12" s="24"/>
      <c r="K12" s="64"/>
      <c r="L12" s="2"/>
      <c r="M12" s="2"/>
      <c r="N12" s="2"/>
      <c r="O12" s="1"/>
      <c r="P12" s="1"/>
      <c r="Q12" s="1"/>
      <c r="R12" s="1"/>
    </row>
    <row r="13" spans="1:18" ht="22" customHeight="1" x14ac:dyDescent="0.2">
      <c r="A13" s="28"/>
      <c r="B13" s="29"/>
      <c r="C13" s="29">
        <f>(C12/B12)-1</f>
        <v>0.45115856428895951</v>
      </c>
      <c r="D13" s="29">
        <f>(D12/C12)-1</f>
        <v>-0.17376330619912339</v>
      </c>
      <c r="E13" s="30">
        <f>(E12/D12)-1</f>
        <v>-0.13679424024251607</v>
      </c>
      <c r="F13" s="29"/>
      <c r="G13" s="29"/>
      <c r="H13" s="29"/>
      <c r="I13" s="29"/>
      <c r="J13" s="30"/>
      <c r="K13" s="65"/>
      <c r="L13" s="2"/>
      <c r="M13" s="2"/>
      <c r="N13" s="2"/>
      <c r="O13" s="1"/>
      <c r="P13" s="1"/>
      <c r="Q13" s="1"/>
      <c r="R13" s="1"/>
    </row>
    <row r="14" spans="1:18" ht="22" customHeight="1" x14ac:dyDescent="0.2">
      <c r="A14" s="20" t="s">
        <v>1</v>
      </c>
      <c r="B14" s="21">
        <f>B12/B10</f>
        <v>0.95904139433551194</v>
      </c>
      <c r="C14" s="21">
        <f>C12/C10</f>
        <v>2.7067796610169492</v>
      </c>
      <c r="D14" s="21">
        <f>D12/D10</f>
        <v>1.5523529411764705</v>
      </c>
      <c r="E14" s="26">
        <f>E12/E10</f>
        <v>1.5066137566137565</v>
      </c>
      <c r="F14" s="21"/>
      <c r="G14" s="21"/>
      <c r="H14" s="21"/>
      <c r="I14" s="21"/>
      <c r="J14" s="26"/>
      <c r="K14" s="66"/>
      <c r="L14" s="2"/>
      <c r="M14" s="2"/>
      <c r="N14" s="2"/>
      <c r="O14" s="1"/>
      <c r="P14" s="1"/>
      <c r="Q14" s="1"/>
      <c r="R14" s="1"/>
    </row>
    <row r="15" spans="1:18" ht="22" customHeight="1" x14ac:dyDescent="0.2">
      <c r="A15" s="22" t="s">
        <v>15</v>
      </c>
      <c r="B15" s="23">
        <v>351000000</v>
      </c>
      <c r="C15" s="23">
        <v>740000000</v>
      </c>
      <c r="D15" s="23">
        <v>477000000</v>
      </c>
      <c r="E15" s="24">
        <v>256000000</v>
      </c>
      <c r="F15" s="61">
        <v>404000000</v>
      </c>
      <c r="G15" s="61">
        <v>619000000</v>
      </c>
      <c r="H15" s="61">
        <v>721000000</v>
      </c>
      <c r="I15" s="61">
        <v>856000000</v>
      </c>
      <c r="J15" s="61">
        <v>1000000000</v>
      </c>
      <c r="K15" s="62" t="s">
        <v>20</v>
      </c>
      <c r="L15" s="2"/>
      <c r="M15" s="2"/>
      <c r="N15" s="2"/>
      <c r="O15" s="1"/>
      <c r="P15" s="1"/>
      <c r="Q15" s="1"/>
      <c r="R15" s="1"/>
    </row>
    <row r="16" spans="1:18" ht="22" customHeight="1" x14ac:dyDescent="0.2">
      <c r="A16" s="28"/>
      <c r="B16" s="29"/>
      <c r="C16" s="29">
        <f t="shared" ref="C16:J16" si="1">(C15/B15)-1</f>
        <v>1.1082621082621085</v>
      </c>
      <c r="D16" s="29">
        <f t="shared" si="1"/>
        <v>-0.35540540540540544</v>
      </c>
      <c r="E16" s="30">
        <f t="shared" si="1"/>
        <v>-0.4633123689727463</v>
      </c>
      <c r="F16" s="29">
        <f t="shared" si="1"/>
        <v>0.578125</v>
      </c>
      <c r="G16" s="29">
        <f t="shared" si="1"/>
        <v>0.53217821782178221</v>
      </c>
      <c r="H16" s="29">
        <f t="shared" si="1"/>
        <v>0.16478190630048473</v>
      </c>
      <c r="I16" s="29">
        <f t="shared" si="1"/>
        <v>0.18723994452149784</v>
      </c>
      <c r="J16" s="30">
        <f t="shared" si="1"/>
        <v>0.16822429906542058</v>
      </c>
      <c r="K16" s="65">
        <f>AVERAGE(F16:J16)</f>
        <v>0.32610987354183707</v>
      </c>
      <c r="L16" s="2"/>
      <c r="M16" s="2"/>
      <c r="N16" s="2"/>
      <c r="O16" s="1"/>
      <c r="P16" s="1"/>
      <c r="Q16" s="1"/>
      <c r="R16" s="1"/>
    </row>
    <row r="17" spans="1:18" ht="22" customHeight="1" x14ac:dyDescent="0.2">
      <c r="A17" s="4" t="s">
        <v>16</v>
      </c>
      <c r="B17" s="5">
        <f t="shared" ref="B17:J17" si="2">B15/B10</f>
        <v>0.15294117647058825</v>
      </c>
      <c r="C17" s="5">
        <f t="shared" si="2"/>
        <v>0.6271186440677966</v>
      </c>
      <c r="D17" s="5">
        <f t="shared" si="2"/>
        <v>0.28058823529411764</v>
      </c>
      <c r="E17" s="27">
        <f t="shared" si="2"/>
        <v>0.1693121693121693</v>
      </c>
      <c r="F17" s="5">
        <f t="shared" si="2"/>
        <v>0.14061956143404108</v>
      </c>
      <c r="G17" s="5">
        <f t="shared" si="2"/>
        <v>0.17520520803849421</v>
      </c>
      <c r="H17" s="5">
        <f t="shared" si="2"/>
        <v>0.1853470437017995</v>
      </c>
      <c r="I17" s="5">
        <f t="shared" si="2"/>
        <v>0.20626506024096386</v>
      </c>
      <c r="J17" s="27">
        <f t="shared" si="2"/>
        <v>0.22977941176470587</v>
      </c>
      <c r="K17" s="67"/>
      <c r="L17" s="2"/>
      <c r="M17" s="2"/>
      <c r="N17" s="2"/>
      <c r="O17" s="1"/>
      <c r="P17" s="1"/>
      <c r="Q17" s="1"/>
      <c r="R17" s="1"/>
    </row>
    <row r="18" spans="1:18" ht="22" customHeight="1" x14ac:dyDescent="0.2">
      <c r="A18" s="22" t="s">
        <v>17</v>
      </c>
      <c r="B18" s="23">
        <v>902000000</v>
      </c>
      <c r="C18" s="23">
        <v>967000000</v>
      </c>
      <c r="D18" s="23">
        <v>208000000</v>
      </c>
      <c r="E18" s="24">
        <v>156000000</v>
      </c>
      <c r="F18" s="61">
        <v>250000000</v>
      </c>
      <c r="G18" s="61">
        <v>475000000</v>
      </c>
      <c r="H18" s="61">
        <v>650000000</v>
      </c>
      <c r="I18" s="61">
        <v>786000000</v>
      </c>
      <c r="J18" s="61">
        <v>950000000</v>
      </c>
      <c r="K18" s="62" t="s">
        <v>21</v>
      </c>
      <c r="L18" s="2"/>
      <c r="M18" s="2"/>
      <c r="N18" s="2"/>
      <c r="P18" s="1"/>
      <c r="Q18" s="1"/>
      <c r="R18" s="1"/>
    </row>
    <row r="19" spans="1:18" ht="22" customHeight="1" x14ac:dyDescent="0.2">
      <c r="A19" s="31"/>
      <c r="B19" s="29"/>
      <c r="C19" s="29">
        <f t="shared" ref="C19:J19" si="3">(C18/B18)-1</f>
        <v>7.2062084257206172E-2</v>
      </c>
      <c r="D19" s="29">
        <f t="shared" si="3"/>
        <v>-0.7849017580144777</v>
      </c>
      <c r="E19" s="30">
        <f t="shared" si="3"/>
        <v>-0.25</v>
      </c>
      <c r="F19" s="29">
        <f t="shared" si="3"/>
        <v>0.60256410256410264</v>
      </c>
      <c r="G19" s="29">
        <f t="shared" si="3"/>
        <v>0.89999999999999991</v>
      </c>
      <c r="H19" s="29">
        <f t="shared" si="3"/>
        <v>0.36842105263157898</v>
      </c>
      <c r="I19" s="29">
        <f t="shared" si="3"/>
        <v>0.20923076923076933</v>
      </c>
      <c r="J19" s="30">
        <f t="shared" si="3"/>
        <v>0.20865139949109412</v>
      </c>
      <c r="K19" s="65">
        <f>AVERAGE(F19:J19)</f>
        <v>0.457773464783509</v>
      </c>
      <c r="L19" s="2"/>
      <c r="M19" s="2"/>
      <c r="N19" s="2"/>
      <c r="O19" s="1"/>
      <c r="P19" s="1"/>
      <c r="Q19" s="1"/>
      <c r="R19" s="1"/>
    </row>
    <row r="20" spans="1:18" ht="22" customHeight="1" x14ac:dyDescent="0.2">
      <c r="A20" s="34" t="s">
        <v>8</v>
      </c>
      <c r="B20" s="35">
        <f t="shared" ref="B20:J20" si="4">B18/B10</f>
        <v>0.39302832244008712</v>
      </c>
      <c r="C20" s="35">
        <f t="shared" si="4"/>
        <v>0.81949152542372883</v>
      </c>
      <c r="D20" s="35">
        <f t="shared" si="4"/>
        <v>0.12235294117647059</v>
      </c>
      <c r="E20" s="36">
        <f t="shared" si="4"/>
        <v>0.10317460317460317</v>
      </c>
      <c r="F20" s="35">
        <f t="shared" si="4"/>
        <v>8.7017055342847205E-2</v>
      </c>
      <c r="G20" s="35">
        <f t="shared" si="4"/>
        <v>0.1344466459099915</v>
      </c>
      <c r="H20" s="35">
        <f t="shared" si="4"/>
        <v>0.16709511568123395</v>
      </c>
      <c r="I20" s="35">
        <f t="shared" si="4"/>
        <v>0.18939759036144579</v>
      </c>
      <c r="J20" s="36">
        <f t="shared" si="4"/>
        <v>0.21829044117647059</v>
      </c>
      <c r="K20" s="68"/>
      <c r="L20" s="2"/>
      <c r="M20" s="2"/>
      <c r="N20" s="2"/>
      <c r="O20" s="1"/>
      <c r="P20" s="1"/>
      <c r="Q20" s="1"/>
      <c r="R20" s="1"/>
    </row>
    <row r="21" spans="1:18" ht="22" customHeight="1" x14ac:dyDescent="0.2">
      <c r="A21" s="22" t="s">
        <v>31</v>
      </c>
      <c r="B21" s="23">
        <v>40632000</v>
      </c>
      <c r="C21" s="23">
        <v>39019000</v>
      </c>
      <c r="D21" s="23">
        <v>38838000</v>
      </c>
      <c r="E21" s="24">
        <v>37673000</v>
      </c>
      <c r="F21" s="23"/>
      <c r="G21" s="23"/>
      <c r="H21" s="23"/>
      <c r="I21" s="23"/>
      <c r="J21" s="24"/>
      <c r="K21" s="62" t="s">
        <v>27</v>
      </c>
      <c r="L21" s="2"/>
      <c r="M21" s="2"/>
      <c r="N21" s="2"/>
      <c r="P21" s="1"/>
      <c r="Q21" s="1"/>
      <c r="R21" s="1"/>
    </row>
    <row r="22" spans="1:18" ht="22" customHeight="1" x14ac:dyDescent="0.2">
      <c r="A22" s="31"/>
      <c r="B22" s="29"/>
      <c r="C22" s="32">
        <f t="shared" ref="C22" si="5">(C21/B21)-1</f>
        <v>-3.9697775152589099E-2</v>
      </c>
      <c r="D22" s="32">
        <f t="shared" ref="D22" si="6">(D21/C21)-1</f>
        <v>-4.6387657295163809E-3</v>
      </c>
      <c r="E22" s="33">
        <f t="shared" ref="E22" si="7">(E21/D21)-1</f>
        <v>-2.9996395282970267E-2</v>
      </c>
      <c r="F22" s="29"/>
      <c r="G22" s="29"/>
      <c r="H22" s="29"/>
      <c r="I22" s="29"/>
      <c r="J22" s="30"/>
      <c r="K22" s="69">
        <f>AVERAGE(C22:E22)</f>
        <v>-2.4777645388358582E-2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Insurance</v>
      </c>
      <c r="B25" s="72"/>
      <c r="C25" s="72"/>
      <c r="D25" s="73" cm="1">
        <f t="array" aca="1" ref="D25" ca="1">_FV(A1,"Year incorporated",TRUE)</f>
        <v>2017</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RLI Corp. is a specialty insurer serving niche property, casualty, and surety markets. The Company provides underwriting expertise and service to commercial and personal line customers nationwide. The Company’s segment includes Casualty, Property and Surety. The casualty portion of its business consists largely of commercial excess, personal umbrella, general liability, transportation, and management liability coverages, as well as package business and other specialty coverages, such as professional liability and worker’s compensation for office-based professionals. Its Property segment is comprised primarily of commercial fire, hurricane, earthquake, difference in conditions and marine coverages. Its Surety segment specializes in writing small to medium-sized contract surety coverages, including payment and performance bonds. Its products are offered through its insurance subsidiaries, RLI Insurance Company, Mt. Hawley Insurance Company and Contractors Bonding and Insurance Company.</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EVR/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2024-11-11T01:39:19Z</dcterms:modified>
</cp:coreProperties>
</file>