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2B1500F-A0BE-7747-B1E7-C7661C74CBAE}"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K22" i="1" s="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K19" i="1" s="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C6" i="1" l="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<sst xmlns="http://schemas.openxmlformats.org/spreadsheetml/2006/main" count="36" uniqueCount="33">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</sst>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874400000</c:v>
                </c:pt>
                <c:pt idx="1">
                  <c:v>1452000000</c:v>
                </c:pt>
                <c:pt idx="2">
                  <c:v>2241000000</c:v>
                </c:pt>
                <c:pt idx="3">
                  <c:v>3056000000</c:v>
                </c:pt>
                <c:pt idx="4">
                  <c:v>3896000000</c:v>
                </c:pt>
                <c:pt idx="5">
                  <c:v>4764000000</c:v>
                </c:pt>
                <c:pt idx="6">
                  <c:v>5847000000</c:v>
                </c:pt>
                <c:pt idx="7">
                  <c:v>7441000000</c:v>
                </c:pt>
                <c:pt idx="8">
                  <c:v>9491000000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-92000000</c:v>
                </c:pt>
                <c:pt idx="1">
                  <c:v>-235000000</c:v>
                </c:pt>
                <c:pt idx="2">
                  <c:v>-183000000</c:v>
                </c:pt>
                <c:pt idx="3">
                  <c:v>89327000</c:v>
                </c:pt>
                <c:pt idx="4">
                  <c:v>913000000</c:v>
                </c:pt>
                <c:pt idx="5">
                  <c:v>1092000000</c:v>
                </c:pt>
                <c:pt idx="6">
                  <c:v>1440000000</c:v>
                </c:pt>
                <c:pt idx="7">
                  <c:v>1864000000</c:v>
                </c:pt>
                <c:pt idx="8">
                  <c:v>2554000000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158000000</c:v>
                </c:pt>
                <c:pt idx="1">
                  <c:v>181000000</c:v>
                </c:pt>
                <c:pt idx="2">
                  <c:v>35000000</c:v>
                </c:pt>
                <c:pt idx="3">
                  <c:v>169000000</c:v>
                </c:pt>
                <c:pt idx="4">
                  <c:v>900000000</c:v>
                </c:pt>
                <c:pt idx="5">
                  <c:v>1050000000</c:v>
                </c:pt>
                <c:pt idx="6">
                  <c:v>1308000000</c:v>
                </c:pt>
                <c:pt idx="7">
                  <c:v>1496000000</c:v>
                </c:pt>
                <c:pt idx="8">
                  <c:v>2307000000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203200</xdr:rowOff>
    </xdr:from>
    <xdr:to>
      <xdr:col>10</xdr:col>
      <xdr:colOff>901700</xdr:colOff>
      <xdr:row>35</xdr:row>
      <xdr:rowOff>38100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398.32709999999997</v>
    <v>200.81</v>
    <v>1.1006</v>
    <v>10.32</v>
    <v>3.0089999999999999E-2</v>
    <v>1.7</v>
    <v>4.8120000000000003E-3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354.34</v>
    <v>Software &amp; IT Services</v>
    <v>Stock</v>
    <v>45616.041586978907</v>
    <v>0</v>
    <v>338.52940000000001</v>
    <v>86600705856</v>
    <v>CROWDSTRIKE HOLDINGS, INC.</v>
    <v>CROWDSTRIKE HOLDINGS, INC.</v>
    <v>341.54</v>
    <v>507.39550000000003</v>
    <v>342.97</v>
    <v>353.29</v>
    <v>354.99</v>
    <v>245126400</v>
    <v>CRWD</v>
    <v>CROWDSTRIKE HOLDINGS, INC. (XNAS:CRWD)</v>
    <v>3169518</v>
    <v>3188089</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RWD/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3" sqref="C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353.29</v>
      </c>
      <c r="B3" s="6" t="s">
        <v>22</v>
      </c>
      <c r="C3" s="41">
        <f ca="1">A5/F10</f>
        <v>22.228107252566733</v>
      </c>
      <c r="D3" s="9" t="s">
        <v>26</v>
      </c>
      <c r="E3" s="44">
        <f>E14</f>
        <v>0.75261780104712039</v>
      </c>
      <c r="F3" s="9" t="s">
        <v>1</v>
      </c>
      <c r="G3" s="45" cm="1">
        <f t="array" aca="1" ref="G3" ca="1">_FV(A1,"Shares outstanding",TRUE)*(1+(5*C6))</f>
        <v>278916679.43187833</v>
      </c>
      <c r="H3" s="12" t="s">
        <v>4</v>
      </c>
      <c r="I3" s="45">
        <f>J18*(1+K4)/(I6-K4)</f>
        <v>31528999999.999996</v>
      </c>
      <c r="J3" s="9" t="s">
        <v>2</v>
      </c>
      <c r="K3" s="75" t="s">
        <v>32</v>
      </c>
      <c r="L3" s="76"/>
      <c r="M3" s="2"/>
      <c r="N3" s="2"/>
      <c r="O3" s="1"/>
      <c r="P3" s="1"/>
      <c r="Q3" s="1"/>
      <c r="R3" s="1"/>
    </row>
    <row r="4" spans="1:18" ht="22" customHeight="1" x14ac:dyDescent="0.2">
      <c r="A4" s="38" cm="1">
        <f t="array" aca="1" ref="A4" ca="1">_FV(A1,"Change (%)",TRUE)</f>
        <v>3.0089999999999999E-2</v>
      </c>
      <c r="B4" s="7" t="s">
        <v>23</v>
      </c>
      <c r="C4" s="41">
        <f ca="1">A5/F15</f>
        <v>94.852908933187294</v>
      </c>
      <c r="D4" s="9" t="s">
        <v>25</v>
      </c>
      <c r="E4" s="44">
        <f>F17</f>
        <v>0.23434291581108829</v>
      </c>
      <c r="F4" s="9" t="s">
        <v>6</v>
      </c>
      <c r="G4" s="55">
        <v>3475000000</v>
      </c>
      <c r="H4" s="12" t="s">
        <v>28</v>
      </c>
      <c r="I4" s="45">
        <f>NPV(I6,F18,G18,H18,I18,(J18+I3))</f>
        <v>24699952189.058109</v>
      </c>
      <c r="J4" s="12" t="s">
        <v>5</v>
      </c>
      <c r="K4" s="52">
        <v>2.5000000000000001E-2</v>
      </c>
      <c r="L4" s="14" t="s">
        <v>29</v>
      </c>
      <c r="M4" s="2"/>
      <c r="N4" s="2"/>
      <c r="O4" s="1"/>
      <c r="P4" s="1"/>
      <c r="Q4" s="1"/>
      <c r="R4" s="1"/>
    </row>
    <row r="5" spans="1:18" ht="22" customHeight="1" x14ac:dyDescent="0.2">
      <c r="A5" s="39" cm="1">
        <f t="array" aca="1" ref="A5" ca="1">_FV(A1,"Market cap",TRUE)</f>
        <v>86600705856</v>
      </c>
      <c r="B5" s="7" t="s">
        <v>0</v>
      </c>
      <c r="C5" s="42">
        <f ca="1">F18/A5</f>
        <v>1.0392524992769962E-2</v>
      </c>
      <c r="D5" s="9" t="s">
        <v>24</v>
      </c>
      <c r="E5" s="44">
        <f>F20</f>
        <v>0.23100616016427106</v>
      </c>
      <c r="F5" s="9" t="s">
        <v>8</v>
      </c>
      <c r="G5" s="55">
        <v>792900000</v>
      </c>
      <c r="H5" s="12" t="s">
        <v>9</v>
      </c>
      <c r="I5" s="45">
        <f>I4+G4-G5</f>
        <v>27382052189.058109</v>
      </c>
      <c r="J5" s="12" t="s">
        <v>7</v>
      </c>
      <c r="K5" s="47">
        <f ca="1">I5/G3</f>
        <v>98.172874583306552</v>
      </c>
      <c r="L5" s="6" t="s">
        <v>11</v>
      </c>
      <c r="M5" s="2"/>
      <c r="N5" s="2"/>
      <c r="O5" s="1"/>
      <c r="P5" s="1"/>
      <c r="Q5" s="1"/>
      <c r="R5" s="1"/>
    </row>
    <row r="6" spans="1:18" ht="22" customHeight="1" x14ac:dyDescent="0.2">
      <c r="A6" s="40" cm="1">
        <f t="array" aca="1" ref="A6" ca="1">_FV(A1,"Beta")</f>
        <v>1.1006</v>
      </c>
      <c r="B6" s="8" t="s">
        <v>18</v>
      </c>
      <c r="C6" s="43">
        <f>K22</f>
        <v>2.7569677873846565E-2</v>
      </c>
      <c r="D6" s="10" t="s">
        <v>27</v>
      </c>
      <c r="E6" s="54">
        <v>0.36599999999999999</v>
      </c>
      <c r="F6" s="11" t="s">
        <v>12</v>
      </c>
      <c r="G6" s="46">
        <f>G4-G5</f>
        <v>2682100000</v>
      </c>
      <c r="H6" s="11" t="s">
        <v>3</v>
      </c>
      <c r="I6" s="53">
        <v>0.1</v>
      </c>
      <c r="J6" s="10" t="s">
        <v>10</v>
      </c>
      <c r="K6" s="48">
        <f ca="1">K5/A3-1</f>
        <v>-0.72211816189728961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874400000</v>
      </c>
      <c r="C10" s="23">
        <v>1452000000</v>
      </c>
      <c r="D10" s="23">
        <v>2241000000</v>
      </c>
      <c r="E10" s="24">
        <v>3056000000</v>
      </c>
      <c r="F10" s="61">
        <v>3896000000</v>
      </c>
      <c r="G10" s="61">
        <v>4764000000</v>
      </c>
      <c r="H10" s="61">
        <v>5847000000</v>
      </c>
      <c r="I10" s="61">
        <v>7441000000</v>
      </c>
      <c r="J10" s="61">
        <v>9491000000</v>
      </c>
      <c r="K10" s="62" t="s">
        <v>19</v>
      </c>
      <c r="L10" s="2"/>
      <c r="M10" s="2"/>
      <c r="N10" s="2"/>
      <c r="O10" s="1"/>
      <c r="P10" s="1"/>
      <c r="Q10" s="1"/>
      <c r="R10" s="1"/>
    </row>
    <row r="11" spans="1:18" ht="22" customHeight="1" x14ac:dyDescent="0.2">
      <c r="A11" s="18"/>
      <c r="B11" s="19"/>
      <c r="C11" s="19">
        <f t="shared" ref="C11:J11" si="0">(C10/B10)-1</f>
        <v>0.66056724611161943</v>
      </c>
      <c r="D11" s="19">
        <f t="shared" si="0"/>
        <v>0.54338842975206614</v>
      </c>
      <c r="E11" s="25">
        <f t="shared" si="0"/>
        <v>0.36367692994199019</v>
      </c>
      <c r="F11" s="19">
        <f t="shared" si="0"/>
        <v>0.27486910994764391</v>
      </c>
      <c r="G11" s="19">
        <f t="shared" si="0"/>
        <v>0.2227926078028748</v>
      </c>
      <c r="H11" s="19">
        <f t="shared" si="0"/>
        <v>0.22732997481108308</v>
      </c>
      <c r="I11" s="19">
        <f t="shared" si="0"/>
        <v>0.27261843680519915</v>
      </c>
      <c r="J11" s="25">
        <f t="shared" si="0"/>
        <v>0.2755006047574251</v>
      </c>
      <c r="K11" s="63">
        <f>AVERAGE(F11:J11)</f>
        <v>0.25462214682484519</v>
      </c>
      <c r="L11" s="2"/>
      <c r="M11" s="2"/>
      <c r="N11" s="2"/>
      <c r="O11" s="1"/>
      <c r="P11" s="1"/>
      <c r="Q11" s="1"/>
      <c r="R11" s="1"/>
    </row>
    <row r="12" spans="1:18" ht="22" customHeight="1" x14ac:dyDescent="0.2">
      <c r="A12" s="22" t="s">
        <v>30</v>
      </c>
      <c r="B12" s="23">
        <v>645000000</v>
      </c>
      <c r="C12" s="23">
        <v>1068000000</v>
      </c>
      <c r="D12" s="23">
        <v>1640000000</v>
      </c>
      <c r="E12" s="24">
        <v>2300000000</v>
      </c>
      <c r="F12" s="23"/>
      <c r="G12" s="23"/>
      <c r="H12" s="23"/>
      <c r="I12" s="23"/>
      <c r="J12" s="24"/>
      <c r="K12" s="64"/>
      <c r="L12" s="2"/>
      <c r="M12" s="2"/>
      <c r="N12" s="2"/>
      <c r="O12" s="1"/>
      <c r="P12" s="1"/>
      <c r="Q12" s="1"/>
      <c r="R12" s="1"/>
    </row>
    <row r="13" spans="1:18" ht="22" customHeight="1" x14ac:dyDescent="0.2">
      <c r="A13" s="28"/>
      <c r="B13" s="29"/>
      <c r="C13" s="29">
        <f>(C12/B12)-1</f>
        <v>0.65581395348837201</v>
      </c>
      <c r="D13" s="29">
        <f>(D12/C12)-1</f>
        <v>0.53558052434456926</v>
      </c>
      <c r="E13" s="30">
        <f>(E12/D12)-1</f>
        <v>0.40243902439024382</v>
      </c>
      <c r="F13" s="29"/>
      <c r="G13" s="29"/>
      <c r="H13" s="29"/>
      <c r="I13" s="29"/>
      <c r="J13" s="30"/>
      <c r="K13" s="65"/>
      <c r="L13" s="2"/>
      <c r="M13" s="2"/>
      <c r="N13" s="2"/>
      <c r="O13" s="1"/>
      <c r="P13" s="1"/>
      <c r="Q13" s="1"/>
      <c r="R13" s="1"/>
    </row>
    <row r="14" spans="1:18" ht="22" customHeight="1" x14ac:dyDescent="0.2">
      <c r="A14" s="20" t="s">
        <v>1</v>
      </c>
      <c r="B14" s="21">
        <f>B12/B10</f>
        <v>0.73764867337602924</v>
      </c>
      <c r="C14" s="21">
        <f>C12/C10</f>
        <v>0.73553719008264462</v>
      </c>
      <c r="D14" s="21">
        <f>D12/D10</f>
        <v>0.73181615350290052</v>
      </c>
      <c r="E14" s="26">
        <f>E12/E10</f>
        <v>0.75261780104712039</v>
      </c>
      <c r="F14" s="21"/>
      <c r="G14" s="21"/>
      <c r="H14" s="21"/>
      <c r="I14" s="21"/>
      <c r="J14" s="26"/>
      <c r="K14" s="66"/>
      <c r="L14" s="2"/>
      <c r="M14" s="2"/>
      <c r="N14" s="2"/>
      <c r="O14" s="1"/>
      <c r="P14" s="1"/>
      <c r="Q14" s="1"/>
      <c r="R14" s="1"/>
    </row>
    <row r="15" spans="1:18" ht="22" customHeight="1" x14ac:dyDescent="0.2">
      <c r="A15" s="22" t="s">
        <v>15</v>
      </c>
      <c r="B15" s="23">
        <v>-92000000</v>
      </c>
      <c r="C15" s="23">
        <v>-235000000</v>
      </c>
      <c r="D15" s="23">
        <v>-183000000</v>
      </c>
      <c r="E15" s="24">
        <v>89327000</v>
      </c>
      <c r="F15" s="61">
        <v>913000000</v>
      </c>
      <c r="G15" s="61">
        <v>1092000000</v>
      </c>
      <c r="H15" s="61">
        <v>1440000000</v>
      </c>
      <c r="I15" s="61">
        <v>1864000000</v>
      </c>
      <c r="J15" s="61">
        <v>2554000000</v>
      </c>
      <c r="K15" s="62" t="s">
        <v>20</v>
      </c>
      <c r="L15" s="2"/>
      <c r="M15" s="2"/>
      <c r="N15" s="2"/>
      <c r="O15" s="1"/>
      <c r="P15" s="1"/>
      <c r="Q15" s="1"/>
      <c r="R15" s="1"/>
    </row>
    <row r="16" spans="1:18" ht="22" customHeight="1" x14ac:dyDescent="0.2">
      <c r="A16" s="28"/>
      <c r="B16" s="29"/>
      <c r="C16" s="29">
        <f t="shared" ref="C16:J16" si="1">(C15/B15)-1</f>
        <v>1.5543478260869565</v>
      </c>
      <c r="D16" s="29">
        <f t="shared" si="1"/>
        <v>-0.22127659574468084</v>
      </c>
      <c r="E16" s="30">
        <f t="shared" si="1"/>
        <v>-1.4881256830601093</v>
      </c>
      <c r="F16" s="29">
        <f t="shared" si="1"/>
        <v>9.2208738679234727</v>
      </c>
      <c r="G16" s="29">
        <f t="shared" si="1"/>
        <v>0.19605695509309973</v>
      </c>
      <c r="H16" s="29">
        <f t="shared" si="1"/>
        <v>0.31868131868131866</v>
      </c>
      <c r="I16" s="29">
        <f t="shared" si="1"/>
        <v>0.29444444444444451</v>
      </c>
      <c r="J16" s="30">
        <f t="shared" si="1"/>
        <v>0.37017167381974247</v>
      </c>
      <c r="K16" s="65">
        <f>AVERAGE(G16:J16)</f>
        <v>0.29483859800965134</v>
      </c>
      <c r="L16" s="2"/>
      <c r="M16" s="2"/>
      <c r="N16" s="2"/>
      <c r="O16" s="1"/>
      <c r="P16" s="1"/>
      <c r="Q16" s="1"/>
      <c r="R16" s="1"/>
    </row>
    <row r="17" spans="1:18" ht="22" customHeight="1" x14ac:dyDescent="0.2">
      <c r="A17" s="4" t="s">
        <v>16</v>
      </c>
      <c r="B17" s="5">
        <f t="shared" ref="B17:J17" si="2">B15/B10</f>
        <v>-0.10521500457456541</v>
      </c>
      <c r="C17" s="5">
        <f t="shared" si="2"/>
        <v>-0.16184573002754821</v>
      </c>
      <c r="D17" s="5">
        <f t="shared" si="2"/>
        <v>-8.1659973226238289E-2</v>
      </c>
      <c r="E17" s="27">
        <f t="shared" si="2"/>
        <v>2.9230039267015707E-2</v>
      </c>
      <c r="F17" s="5">
        <f t="shared" si="2"/>
        <v>0.23434291581108829</v>
      </c>
      <c r="G17" s="5">
        <f t="shared" si="2"/>
        <v>0.22921914357682618</v>
      </c>
      <c r="H17" s="5">
        <f t="shared" si="2"/>
        <v>0.24628014366341713</v>
      </c>
      <c r="I17" s="5">
        <f t="shared" si="2"/>
        <v>0.25050396452089774</v>
      </c>
      <c r="J17" s="27">
        <f t="shared" si="2"/>
        <v>0.26909703930038986</v>
      </c>
      <c r="K17" s="67"/>
      <c r="L17" s="2"/>
      <c r="M17" s="2"/>
      <c r="N17" s="2"/>
      <c r="O17" s="1"/>
      <c r="P17" s="1"/>
      <c r="Q17" s="1"/>
      <c r="R17" s="1"/>
    </row>
    <row r="18" spans="1:18" ht="22" customHeight="1" x14ac:dyDescent="0.2">
      <c r="A18" s="22" t="s">
        <v>17</v>
      </c>
      <c r="B18" s="23">
        <v>158000000</v>
      </c>
      <c r="C18" s="23">
        <v>181000000</v>
      </c>
      <c r="D18" s="23">
        <v>35000000</v>
      </c>
      <c r="E18" s="24">
        <v>169000000</v>
      </c>
      <c r="F18" s="61">
        <v>900000000</v>
      </c>
      <c r="G18" s="61">
        <v>1050000000</v>
      </c>
      <c r="H18" s="61">
        <v>1308000000</v>
      </c>
      <c r="I18" s="61">
        <v>1496000000</v>
      </c>
      <c r="J18" s="61">
        <v>2307000000</v>
      </c>
      <c r="K18" s="62" t="s">
        <v>21</v>
      </c>
      <c r="L18" s="2"/>
      <c r="M18" s="2"/>
      <c r="N18" s="2"/>
      <c r="P18" s="1"/>
      <c r="Q18" s="1"/>
      <c r="R18" s="1"/>
    </row>
    <row r="19" spans="1:18" ht="22" customHeight="1" x14ac:dyDescent="0.2">
      <c r="A19" s="31"/>
      <c r="B19" s="29"/>
      <c r="C19" s="29">
        <f t="shared" ref="C19:J19" si="3">(C18/B18)-1</f>
        <v>0.14556962025316467</v>
      </c>
      <c r="D19" s="29">
        <f t="shared" si="3"/>
        <v>-0.80662983425414359</v>
      </c>
      <c r="E19" s="30">
        <f t="shared" si="3"/>
        <v>3.8285714285714283</v>
      </c>
      <c r="F19" s="29">
        <f t="shared" si="3"/>
        <v>4.3254437869822482</v>
      </c>
      <c r="G19" s="29">
        <f t="shared" si="3"/>
        <v>0.16666666666666674</v>
      </c>
      <c r="H19" s="29">
        <f t="shared" si="3"/>
        <v>0.24571428571428577</v>
      </c>
      <c r="I19" s="29">
        <f t="shared" si="3"/>
        <v>0.14373088685015301</v>
      </c>
      <c r="J19" s="30">
        <f t="shared" si="3"/>
        <v>0.54211229946524053</v>
      </c>
      <c r="K19" s="65">
        <f>AVERAGE(G19:J19)</f>
        <v>0.27455603467408651</v>
      </c>
      <c r="L19" s="2"/>
      <c r="M19" s="2"/>
      <c r="N19" s="2"/>
      <c r="O19" s="1"/>
      <c r="P19" s="1"/>
      <c r="Q19" s="1"/>
      <c r="R19" s="1"/>
    </row>
    <row r="20" spans="1:18" ht="22" customHeight="1" x14ac:dyDescent="0.2">
      <c r="A20" s="34" t="s">
        <v>8</v>
      </c>
      <c r="B20" s="35">
        <f t="shared" ref="B20:J20" si="4">B18/B10</f>
        <v>0.18069533394327539</v>
      </c>
      <c r="C20" s="35">
        <f t="shared" si="4"/>
        <v>0.12465564738292011</v>
      </c>
      <c r="D20" s="35">
        <f t="shared" si="4"/>
        <v>1.5618027666220438E-2</v>
      </c>
      <c r="E20" s="36">
        <f t="shared" si="4"/>
        <v>5.5301047120418848E-2</v>
      </c>
      <c r="F20" s="35">
        <f t="shared" si="4"/>
        <v>0.23100616016427106</v>
      </c>
      <c r="G20" s="35">
        <f t="shared" si="4"/>
        <v>0.22040302267002518</v>
      </c>
      <c r="H20" s="35">
        <f t="shared" si="4"/>
        <v>0.22370446382760389</v>
      </c>
      <c r="I20" s="35">
        <f t="shared" si="4"/>
        <v>0.20104824620346728</v>
      </c>
      <c r="J20" s="36">
        <f t="shared" si="4"/>
        <v>0.24307238436413445</v>
      </c>
      <c r="K20" s="68"/>
      <c r="L20" s="2"/>
      <c r="M20" s="2"/>
      <c r="N20" s="2"/>
      <c r="O20" s="1"/>
      <c r="P20" s="1"/>
      <c r="Q20" s="1"/>
      <c r="R20" s="1"/>
    </row>
    <row r="21" spans="1:18" ht="22" customHeight="1" x14ac:dyDescent="0.2">
      <c r="A21" s="22" t="s">
        <v>31</v>
      </c>
      <c r="B21" s="23">
        <v>221300000</v>
      </c>
      <c r="C21" s="23">
        <v>229300000</v>
      </c>
      <c r="D21" s="23">
        <v>234400000</v>
      </c>
      <c r="E21" s="24">
        <v>240100000</v>
      </c>
      <c r="F21" s="23"/>
      <c r="G21" s="23"/>
      <c r="H21" s="23"/>
      <c r="I21" s="23"/>
      <c r="J21" s="24"/>
      <c r="K21" s="62" t="s">
        <v>27</v>
      </c>
      <c r="L21" s="2"/>
      <c r="M21" s="2"/>
      <c r="N21" s="2"/>
      <c r="P21" s="1"/>
      <c r="Q21" s="1"/>
      <c r="R21" s="1"/>
    </row>
    <row r="22" spans="1:18" ht="22" customHeight="1" x14ac:dyDescent="0.2">
      <c r="A22" s="31"/>
      <c r="B22" s="29"/>
      <c r="C22" s="32">
        <f t="shared" ref="C22" si="5">(C21/B21)-1</f>
        <v>3.6150022593764097E-2</v>
      </c>
      <c r="D22" s="32">
        <f t="shared" ref="D22" si="6">(D21/C21)-1</f>
        <v>2.2241604884430943E-2</v>
      </c>
      <c r="E22" s="33">
        <f t="shared" ref="E22" si="7">(E21/D21)-1</f>
        <v>2.4317406143344655E-2</v>
      </c>
      <c r="F22" s="29"/>
      <c r="G22" s="29"/>
      <c r="H22" s="29"/>
      <c r="I22" s="29"/>
      <c r="J22" s="30"/>
      <c r="K22" s="69">
        <f>AVERAGE(C22:E22)</f>
        <v>2.7569677873846565E-2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RWD/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2024-11-20T04:12:06Z</dcterms:modified>
</cp:coreProperties>
</file>