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E6C71C8A-7D9F-034E-8268-34A018C204D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K19" i="1"/>
  <c r="K16" i="1"/>
  <c r="C6" i="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<sst xmlns="http://schemas.openxmlformats.org/spreadsheetml/2006/main" count="36" uniqueCount="33">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</sst>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1394000000</c:v>
                </c:pt>
                <c:pt idx="1">
                  <c:v>1581000000</c:v>
                </c:pt>
                <c:pt idx="2">
                  <c:v>1863000000</c:v>
                </c:pt>
                <c:pt idx="3">
                  <c:v>2149000000</c:v>
                </c:pt>
                <c:pt idx="4">
                  <c:v>2450000000</c:v>
                </c:pt>
                <c:pt idx="5">
                  <c:v>2832000000</c:v>
                </c:pt>
                <c:pt idx="6">
                  <c:v>3246000000</c:v>
                </c:pt>
                <c:pt idx="7">
                  <c:v>4166000000</c:v>
                </c:pt>
                <c:pt idx="8">
                  <c:v>4958000000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-1036000000</c:v>
                </c:pt>
                <c:pt idx="1">
                  <c:v>-800000000</c:v>
                </c:pt>
                <c:pt idx="2">
                  <c:v>-255000000</c:v>
                </c:pt>
                <c:pt idx="3">
                  <c:v>-125000000</c:v>
                </c:pt>
                <c:pt idx="4">
                  <c:v>411000000</c:v>
                </c:pt>
                <c:pt idx="5">
                  <c:v>531000000</c:v>
                </c:pt>
                <c:pt idx="6">
                  <c:v>662000000</c:v>
                </c:pt>
                <c:pt idx="7">
                  <c:v>900000000</c:v>
                </c:pt>
                <c:pt idx="8">
                  <c:v>1100000000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-204000000</c:v>
                </c:pt>
                <c:pt idx="1">
                  <c:v>-155000000</c:v>
                </c:pt>
                <c:pt idx="2">
                  <c:v>-63000000</c:v>
                </c:pt>
                <c:pt idx="3">
                  <c:v>61000000</c:v>
                </c:pt>
                <c:pt idx="4">
                  <c:v>352000000</c:v>
                </c:pt>
                <c:pt idx="5">
                  <c:v>460000000</c:v>
                </c:pt>
                <c:pt idx="6">
                  <c:v>595000000</c:v>
                </c:pt>
                <c:pt idx="7">
                  <c:v>1120000000</c:v>
                </c:pt>
                <c:pt idx="8">
                  <c:v>1430000000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203200</xdr:rowOff>
    </xdr:from>
    <xdr:to>
      <xdr:col>10</xdr:col>
      <xdr:colOff>901700</xdr:colOff>
      <xdr:row>35</xdr:row>
      <xdr:rowOff>38100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https://www.bing.com/financeapi/forcetrigger?t=a1yscw&amp;q=XNAS%3aNTNX&amp;form=skydnc</v>
    <v>Learn more on Bing</v>
  </rv>
  <rv s="1">
    <v>0</v>
    <v>NUTANIX, INC. (XNAS:NTNX)</v>
    <v>2</v>
    <v>3</v>
    <v>Finance</v>
    <v>4</v>
    <v>en-US</v>
    <v>a1yscw</v>
    <v>268435456</v>
    <v>1</v>
    <v>Powered by Refinitiv</v>
    <v>73.69</v>
    <v>37.284999999999997</v>
    <v>1.1548</v>
    <v>-0.15</v>
    <v>-2.1290000000000002E-3</v>
    <v>0</v>
    <v>0</v>
    <v>USD</v>
    <v>Nutanix, Inc. is engaged in cloud software, offering organizations a single platform for running apps and data across clouds. The Company’s Nutanix Cloud Platform is designed to enable organizations to build a hybrid multicloud infrastructure, providing a consistent cloud operating model with a single platform for running applications and managing data in core data centers, at the edge, and on public clouds, all while supporting a variety of hypervisors and container platforms. Nutanix Cloud Platform supports a variety of workloads with varied compute, storage, and network requirements, including business-critical applications, data platforms, general-purpose workloads, end user computing and virtual desktop infrastructure services, enterprise artificial intelligence (AI) workloads, and cloud native applications. Its solutions are primarily sold through its channel partners or original equipment manufacturers (OEMs) and delivered directly to its end customers.</v>
    <v>7150</v>
    <v>Nasdaq Stock Market</v>
    <v>XNAS</v>
    <v>XNAS</v>
    <v>1740 Technology Dr Ste 150, SAN JOSE, CA, 95110-1348 US</v>
    <v>71.27</v>
    <v>Software &amp; IT Services</v>
    <v>Stock</v>
    <v>45604.982996457809</v>
    <v>0</v>
    <v>69.290000000000006</v>
    <v>18828880000</v>
    <v>NUTANIX, INC.</v>
    <v>NUTANIX, INC.</v>
    <v>70.14</v>
    <v>0</v>
    <v>70.45</v>
    <v>70.3</v>
    <v>70.3</v>
    <v>267836200</v>
    <v>NTNX</v>
    <v>NUTANIX, INC. (XNAS:NTNX)</v>
    <v>2214213</v>
    <v>1564449</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NTNX/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6" sqref="F16"/>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70.3</v>
      </c>
      <c r="B3" s="6" t="s">
        <v>22</v>
      </c>
      <c r="C3" s="41">
        <f ca="1">A5/F10</f>
        <v>7.685257142857143</v>
      </c>
      <c r="D3" s="9" t="s">
        <v>26</v>
      </c>
      <c r="E3" s="44">
        <f>E14</f>
        <v>0.84923220102373198</v>
      </c>
      <c r="F3" s="9" t="s">
        <v>1</v>
      </c>
      <c r="G3" s="45" cm="1">
        <f t="array" aca="1" ref="G3" ca="1">_FV(A1,"Shares outstanding",TRUE)*(1+(5*C6))</f>
        <v>337960649.81670862</v>
      </c>
      <c r="H3" s="12" t="s">
        <v>4</v>
      </c>
      <c r="I3" s="45">
        <f>J18*(1+K4)/(I6-K4)</f>
        <v>19543333333.333328</v>
      </c>
      <c r="J3" s="9" t="s">
        <v>2</v>
      </c>
      <c r="K3" s="75" t="s">
        <v>32</v>
      </c>
      <c r="L3" s="76"/>
      <c r="M3" s="2"/>
      <c r="N3" s="2"/>
      <c r="O3" s="1"/>
      <c r="P3" s="1"/>
      <c r="Q3" s="1"/>
      <c r="R3" s="1"/>
    </row>
    <row r="4" spans="1:18" ht="22" customHeight="1" x14ac:dyDescent="0.2">
      <c r="A4" s="38" cm="1">
        <f t="array" aca="1" ref="A4" ca="1">_FV(A1,"Change (%)",TRUE)</f>
        <v>-2.1290000000000002E-3</v>
      </c>
      <c r="B4" s="7" t="s">
        <v>23</v>
      </c>
      <c r="C4" s="41">
        <f ca="1">A5/F15</f>
        <v>45.812360097323598</v>
      </c>
      <c r="D4" s="9" t="s">
        <v>25</v>
      </c>
      <c r="E4" s="44">
        <f>F17</f>
        <v>0.16775510204081634</v>
      </c>
      <c r="F4" s="9" t="s">
        <v>6</v>
      </c>
      <c r="G4" s="55">
        <v>994000000</v>
      </c>
      <c r="H4" s="12" t="s">
        <v>28</v>
      </c>
      <c r="I4" s="45">
        <f>NPV(I6,F18,G18,H18,I18,(J18+I3))</f>
        <v>14934962548.095522</v>
      </c>
      <c r="J4" s="12" t="s">
        <v>5</v>
      </c>
      <c r="K4" s="52">
        <v>2.5000000000000001E-2</v>
      </c>
      <c r="L4" s="14" t="s">
        <v>29</v>
      </c>
      <c r="M4" s="2"/>
      <c r="N4" s="2"/>
      <c r="O4" s="1"/>
      <c r="P4" s="1"/>
      <c r="Q4" s="1"/>
      <c r="R4" s="1"/>
    </row>
    <row r="5" spans="1:18" ht="22" customHeight="1" x14ac:dyDescent="0.2">
      <c r="A5" s="39" cm="1">
        <f t="array" aca="1" ref="A5" ca="1">_FV(A1,"Market cap",TRUE)</f>
        <v>18828880000</v>
      </c>
      <c r="B5" s="7" t="s">
        <v>0</v>
      </c>
      <c r="C5" s="42">
        <f ca="1">F18/A5</f>
        <v>1.8694686035494412E-2</v>
      </c>
      <c r="D5" s="9" t="s">
        <v>24</v>
      </c>
      <c r="E5" s="44">
        <f>F20</f>
        <v>0.1436734693877551</v>
      </c>
      <c r="F5" s="9" t="s">
        <v>8</v>
      </c>
      <c r="G5" s="55">
        <v>695000000</v>
      </c>
      <c r="H5" s="12" t="s">
        <v>9</v>
      </c>
      <c r="I5" s="45">
        <f>I4+G4-G5</f>
        <v>15233962548.095522</v>
      </c>
      <c r="J5" s="12" t="s">
        <v>7</v>
      </c>
      <c r="K5" s="47">
        <f ca="1">I5/G3</f>
        <v>45.076142907044328</v>
      </c>
      <c r="L5" s="6" t="s">
        <v>11</v>
      </c>
      <c r="M5" s="2"/>
      <c r="N5" s="2"/>
      <c r="O5" s="1"/>
      <c r="P5" s="1"/>
      <c r="Q5" s="1"/>
      <c r="R5" s="1"/>
    </row>
    <row r="6" spans="1:18" ht="22" customHeight="1" x14ac:dyDescent="0.2">
      <c r="A6" s="40" cm="1">
        <f t="array" aca="1" ref="A6" ca="1">_FV(A1,"Beta")</f>
        <v>1.1548</v>
      </c>
      <c r="B6" s="8" t="s">
        <v>18</v>
      </c>
      <c r="C6" s="43">
        <f>K22</f>
        <v>5.2363683338330379E-2</v>
      </c>
      <c r="D6" s="10" t="s">
        <v>27</v>
      </c>
      <c r="E6" s="54">
        <v>0</v>
      </c>
      <c r="F6" s="11" t="s">
        <v>12</v>
      </c>
      <c r="G6" s="46">
        <f>G4-G5</f>
        <v>299000000</v>
      </c>
      <c r="H6" s="11" t="s">
        <v>3</v>
      </c>
      <c r="I6" s="53">
        <v>0.1</v>
      </c>
      <c r="J6" s="10" t="s">
        <v>10</v>
      </c>
      <c r="K6" s="48">
        <f ca="1">K5/A3-1</f>
        <v>-0.35880308809325279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1394000000</v>
      </c>
      <c r="C10" s="23">
        <v>1581000000</v>
      </c>
      <c r="D10" s="23">
        <v>1863000000</v>
      </c>
      <c r="E10" s="24">
        <v>2149000000</v>
      </c>
      <c r="F10" s="61">
        <v>2450000000</v>
      </c>
      <c r="G10" s="61">
        <v>2832000000</v>
      </c>
      <c r="H10" s="61">
        <v>3246000000</v>
      </c>
      <c r="I10" s="61">
        <v>4166000000</v>
      </c>
      <c r="J10" s="61">
        <v>4958000000</v>
      </c>
      <c r="K10" s="62" t="s">
        <v>19</v>
      </c>
      <c r="L10" s="2"/>
      <c r="M10" s="2"/>
      <c r="N10" s="2"/>
      <c r="O10" s="1"/>
      <c r="P10" s="1"/>
      <c r="Q10" s="1"/>
      <c r="R10" s="1"/>
    </row>
    <row r="11" spans="1:18" ht="22" customHeight="1" x14ac:dyDescent="0.2">
      <c r="A11" s="18"/>
      <c r="B11" s="19"/>
      <c r="C11" s="19">
        <f t="shared" ref="C11:J11" si="0">(C10/B10)-1</f>
        <v>0.13414634146341453</v>
      </c>
      <c r="D11" s="19">
        <f t="shared" si="0"/>
        <v>0.17836812144212533</v>
      </c>
      <c r="E11" s="25">
        <f t="shared" si="0"/>
        <v>0.15351583467525498</v>
      </c>
      <c r="F11" s="19">
        <f t="shared" si="0"/>
        <v>0.14006514657980462</v>
      </c>
      <c r="G11" s="19">
        <f t="shared" si="0"/>
        <v>0.15591836734693887</v>
      </c>
      <c r="H11" s="19">
        <f t="shared" si="0"/>
        <v>0.14618644067796605</v>
      </c>
      <c r="I11" s="19">
        <f t="shared" si="0"/>
        <v>0.28342575477510779</v>
      </c>
      <c r="J11" s="25">
        <f t="shared" si="0"/>
        <v>0.19011041766682668</v>
      </c>
      <c r="K11" s="63">
        <f>AVERAGE(F11:J11)</f>
        <v>0.18314122540932881</v>
      </c>
      <c r="L11" s="2"/>
      <c r="M11" s="2"/>
      <c r="N11" s="2"/>
      <c r="O11" s="1"/>
      <c r="P11" s="1"/>
      <c r="Q11" s="1"/>
      <c r="R11" s="1"/>
    </row>
    <row r="12" spans="1:18" ht="22" customHeight="1" x14ac:dyDescent="0.2">
      <c r="A12" s="22" t="s">
        <v>30</v>
      </c>
      <c r="B12" s="23">
        <v>1102000000</v>
      </c>
      <c r="C12" s="23">
        <v>1261000000</v>
      </c>
      <c r="D12" s="23">
        <v>1531000000</v>
      </c>
      <c r="E12" s="24">
        <v>1825000000</v>
      </c>
      <c r="F12" s="23"/>
      <c r="G12" s="23"/>
      <c r="H12" s="23"/>
      <c r="I12" s="23"/>
      <c r="J12" s="24"/>
      <c r="K12" s="64"/>
      <c r="L12" s="2"/>
      <c r="M12" s="2"/>
      <c r="N12" s="2"/>
      <c r="O12" s="1"/>
      <c r="P12" s="1"/>
      <c r="Q12" s="1"/>
      <c r="R12" s="1"/>
    </row>
    <row r="13" spans="1:18" ht="22" customHeight="1" x14ac:dyDescent="0.2">
      <c r="A13" s="28"/>
      <c r="B13" s="29"/>
      <c r="C13" s="29">
        <f>(C12/B12)-1</f>
        <v>0.14428312159709611</v>
      </c>
      <c r="D13" s="29">
        <f>(D12/C12)-1</f>
        <v>0.21411578112609031</v>
      </c>
      <c r="E13" s="30">
        <f>(E12/D12)-1</f>
        <v>0.19203135205747879</v>
      </c>
      <c r="F13" s="29"/>
      <c r="G13" s="29"/>
      <c r="H13" s="29"/>
      <c r="I13" s="29"/>
      <c r="J13" s="30"/>
      <c r="K13" s="65"/>
      <c r="L13" s="2"/>
      <c r="M13" s="2"/>
      <c r="N13" s="2"/>
      <c r="O13" s="1"/>
      <c r="P13" s="1"/>
      <c r="Q13" s="1"/>
      <c r="R13" s="1"/>
    </row>
    <row r="14" spans="1:18" ht="22" customHeight="1" x14ac:dyDescent="0.2">
      <c r="A14" s="20" t="s">
        <v>1</v>
      </c>
      <c r="B14" s="21">
        <f>B12/B10</f>
        <v>0.79053084648493543</v>
      </c>
      <c r="C14" s="21">
        <f>C12/C10</f>
        <v>0.79759645793801393</v>
      </c>
      <c r="D14" s="21">
        <f>D12/D10</f>
        <v>0.82179280730005366</v>
      </c>
      <c r="E14" s="26">
        <f>E12/E10</f>
        <v>0.84923220102373198</v>
      </c>
      <c r="F14" s="21"/>
      <c r="G14" s="21"/>
      <c r="H14" s="21"/>
      <c r="I14" s="21"/>
      <c r="J14" s="26"/>
      <c r="K14" s="66"/>
      <c r="L14" s="2"/>
      <c r="M14" s="2"/>
      <c r="N14" s="2"/>
      <c r="O14" s="1"/>
      <c r="P14" s="1"/>
      <c r="Q14" s="1"/>
      <c r="R14" s="1"/>
    </row>
    <row r="15" spans="1:18" ht="22" customHeight="1" x14ac:dyDescent="0.2">
      <c r="A15" s="22" t="s">
        <v>15</v>
      </c>
      <c r="B15" s="23">
        <v>-1036000000</v>
      </c>
      <c r="C15" s="23">
        <v>-800000000</v>
      </c>
      <c r="D15" s="23">
        <v>-255000000</v>
      </c>
      <c r="E15" s="24">
        <v>-125000000</v>
      </c>
      <c r="F15" s="61">
        <v>411000000</v>
      </c>
      <c r="G15" s="61">
        <v>531000000</v>
      </c>
      <c r="H15" s="61">
        <v>662000000</v>
      </c>
      <c r="I15" s="61">
        <v>900000000</v>
      </c>
      <c r="J15" s="61">
        <v>1100000000</v>
      </c>
      <c r="K15" s="62" t="s">
        <v>20</v>
      </c>
      <c r="L15" s="2"/>
      <c r="M15" s="2"/>
      <c r="N15" s="2"/>
      <c r="O15" s="1"/>
      <c r="P15" s="1"/>
      <c r="Q15" s="1"/>
      <c r="R15" s="1"/>
    </row>
    <row r="16" spans="1:18" ht="22" customHeight="1" x14ac:dyDescent="0.2">
      <c r="A16" s="28"/>
      <c r="B16" s="29"/>
      <c r="C16" s="29">
        <f t="shared" ref="C16:J16" si="1">(C15/B15)-1</f>
        <v>-0.22779922779922779</v>
      </c>
      <c r="D16" s="29">
        <f t="shared" si="1"/>
        <v>-0.68125000000000002</v>
      </c>
      <c r="E16" s="30">
        <f t="shared" si="1"/>
        <v>-0.50980392156862742</v>
      </c>
      <c r="F16" s="29">
        <f t="shared" si="1"/>
        <v>-4.2880000000000003</v>
      </c>
      <c r="G16" s="29">
        <f t="shared" si="1"/>
        <v>0.29197080291970812</v>
      </c>
      <c r="H16" s="29">
        <f t="shared" si="1"/>
        <v>0.24670433145009407</v>
      </c>
      <c r="I16" s="29">
        <f t="shared" si="1"/>
        <v>0.3595166163141994</v>
      </c>
      <c r="J16" s="30">
        <f t="shared" si="1"/>
        <v>0.22222222222222232</v>
      </c>
      <c r="K16" s="65">
        <f>AVERAGE(G16:J16)</f>
        <v>0.28010349322655598</v>
      </c>
      <c r="L16" s="2"/>
      <c r="M16" s="2"/>
      <c r="N16" s="2"/>
      <c r="O16" s="1"/>
      <c r="P16" s="1"/>
      <c r="Q16" s="1"/>
      <c r="R16" s="1"/>
    </row>
    <row r="17" spans="1:18" ht="22" customHeight="1" x14ac:dyDescent="0.2">
      <c r="A17" s="4" t="s">
        <v>16</v>
      </c>
      <c r="B17" s="5">
        <f t="shared" ref="B17:J17" si="2">B15/B10</f>
        <v>-0.74318507890961261</v>
      </c>
      <c r="C17" s="5">
        <f t="shared" si="2"/>
        <v>-0.50600885515496519</v>
      </c>
      <c r="D17" s="5">
        <f t="shared" si="2"/>
        <v>-0.13687600644122383</v>
      </c>
      <c r="E17" s="27">
        <f t="shared" si="2"/>
        <v>-5.8166589111214521E-2</v>
      </c>
      <c r="F17" s="5">
        <f t="shared" si="2"/>
        <v>0.16775510204081634</v>
      </c>
      <c r="G17" s="5">
        <f t="shared" si="2"/>
        <v>0.1875</v>
      </c>
      <c r="H17" s="5">
        <f t="shared" si="2"/>
        <v>0.20394331484904499</v>
      </c>
      <c r="I17" s="5">
        <f t="shared" si="2"/>
        <v>0.21603456553048489</v>
      </c>
      <c r="J17" s="27">
        <f t="shared" si="2"/>
        <v>0.22186365469947558</v>
      </c>
      <c r="K17" s="67"/>
      <c r="L17" s="2"/>
      <c r="M17" s="2"/>
      <c r="N17" s="2"/>
      <c r="O17" s="1"/>
      <c r="P17" s="1"/>
      <c r="Q17" s="1"/>
      <c r="R17" s="1"/>
    </row>
    <row r="18" spans="1:18" ht="22" customHeight="1" x14ac:dyDescent="0.2">
      <c r="A18" s="22" t="s">
        <v>17</v>
      </c>
      <c r="B18" s="23">
        <v>-204000000</v>
      </c>
      <c r="C18" s="23">
        <v>-155000000</v>
      </c>
      <c r="D18" s="23">
        <v>-63000000</v>
      </c>
      <c r="E18" s="24">
        <v>61000000</v>
      </c>
      <c r="F18" s="61">
        <v>352000000</v>
      </c>
      <c r="G18" s="61">
        <v>460000000</v>
      </c>
      <c r="H18" s="61">
        <v>595000000</v>
      </c>
      <c r="I18" s="61">
        <v>1120000000</v>
      </c>
      <c r="J18" s="61">
        <v>1430000000</v>
      </c>
      <c r="K18" s="62" t="s">
        <v>21</v>
      </c>
      <c r="L18" s="2"/>
      <c r="M18" s="2"/>
      <c r="N18" s="2"/>
      <c r="P18" s="1"/>
      <c r="Q18" s="1"/>
      <c r="R18" s="1"/>
    </row>
    <row r="19" spans="1:18" ht="22" customHeight="1" x14ac:dyDescent="0.2">
      <c r="A19" s="31"/>
      <c r="B19" s="29"/>
      <c r="C19" s="29">
        <f t="shared" ref="C19:J19" si="3">(C18/B18)-1</f>
        <v>-0.24019607843137258</v>
      </c>
      <c r="D19" s="29">
        <f t="shared" si="3"/>
        <v>-0.59354838709677415</v>
      </c>
      <c r="E19" s="30">
        <f t="shared" si="3"/>
        <v>-1.9682539682539684</v>
      </c>
      <c r="F19" s="29">
        <f t="shared" si="3"/>
        <v>4.7704918032786887</v>
      </c>
      <c r="G19" s="29">
        <f t="shared" si="3"/>
        <v>0.30681818181818188</v>
      </c>
      <c r="H19" s="29">
        <f t="shared" si="3"/>
        <v>0.29347826086956519</v>
      </c>
      <c r="I19" s="29">
        <f t="shared" si="3"/>
        <v>0.88235294117647056</v>
      </c>
      <c r="J19" s="30">
        <f t="shared" si="3"/>
        <v>0.27678571428571419</v>
      </c>
      <c r="K19" s="65">
        <f>AVERAGE(G19:J19)</f>
        <v>0.43985877453748295</v>
      </c>
      <c r="L19" s="2"/>
      <c r="M19" s="2"/>
      <c r="N19" s="2"/>
      <c r="O19" s="1"/>
      <c r="P19" s="1"/>
      <c r="Q19" s="1"/>
      <c r="R19" s="1"/>
    </row>
    <row r="20" spans="1:18" ht="22" customHeight="1" x14ac:dyDescent="0.2">
      <c r="A20" s="34" t="s">
        <v>8</v>
      </c>
      <c r="B20" s="35">
        <f t="shared" ref="B20:J20" si="4">B18/B10</f>
        <v>-0.14634146341463414</v>
      </c>
      <c r="C20" s="35">
        <f t="shared" si="4"/>
        <v>-9.8039215686274508E-2</v>
      </c>
      <c r="D20" s="35">
        <f t="shared" si="4"/>
        <v>-3.3816425120772944E-2</v>
      </c>
      <c r="E20" s="36">
        <f t="shared" si="4"/>
        <v>2.8385295486272687E-2</v>
      </c>
      <c r="F20" s="35">
        <f t="shared" si="4"/>
        <v>0.1436734693877551</v>
      </c>
      <c r="G20" s="35">
        <f t="shared" si="4"/>
        <v>0.16242937853107345</v>
      </c>
      <c r="H20" s="35">
        <f t="shared" si="4"/>
        <v>0.18330252618607518</v>
      </c>
      <c r="I20" s="35">
        <f t="shared" si="4"/>
        <v>0.26884301488238116</v>
      </c>
      <c r="J20" s="36">
        <f t="shared" si="4"/>
        <v>0.28842275110931825</v>
      </c>
      <c r="K20" s="68"/>
      <c r="L20" s="2"/>
      <c r="M20" s="2"/>
      <c r="N20" s="2"/>
      <c r="O20" s="1"/>
      <c r="P20" s="1"/>
      <c r="Q20" s="1"/>
      <c r="R20" s="1"/>
    </row>
    <row r="21" spans="1:18" ht="22" customHeight="1" x14ac:dyDescent="0.2">
      <c r="A21" s="22" t="s">
        <v>31</v>
      </c>
      <c r="B21" s="23">
        <v>211600000</v>
      </c>
      <c r="C21" s="23">
        <v>224300000</v>
      </c>
      <c r="D21" s="23">
        <v>235800000</v>
      </c>
      <c r="E21" s="24">
        <v>246600000</v>
      </c>
      <c r="F21" s="23"/>
      <c r="G21" s="23"/>
      <c r="H21" s="23"/>
      <c r="I21" s="23"/>
      <c r="J21" s="24"/>
      <c r="K21" s="62" t="s">
        <v>27</v>
      </c>
      <c r="L21" s="2"/>
      <c r="M21" s="2"/>
      <c r="N21" s="2"/>
      <c r="P21" s="1"/>
      <c r="Q21" s="1"/>
      <c r="R21" s="1"/>
    </row>
    <row r="22" spans="1:18" ht="22" customHeight="1" x14ac:dyDescent="0.2">
      <c r="A22" s="31"/>
      <c r="B22" s="29"/>
      <c r="C22" s="32">
        <f t="shared" ref="C22" si="5">(C21/B21)-1</f>
        <v>6.0018903591682493E-2</v>
      </c>
      <c r="D22" s="32">
        <f t="shared" ref="D22" si="6">(D21/C21)-1</f>
        <v>5.1270619705751308E-2</v>
      </c>
      <c r="E22" s="33">
        <f t="shared" ref="E22" si="7">(E21/D21)-1</f>
        <v>4.5801526717557328E-2</v>
      </c>
      <c r="F22" s="29"/>
      <c r="G22" s="29"/>
      <c r="H22" s="29"/>
      <c r="I22" s="29"/>
      <c r="J22" s="30"/>
      <c r="K22" s="69">
        <f>AVERAGE(C22:E22)</f>
        <v>5.2363683338330379E-2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2009</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Nutanix, Inc. is engaged in cloud software, offering organizations a single platform for running apps and data across clouds. The Company’s Nutanix Cloud Platform is designed to enable organizations to build a hybrid multicloud infrastructure, providing a consistent cloud operating model with a single platform for running applications and managing data in core data centers, at the edge, and on public clouds, all while supporting a variety of hypervisors and container platforms. Nutanix Cloud Platform supports a variety of workloads with varied compute, storage, and network requirements, including business-critical applications, data platforms, general-purpose workloads, end user computing and virtual desktop infrastructure services, enterprise artificial intelligence (AI) workloads, and cloud native applications. Its solutions are primarily sold through its channel partners or original equipment manufacturers (OEMs) and delivered directly to its end customers.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NTNX/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2024-11-10T06:06:43Z</dcterms:modified>
</cp:coreProperties>
</file>