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44FA02A6-C44F-B14C-908C-C1F4E03FA74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C6" i="1" s="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<sst xmlns="http://schemas.openxmlformats.org/spreadsheetml/2006/main" count="36" uniqueCount="33">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</sst>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368000000</c:v>
                </c:pt>
                <c:pt idx="1">
                  <c:v>458000000</c:v>
                </c:pt>
                <c:pt idx="2">
                  <c:v>591000000</c:v>
                </c:pt>
                <c:pt idx="3">
                  <c:v>729000000</c:v>
                </c:pt>
                <c:pt idx="4">
                  <c:v>986000000</c:v>
                </c:pt>
                <c:pt idx="5">
                  <c:v>1220000000</c:v>
                </c:pt>
                <c:pt idx="6">
                  <c:v>1440000000</c:v>
                </c:pt>
                <c:pt idx="7">
                  <c:v>1611000000</c:v>
                </c:pt>
                <c:pt idx="8">
                  <c:v>1882000000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-73000000</c:v>
                </c:pt>
                <c:pt idx="1">
                  <c:v>-257000000</c:v>
                </c:pt>
                <c:pt idx="2">
                  <c:v>-279000000</c:v>
                </c:pt>
                <c:pt idx="3">
                  <c:v>-189000000</c:v>
                </c:pt>
                <c:pt idx="4">
                  <c:v>121000000</c:v>
                </c:pt>
                <c:pt idx="5">
                  <c:v>181000000</c:v>
                </c:pt>
                <c:pt idx="6">
                  <c:v>232000000</c:v>
                </c:pt>
                <c:pt idx="7">
                  <c:v>311000000</c:v>
                </c:pt>
                <c:pt idx="8">
                  <c:v>419000000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55000000</c:v>
                </c:pt>
                <c:pt idx="1">
                  <c:v>-175000000</c:v>
                </c:pt>
                <c:pt idx="2">
                  <c:v>-220000000</c:v>
                </c:pt>
                <c:pt idx="3">
                  <c:v>-150000000</c:v>
                </c:pt>
                <c:pt idx="4">
                  <c:v>142000000</c:v>
                </c:pt>
                <c:pt idx="5">
                  <c:v>189000000</c:v>
                </c:pt>
                <c:pt idx="6">
                  <c:v>240000000</c:v>
                </c:pt>
                <c:pt idx="7">
                  <c:v>282000000</c:v>
                </c:pt>
                <c:pt idx="8">
                  <c:v>373000000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https://www.bing.com/financeapi/forcetrigger?t=c1wr27&amp;q=XNYS%3aZETA&amp;form=skydnc</v>
    <v>Learn more on Bing</v>
  </rv>
  <rv s="1">
    <v>0</v>
    <v>Zeta Global Holdings Corp (XNYS:ZETA)</v>
    <v>2</v>
    <v>3</v>
    <v>Finance</v>
    <v>4</v>
    <v>en-US</v>
    <v>c1wr27</v>
    <v>268435456</v>
    <v>1</v>
    <v>Powered by Refinitiv</v>
    <v>38.200000000000003</v>
    <v>7.65</v>
    <v>1.1996</v>
    <v>2</v>
    <v>0.11376599999999999</v>
    <v>0.12</v>
    <v>6.1289999999999999E-3</v>
    <v>USD</v>
    <v>Zeta Global Holdings Corp. operates an omnichannel data-driven cloud platform, which is engaged in providing enterprises with consumer intelligence and marketing automation software. It enables customers to target, connect and engage consumers through software that delivers personalized marketing across all addressable channels, including email, social media, Web, chat, connected TV (CTV) and video, among others. Its Zeta Marketing Platform (ZMP) is an omnichannel marketing platform with identity data at its core. The ZMP analyzes billions of structured and unstructured data points to predict consumer intent by leveraging sophisticated machine learning algorithms and the opted-in data set for omnichannel marketing. The Company’s Consumer Data Platform (CDP+) ingests, analyzes, and distills disparate data points to generate a single view of a consumer, encompassing identity, profile characteristics, behaviors, and purchase intent, which is then made accessible through a single console.</v>
    <v>1783</v>
    <v>New York Stock Exchange</v>
    <v>XNYS</v>
    <v>XNYS</v>
    <v>3 Park Avenue, 33Rd Floor, NEW YORK, NY, 10016 US</v>
    <v>20.12</v>
    <v>Software &amp; IT Services</v>
    <v>Stock</v>
    <v>45615.041629003907</v>
    <v>0</v>
    <v>18.28</v>
    <v>4606935124</v>
    <v>Zeta Global Holdings Corp</v>
    <v>Zeta Global Holdings Corp</v>
    <v>18.600000000000001</v>
    <v>17.579999999999998</v>
    <v>19.579999999999998</v>
    <v>19.7</v>
    <v>235287800</v>
    <v>ZETA</v>
    <v>Zeta Global Holdings Corp (XNYS:ZETA)</v>
    <v>19038681</v>
    <v>8372186</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ZET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M11" sqref="M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19.579999999999998</v>
      </c>
      <c r="B3" s="6" t="s">
        <v>22</v>
      </c>
      <c r="C3" s="41">
        <f ca="1">A5/F10</f>
        <v>4.6723479959432046</v>
      </c>
      <c r="D3" s="9" t="s">
        <v>26</v>
      </c>
      <c r="E3" s="44">
        <f>E14</f>
        <v>0.62277091906721538</v>
      </c>
      <c r="F3" s="9" t="s">
        <v>1</v>
      </c>
      <c r="G3" s="45" cm="1">
        <f t="array" aca="1" ref="G3" ca="1">_FV(A1,"Shares outstanding",TRUE)*(1+(5*C6))</f>
        <v>267411522.13864937</v>
      </c>
      <c r="H3" s="12" t="s">
        <v>4</v>
      </c>
      <c r="I3" s="45">
        <f>J18*(1+K4)/(I6-K4)</f>
        <v>5097666666.6666651</v>
      </c>
      <c r="J3" s="9" t="s">
        <v>2</v>
      </c>
      <c r="K3" s="75" t="s">
        <v>32</v>
      </c>
      <c r="L3" s="76"/>
      <c r="M3" s="2"/>
      <c r="N3" s="2"/>
      <c r="O3" s="1"/>
      <c r="P3" s="1"/>
      <c r="Q3" s="1"/>
      <c r="R3" s="1"/>
    </row>
    <row r="4" spans="1:18" ht="22" customHeight="1" x14ac:dyDescent="0.2">
      <c r="A4" s="38" cm="1">
        <f t="array" aca="1" ref="A4" ca="1">_FV(A1,"Change (%)",TRUE)</f>
        <v>0.11376599999999999</v>
      </c>
      <c r="B4" s="7" t="s">
        <v>23</v>
      </c>
      <c r="C4" s="41">
        <f ca="1">A5/F15</f>
        <v>38.073844000000001</v>
      </c>
      <c r="D4" s="9" t="s">
        <v>25</v>
      </c>
      <c r="E4" s="44">
        <f>F17</f>
        <v>0.12271805273833672</v>
      </c>
      <c r="F4" s="9" t="s">
        <v>6</v>
      </c>
      <c r="G4" s="55">
        <v>132000000</v>
      </c>
      <c r="H4" s="12" t="s">
        <v>28</v>
      </c>
      <c r="I4" s="45">
        <f>NPV(I6,F18,G18,H18,I18,(J18+I3))</f>
        <v>4055068187.5099578</v>
      </c>
      <c r="J4" s="12" t="s">
        <v>5</v>
      </c>
      <c r="K4" s="52">
        <v>2.5000000000000001E-2</v>
      </c>
      <c r="L4" s="14" t="s">
        <v>29</v>
      </c>
      <c r="M4" s="2"/>
      <c r="N4" s="2"/>
      <c r="O4" s="1"/>
      <c r="P4" s="1"/>
      <c r="Q4" s="1"/>
      <c r="R4" s="1"/>
    </row>
    <row r="5" spans="1:18" ht="22" customHeight="1" x14ac:dyDescent="0.2">
      <c r="A5" s="39" cm="1">
        <f t="array" aca="1" ref="A5" ca="1">_FV(A1,"Market cap",TRUE)</f>
        <v>4606935124</v>
      </c>
      <c r="B5" s="7" t="s">
        <v>0</v>
      </c>
      <c r="C5" s="42">
        <f ca="1">F18/A5</f>
        <v>3.0823095220127088E-2</v>
      </c>
      <c r="D5" s="9" t="s">
        <v>24</v>
      </c>
      <c r="E5" s="44">
        <f>F20</f>
        <v>0.1440162271805274</v>
      </c>
      <c r="F5" s="9" t="s">
        <v>8</v>
      </c>
      <c r="G5" s="55">
        <v>192500000</v>
      </c>
      <c r="H5" s="12" t="s">
        <v>9</v>
      </c>
      <c r="I5" s="45">
        <f>I4+G4-G5</f>
        <v>3994568187.5099578</v>
      </c>
      <c r="J5" s="12" t="s">
        <v>7</v>
      </c>
      <c r="K5" s="47">
        <f ca="1">I5/G3</f>
        <v>14.937906024254357</v>
      </c>
      <c r="L5" s="6" t="s">
        <v>11</v>
      </c>
      <c r="M5" s="2"/>
      <c r="N5" s="2"/>
      <c r="O5" s="1"/>
      <c r="P5" s="1"/>
      <c r="Q5" s="1"/>
      <c r="R5" s="1"/>
    </row>
    <row r="6" spans="1:18" ht="22" customHeight="1" x14ac:dyDescent="0.2">
      <c r="A6" s="40" cm="1">
        <f t="array" aca="1" ref="A6" ca="1">_FV(A1,"Beta")</f>
        <v>1.1996</v>
      </c>
      <c r="B6" s="8" t="s">
        <v>18</v>
      </c>
      <c r="C6" s="43">
        <f>K22</f>
        <v>2.7305896981185906E-2</v>
      </c>
      <c r="D6" s="10" t="s">
        <v>27</v>
      </c>
      <c r="E6" s="54">
        <v>0.20200000000000001</v>
      </c>
      <c r="F6" s="11" t="s">
        <v>12</v>
      </c>
      <c r="G6" s="46">
        <f>G4-G5</f>
        <v>-60500000</v>
      </c>
      <c r="H6" s="11" t="s">
        <v>3</v>
      </c>
      <c r="I6" s="53">
        <v>0.1</v>
      </c>
      <c r="J6" s="10" t="s">
        <v>10</v>
      </c>
      <c r="K6" s="48">
        <f ca="1">K5/A3-1</f>
        <v>-0.23708345126382235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368000000</v>
      </c>
      <c r="C10" s="23">
        <v>458000000</v>
      </c>
      <c r="D10" s="23">
        <v>591000000</v>
      </c>
      <c r="E10" s="24">
        <v>729000000</v>
      </c>
      <c r="F10" s="61">
        <v>986000000</v>
      </c>
      <c r="G10" s="61">
        <v>1220000000</v>
      </c>
      <c r="H10" s="61">
        <v>1440000000</v>
      </c>
      <c r="I10" s="61">
        <v>1611000000</v>
      </c>
      <c r="J10" s="61">
        <v>1882000000</v>
      </c>
      <c r="K10" s="62" t="s">
        <v>19</v>
      </c>
      <c r="L10" s="2"/>
      <c r="M10" s="2"/>
      <c r="N10" s="2"/>
      <c r="O10" s="1"/>
      <c r="P10" s="1"/>
      <c r="Q10" s="1"/>
      <c r="R10" s="1"/>
    </row>
    <row r="11" spans="1:18" ht="22" customHeight="1" x14ac:dyDescent="0.2">
      <c r="A11" s="18"/>
      <c r="B11" s="19"/>
      <c r="C11" s="19">
        <f t="shared" ref="C11:J11" si="0">(C10/B10)-1</f>
        <v>0.24456521739130443</v>
      </c>
      <c r="D11" s="19">
        <f t="shared" si="0"/>
        <v>0.29039301310043664</v>
      </c>
      <c r="E11" s="25">
        <f t="shared" si="0"/>
        <v>0.23350253807106602</v>
      </c>
      <c r="F11" s="19">
        <f t="shared" si="0"/>
        <v>0.35253772290809327</v>
      </c>
      <c r="G11" s="19">
        <f t="shared" si="0"/>
        <v>0.23732251521298164</v>
      </c>
      <c r="H11" s="19">
        <f t="shared" si="0"/>
        <v>0.18032786885245899</v>
      </c>
      <c r="I11" s="19">
        <f t="shared" si="0"/>
        <v>0.11874999999999991</v>
      </c>
      <c r="J11" s="25">
        <f t="shared" si="0"/>
        <v>0.16821849782743636</v>
      </c>
      <c r="K11" s="63">
        <f>AVERAGE(F11:J11)</f>
        <v>0.21143132096019404</v>
      </c>
      <c r="L11" s="2"/>
      <c r="M11" s="2"/>
      <c r="N11" s="2"/>
      <c r="O11" s="1"/>
      <c r="P11" s="1"/>
      <c r="Q11" s="1"/>
      <c r="R11" s="1"/>
    </row>
    <row r="12" spans="1:18" ht="22" customHeight="1" x14ac:dyDescent="0.2">
      <c r="A12" s="22" t="s">
        <v>30</v>
      </c>
      <c r="B12" s="23">
        <v>219000000</v>
      </c>
      <c r="C12" s="23">
        <v>284000000</v>
      </c>
      <c r="D12" s="23">
        <v>376000000</v>
      </c>
      <c r="E12" s="24">
        <v>454000000</v>
      </c>
      <c r="F12" s="23"/>
      <c r="G12" s="23"/>
      <c r="H12" s="23"/>
      <c r="I12" s="23"/>
      <c r="J12" s="24"/>
      <c r="K12" s="64"/>
      <c r="L12" s="2"/>
      <c r="M12" s="2"/>
      <c r="N12" s="2"/>
      <c r="O12" s="1"/>
      <c r="P12" s="1"/>
      <c r="Q12" s="1"/>
      <c r="R12" s="1"/>
    </row>
    <row r="13" spans="1:18" ht="22" customHeight="1" x14ac:dyDescent="0.2">
      <c r="A13" s="28"/>
      <c r="B13" s="29"/>
      <c r="C13" s="29">
        <f>(C12/B12)-1</f>
        <v>0.29680365296803646</v>
      </c>
      <c r="D13" s="29">
        <f>(D12/C12)-1</f>
        <v>0.323943661971831</v>
      </c>
      <c r="E13" s="30">
        <f>(E12/D12)-1</f>
        <v>0.20744680851063824</v>
      </c>
      <c r="F13" s="29"/>
      <c r="G13" s="29"/>
      <c r="H13" s="29"/>
      <c r="I13" s="29"/>
      <c r="J13" s="30"/>
      <c r="K13" s="65"/>
      <c r="L13" s="2"/>
      <c r="M13" s="2"/>
      <c r="N13" s="2"/>
      <c r="O13" s="1"/>
      <c r="P13" s="1"/>
      <c r="Q13" s="1"/>
      <c r="R13" s="1"/>
    </row>
    <row r="14" spans="1:18" ht="22" customHeight="1" x14ac:dyDescent="0.2">
      <c r="A14" s="20" t="s">
        <v>1</v>
      </c>
      <c r="B14" s="21">
        <f>B12/B10</f>
        <v>0.59510869565217395</v>
      </c>
      <c r="C14" s="21">
        <f>C12/C10</f>
        <v>0.62008733624454149</v>
      </c>
      <c r="D14" s="21">
        <f>D12/D10</f>
        <v>0.63620981387478848</v>
      </c>
      <c r="E14" s="26">
        <f>E12/E10</f>
        <v>0.62277091906721538</v>
      </c>
      <c r="F14" s="21"/>
      <c r="G14" s="21"/>
      <c r="H14" s="21"/>
      <c r="I14" s="21"/>
      <c r="J14" s="26"/>
      <c r="K14" s="66"/>
      <c r="L14" s="2"/>
      <c r="M14" s="2"/>
      <c r="N14" s="2"/>
      <c r="O14" s="1"/>
      <c r="P14" s="1"/>
      <c r="Q14" s="1"/>
      <c r="R14" s="1"/>
    </row>
    <row r="15" spans="1:18" ht="22" customHeight="1" x14ac:dyDescent="0.2">
      <c r="A15" s="22" t="s">
        <v>15</v>
      </c>
      <c r="B15" s="23">
        <v>-73000000</v>
      </c>
      <c r="C15" s="23">
        <v>-257000000</v>
      </c>
      <c r="D15" s="23">
        <v>-279000000</v>
      </c>
      <c r="E15" s="24">
        <v>-189000000</v>
      </c>
      <c r="F15" s="61">
        <v>121000000</v>
      </c>
      <c r="G15" s="61">
        <v>181000000</v>
      </c>
      <c r="H15" s="61">
        <v>232000000</v>
      </c>
      <c r="I15" s="61">
        <v>311000000</v>
      </c>
      <c r="J15" s="61">
        <v>419000000</v>
      </c>
      <c r="K15" s="62" t="s">
        <v>20</v>
      </c>
      <c r="L15" s="2"/>
      <c r="M15" s="2"/>
      <c r="N15" s="2"/>
      <c r="O15" s="1"/>
      <c r="P15" s="1"/>
      <c r="Q15" s="1"/>
      <c r="R15" s="1"/>
    </row>
    <row r="16" spans="1:18" ht="22" customHeight="1" x14ac:dyDescent="0.2">
      <c r="A16" s="28"/>
      <c r="B16" s="29"/>
      <c r="C16" s="29">
        <f t="shared" ref="C16:J16" si="1">(C15/B15)-1</f>
        <v>2.5205479452054793</v>
      </c>
      <c r="D16" s="29">
        <f t="shared" si="1"/>
        <v>8.5603112840466844E-2</v>
      </c>
      <c r="E16" s="30">
        <f t="shared" si="1"/>
        <v>-0.32258064516129037</v>
      </c>
      <c r="F16" s="29">
        <f t="shared" si="1"/>
        <v>-1.6402116402116402</v>
      </c>
      <c r="G16" s="29">
        <f t="shared" si="1"/>
        <v>0.49586776859504123</v>
      </c>
      <c r="H16" s="29">
        <f t="shared" si="1"/>
        <v>0.28176795580110503</v>
      </c>
      <c r="I16" s="29">
        <f t="shared" si="1"/>
        <v>0.34051724137931028</v>
      </c>
      <c r="J16" s="30">
        <f t="shared" si="1"/>
        <v>0.34726688102893899</v>
      </c>
      <c r="K16" s="65">
        <f>AVERAGE(G16:J16)</f>
        <v>0.36635496170109888</v>
      </c>
      <c r="L16" s="2"/>
      <c r="M16" s="2"/>
      <c r="N16" s="2"/>
      <c r="O16" s="1"/>
      <c r="P16" s="1"/>
      <c r="Q16" s="1"/>
      <c r="R16" s="1"/>
    </row>
    <row r="17" spans="1:18" ht="22" customHeight="1" x14ac:dyDescent="0.2">
      <c r="A17" s="4" t="s">
        <v>16</v>
      </c>
      <c r="B17" s="5">
        <f t="shared" ref="B17:J17" si="2">B15/B10</f>
        <v>-0.1983695652173913</v>
      </c>
      <c r="C17" s="5">
        <f t="shared" si="2"/>
        <v>-0.56113537117903933</v>
      </c>
      <c r="D17" s="5">
        <f t="shared" si="2"/>
        <v>-0.4720812182741117</v>
      </c>
      <c r="E17" s="27">
        <f t="shared" si="2"/>
        <v>-0.25925925925925924</v>
      </c>
      <c r="F17" s="5">
        <f t="shared" si="2"/>
        <v>0.12271805273833672</v>
      </c>
      <c r="G17" s="5">
        <f t="shared" si="2"/>
        <v>0.14836065573770491</v>
      </c>
      <c r="H17" s="5">
        <f t="shared" si="2"/>
        <v>0.16111111111111112</v>
      </c>
      <c r="I17" s="5">
        <f t="shared" si="2"/>
        <v>0.1930477963997517</v>
      </c>
      <c r="J17" s="27">
        <f t="shared" si="2"/>
        <v>0.2226354941551541</v>
      </c>
      <c r="K17" s="67"/>
      <c r="L17" s="2"/>
      <c r="M17" s="2"/>
      <c r="N17" s="2"/>
      <c r="O17" s="1"/>
      <c r="P17" s="1"/>
      <c r="Q17" s="1"/>
      <c r="R17" s="1"/>
    </row>
    <row r="18" spans="1:18" ht="22" customHeight="1" x14ac:dyDescent="0.2">
      <c r="A18" s="22" t="s">
        <v>17</v>
      </c>
      <c r="B18" s="23">
        <v>55000000</v>
      </c>
      <c r="C18" s="23">
        <v>-175000000</v>
      </c>
      <c r="D18" s="23">
        <v>-220000000</v>
      </c>
      <c r="E18" s="24">
        <v>-150000000</v>
      </c>
      <c r="F18" s="61">
        <v>142000000</v>
      </c>
      <c r="G18" s="61">
        <v>189000000</v>
      </c>
      <c r="H18" s="61">
        <v>240000000</v>
      </c>
      <c r="I18" s="61">
        <v>282000000</v>
      </c>
      <c r="J18" s="61">
        <v>373000000</v>
      </c>
      <c r="K18" s="62" t="s">
        <v>21</v>
      </c>
      <c r="L18" s="2"/>
      <c r="M18" s="2"/>
      <c r="N18" s="2"/>
      <c r="P18" s="1"/>
      <c r="Q18" s="1"/>
      <c r="R18" s="1"/>
    </row>
    <row r="19" spans="1:18" ht="22" customHeight="1" x14ac:dyDescent="0.2">
      <c r="A19" s="31"/>
      <c r="B19" s="29"/>
      <c r="C19" s="29">
        <f t="shared" ref="C19:J19" si="3">(C18/B18)-1</f>
        <v>-4.1818181818181817</v>
      </c>
      <c r="D19" s="29">
        <f t="shared" si="3"/>
        <v>0.25714285714285712</v>
      </c>
      <c r="E19" s="30">
        <f t="shared" si="3"/>
        <v>-0.31818181818181823</v>
      </c>
      <c r="F19" s="29">
        <f t="shared" si="3"/>
        <v>-1.9466666666666668</v>
      </c>
      <c r="G19" s="29">
        <f t="shared" si="3"/>
        <v>0.33098591549295775</v>
      </c>
      <c r="H19" s="29">
        <f t="shared" si="3"/>
        <v>0.26984126984126977</v>
      </c>
      <c r="I19" s="29">
        <f t="shared" si="3"/>
        <v>0.17500000000000004</v>
      </c>
      <c r="J19" s="30">
        <f t="shared" si="3"/>
        <v>0.32269503546099298</v>
      </c>
      <c r="K19" s="65">
        <f>AVERAGE(G19:J19)</f>
        <v>0.27463055519880514</v>
      </c>
      <c r="L19" s="2"/>
      <c r="M19" s="2"/>
      <c r="N19" s="2"/>
      <c r="O19" s="1"/>
      <c r="P19" s="1"/>
      <c r="Q19" s="1"/>
      <c r="R19" s="1"/>
    </row>
    <row r="20" spans="1:18" ht="22" customHeight="1" x14ac:dyDescent="0.2">
      <c r="A20" s="34" t="s">
        <v>8</v>
      </c>
      <c r="B20" s="35">
        <f t="shared" ref="B20:J20" si="4">B18/B10</f>
        <v>0.14945652173913043</v>
      </c>
      <c r="C20" s="35">
        <f t="shared" si="4"/>
        <v>-0.38209606986899564</v>
      </c>
      <c r="D20" s="35">
        <f t="shared" si="4"/>
        <v>-0.37225042301184436</v>
      </c>
      <c r="E20" s="36">
        <f t="shared" si="4"/>
        <v>-0.20576131687242799</v>
      </c>
      <c r="F20" s="35">
        <f t="shared" si="4"/>
        <v>0.1440162271805274</v>
      </c>
      <c r="G20" s="35">
        <f t="shared" si="4"/>
        <v>0.15491803278688523</v>
      </c>
      <c r="H20" s="35">
        <f t="shared" si="4"/>
        <v>0.16666666666666666</v>
      </c>
      <c r="I20" s="35">
        <f t="shared" si="4"/>
        <v>0.1750465549348231</v>
      </c>
      <c r="J20" s="36">
        <f t="shared" si="4"/>
        <v>0.19819341126461212</v>
      </c>
      <c r="K20" s="68"/>
      <c r="L20" s="2"/>
      <c r="M20" s="2"/>
      <c r="N20" s="2"/>
      <c r="O20" s="1"/>
      <c r="P20" s="1"/>
      <c r="Q20" s="1"/>
      <c r="R20" s="1"/>
    </row>
    <row r="21" spans="1:18" ht="22" customHeight="1" x14ac:dyDescent="0.2">
      <c r="A21" s="22" t="s">
        <v>31</v>
      </c>
      <c r="B21" s="23">
        <v>197500000</v>
      </c>
      <c r="C21" s="23">
        <v>197500000</v>
      </c>
      <c r="D21" s="23">
        <v>207000000</v>
      </c>
      <c r="E21" s="24">
        <v>214000000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4.8101265822784844E-2</v>
      </c>
      <c r="E22" s="33">
        <f t="shared" ref="E22" si="7">(E21/D21)-1</f>
        <v>3.3816425120772875E-2</v>
      </c>
      <c r="F22" s="29"/>
      <c r="G22" s="29"/>
      <c r="H22" s="29"/>
      <c r="I22" s="29"/>
      <c r="J22" s="30"/>
      <c r="K22" s="69">
        <f>AVERAGE(C22:E22)</f>
        <v>2.7305896981185906E-2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2012</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Zeta Global Holdings Corp. operates an omnichannel data-driven cloud platform, which is engaged in providing enterprises with consumer intelligence and marketing automation software. It enables customers to target, connect and engage consumers through software that delivers personalized marketing across all addressable channels, including email, social media, Web, chat, connected TV (CTV) and video, among others. Its Zeta Marketing Platform (ZMP) is an omnichannel marketing platform with identity data at its core. The ZMP analyzes billions of structured and unstructured data points to predict consumer intent by leveraging sophisticated machine learning algorithms and the opted-in data set for omnichannel marketing. The Company’s Consumer Data Platform (CDP+) ingests, analyzes, and distills disparate data points to generate a single view of a consumer, encompassing identity, profile characteristics, behaviors, and purchase intent, which is then made accessible through a single console.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ZET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2024-11-19T04:38:13Z</dcterms:modified>
</cp:coreProperties>
</file>