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46331AE6-9CFB-8746-831B-E8DCCC39A8E0}"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1" l="1"/>
  <c r="K19" i="1"/>
  <c r="A3" i="1" a="1"/>
  <c r="A3" i="1" s="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4" i="1" a="1"/>
  <c r="A4" i="1" s="1"/>
  <c r="A5" i="1" a="1"/>
  <c r="A5" i="1" s="1"/>
  <c r="C5" i="1" s="1"/>
  <c r="K22" i="1" l="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<sst xmlns="http://schemas.openxmlformats.org/spreadsheetml/2006/main" count="36" uniqueCount="33">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</sst>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6919000000</c:v>
                </c:pt>
                <c:pt idx="1">
                  <c:v>9212000000</c:v>
                </c:pt>
                <c:pt idx="2">
                  <c:v>10496000000</c:v>
                </c:pt>
                <c:pt idx="3">
                  <c:v>9812000000</c:v>
                </c:pt>
                <c:pt idx="4">
                  <c:v>11716000000</c:v>
                </c:pt>
                <c:pt idx="5">
                  <c:v>12450000000</c:v>
                </c:pt>
                <c:pt idx="6">
                  <c:v>13663000000</c:v>
                </c:pt>
                <c:pt idx="7">
                  <c:v>14332000000</c:v>
                </c:pt>
                <c:pt idx="8">
                  <c:v>15950000000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2078000000</c:v>
                </c:pt>
                <c:pt idx="1">
                  <c:v>3322000000</c:v>
                </c:pt>
                <c:pt idx="2">
                  <c:v>3387000000</c:v>
                </c:pt>
                <c:pt idx="3">
                  <c:v>2762000000</c:v>
                </c:pt>
                <c:pt idx="4">
                  <c:v>4114000000</c:v>
                </c:pt>
                <c:pt idx="5">
                  <c:v>4391000000</c:v>
                </c:pt>
                <c:pt idx="6">
                  <c:v>4900000000</c:v>
                </c:pt>
                <c:pt idx="7">
                  <c:v>4951000000</c:v>
                </c:pt>
                <c:pt idx="8">
                  <c:v>5650000000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2257000000</c:v>
                </c:pt>
                <c:pt idx="1">
                  <c:v>2871000000</c:v>
                </c:pt>
                <c:pt idx="2">
                  <c:v>3868000000</c:v>
                </c:pt>
                <c:pt idx="3">
                  <c:v>3162000000</c:v>
                </c:pt>
                <c:pt idx="4">
                  <c:v>4202000000</c:v>
                </c:pt>
                <c:pt idx="5">
                  <c:v>4807000000</c:v>
                </c:pt>
                <c:pt idx="6">
                  <c:v>5134000000</c:v>
                </c:pt>
                <c:pt idx="7">
                  <c:v>5203000000</c:v>
                </c:pt>
                <c:pt idx="8">
                  <c:v>5736000000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184150</xdr:rowOff>
    </xdr:from>
    <xdr:to>
      <xdr:col>10</xdr:col>
      <xdr:colOff>876300</xdr:colOff>
      <xdr:row>35</xdr:row>
      <xdr:rowOff>0</xdr:rowOff>
    </xdr:to>
    <xdr:graphicFrame macro="">
      <xdr:nvGraphicFramePr>
        <xdr:cNvPr id="2" name="Chart 1">
          <a:extLst>
            <a:ext uri="{FF2B5EF4-FFF2-40B4-BE49-F238E27FC236}">
              <a16:creationId xmlns:a16="http://schemas.microsoft.com/office/drawing/2014/main" id="{AB6757D5-B2BC-CF99-8E45-194F7B088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https://www.bing.com/financeapi/forcetrigger?t=a1wjkr&amp;q=XNAS%3aKLAC&amp;form=skydnc</v>
    <v>Learn more on Bing</v>
  </rv>
  <rv s="1">
    <v>0</v>
    <v>KLA Corporation (XNAS:KLAC)</v>
    <v>2</v>
    <v>3</v>
    <v>Finance</v>
    <v>4</v>
    <v>en-US</v>
    <v>a1wjkr</v>
    <v>268435456</v>
    <v>1</v>
    <v>Powered by Refinitiv</v>
    <v>896.32</v>
    <v>498.57</v>
    <v>1.2915000000000001</v>
    <v>-0.67</v>
    <v>-9.9949999999999995E-4</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and Component Inspection. Semiconductor Process Control segment provides comprehensive portfolio of inspection, metrology and software products, as well as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One Technology Drive, MILPITAS, CA, 95035 US</v>
    <v>678.64</v>
    <v>Semiconductors &amp; Semiconductor Equipment</v>
    <v>Stock</v>
    <v>45602.998003495311</v>
    <v>0</v>
    <v>657.48</v>
    <v>89573587668</v>
    <v>KLA Corporation</v>
    <v>KLA Corporation</v>
    <v>675</v>
    <v>30.59</v>
    <v>670.33</v>
    <v>669.66</v>
    <v>133759800</v>
    <v>KLAC</v>
    <v>KLA Corporation (XNAS:KLAC)</v>
    <v>210</v>
    <v>1070950</v>
    <v>1975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KLAC/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9" sqref="L9"/>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669.66</v>
      </c>
      <c r="B3" s="6" t="s">
        <v>22</v>
      </c>
      <c r="C3" s="41">
        <f ca="1">A5/F10</f>
        <v>7.645406936497098</v>
      </c>
      <c r="D3" s="9" t="s">
        <v>26</v>
      </c>
      <c r="E3" s="44">
        <f>E14</f>
        <v>0.59967386873216466</v>
      </c>
      <c r="F3" s="9" t="s">
        <v>1</v>
      </c>
      <c r="G3" s="45" cm="1">
        <f t="array" aca="1" ref="G3" ca="1">_FV(A1,"Shares outstanding",TRUE)*(1+(5*C6))</f>
        <v>105642523.33684918</v>
      </c>
      <c r="H3" s="12" t="s">
        <v>4</v>
      </c>
      <c r="I3" s="45">
        <f>J18*(1+K4)/(I6-K4)</f>
        <v>78391999999.999969</v>
      </c>
      <c r="J3" s="9" t="s">
        <v>2</v>
      </c>
      <c r="K3" s="75" t="s">
        <v>32</v>
      </c>
      <c r="L3" s="76"/>
      <c r="M3" s="2"/>
      <c r="N3" s="2"/>
      <c r="O3" s="1"/>
      <c r="P3" s="1"/>
      <c r="Q3" s="1"/>
      <c r="R3" s="1"/>
    </row>
    <row r="4" spans="1:18" ht="22" customHeight="1" x14ac:dyDescent="0.2">
      <c r="A4" s="38" cm="1">
        <f t="array" aca="1" ref="A4" ca="1">_FV(A1,"Change (%)",TRUE)</f>
        <v>-9.9949999999999995E-4</v>
      </c>
      <c r="B4" s="7" t="s">
        <v>23</v>
      </c>
      <c r="C4" s="41">
        <f ca="1">A5/F15</f>
        <v>21.772870118619348</v>
      </c>
      <c r="D4" s="9" t="s">
        <v>25</v>
      </c>
      <c r="E4" s="44">
        <f>F17</f>
        <v>0.35114373506316149</v>
      </c>
      <c r="F4" s="9" t="s">
        <v>6</v>
      </c>
      <c r="G4" s="55">
        <v>4504000000</v>
      </c>
      <c r="H4" s="12" t="s">
        <v>28</v>
      </c>
      <c r="I4" s="45">
        <f>NPV(I6,F18,G18,H18,I18,(J18+I3))</f>
        <v>67440565535.140984</v>
      </c>
      <c r="J4" s="12" t="s">
        <v>5</v>
      </c>
      <c r="K4" s="52">
        <v>2.5000000000000001E-2</v>
      </c>
      <c r="L4" s="14" t="s">
        <v>29</v>
      </c>
      <c r="M4" s="2"/>
      <c r="N4" s="2"/>
      <c r="O4" s="1"/>
      <c r="P4" s="1"/>
      <c r="Q4" s="1"/>
      <c r="R4" s="1"/>
    </row>
    <row r="5" spans="1:18" ht="22" customHeight="1" x14ac:dyDescent="0.2">
      <c r="A5" s="39" cm="1">
        <f t="array" aca="1" ref="A5" ca="1">_FV(A1,"Market cap",TRUE)</f>
        <v>89573587668</v>
      </c>
      <c r="B5" s="7" t="s">
        <v>0</v>
      </c>
      <c r="C5" s="42">
        <f ca="1">F18/A5</f>
        <v>4.6911149920381687E-2</v>
      </c>
      <c r="D5" s="9" t="s">
        <v>24</v>
      </c>
      <c r="E5" s="44">
        <f>F20</f>
        <v>0.3586548310003414</v>
      </c>
      <c r="F5" s="9" t="s">
        <v>8</v>
      </c>
      <c r="G5" s="55">
        <v>6820000000</v>
      </c>
      <c r="H5" s="12" t="s">
        <v>9</v>
      </c>
      <c r="I5" s="45">
        <f>I4+G4-G5</f>
        <v>65124565535.140991</v>
      </c>
      <c r="J5" s="12" t="s">
        <v>7</v>
      </c>
      <c r="K5" s="47">
        <f ca="1">I5/G3</f>
        <v>616.46166219909742</v>
      </c>
      <c r="L5" s="6" t="s">
        <v>11</v>
      </c>
      <c r="M5" s="2"/>
      <c r="N5" s="2"/>
      <c r="O5" s="1"/>
      <c r="P5" s="1"/>
      <c r="Q5" s="1"/>
      <c r="R5" s="1"/>
    </row>
    <row r="6" spans="1:18" ht="22" customHeight="1" x14ac:dyDescent="0.2">
      <c r="A6" s="40" cm="1">
        <f t="array" aca="1" ref="A6" ca="1">_FV(A1,"Beta")</f>
        <v>1.2915000000000001</v>
      </c>
      <c r="B6" s="8" t="s">
        <v>18</v>
      </c>
      <c r="C6" s="43">
        <f>K22</f>
        <v>-4.2041445431513523E-2</v>
      </c>
      <c r="D6" s="10" t="s">
        <v>27</v>
      </c>
      <c r="E6" s="54">
        <v>0.34100000000000003</v>
      </c>
      <c r="F6" s="11" t="s">
        <v>12</v>
      </c>
      <c r="G6" s="46">
        <f>G4-G5</f>
        <v>-2316000000</v>
      </c>
      <c r="H6" s="11" t="s">
        <v>3</v>
      </c>
      <c r="I6" s="53">
        <v>0.1</v>
      </c>
      <c r="J6" s="10" t="s">
        <v>10</v>
      </c>
      <c r="K6" s="48">
        <f ca="1">K5/A3-1</f>
        <v>-7.9440817431088218E-2</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6919000000</v>
      </c>
      <c r="C10" s="23">
        <v>9212000000</v>
      </c>
      <c r="D10" s="23">
        <v>10496000000</v>
      </c>
      <c r="E10" s="24">
        <v>9812000000</v>
      </c>
      <c r="F10" s="61">
        <v>11716000000</v>
      </c>
      <c r="G10" s="61">
        <v>12450000000</v>
      </c>
      <c r="H10" s="61">
        <v>13663000000</v>
      </c>
      <c r="I10" s="61">
        <v>14332000000</v>
      </c>
      <c r="J10" s="61">
        <v>15950000000</v>
      </c>
      <c r="K10" s="62" t="s">
        <v>19</v>
      </c>
      <c r="L10" s="2"/>
      <c r="M10" s="2"/>
      <c r="N10" s="2"/>
      <c r="O10" s="1"/>
      <c r="P10" s="1"/>
      <c r="Q10" s="1"/>
      <c r="R10" s="1"/>
    </row>
    <row r="11" spans="1:18" ht="22" customHeight="1" x14ac:dyDescent="0.2">
      <c r="A11" s="18"/>
      <c r="B11" s="19"/>
      <c r="C11" s="19">
        <f t="shared" ref="C11:J11" si="0">(C10/B10)-1</f>
        <v>0.33140627258274313</v>
      </c>
      <c r="D11" s="19">
        <f t="shared" si="0"/>
        <v>0.13938341293964385</v>
      </c>
      <c r="E11" s="25">
        <f t="shared" si="0"/>
        <v>-6.5167682926829285E-2</v>
      </c>
      <c r="F11" s="19">
        <f t="shared" si="0"/>
        <v>0.1940481043620057</v>
      </c>
      <c r="G11" s="19">
        <f t="shared" si="0"/>
        <v>6.2649368385114368E-2</v>
      </c>
      <c r="H11" s="19">
        <f t="shared" si="0"/>
        <v>9.7429718875502003E-2</v>
      </c>
      <c r="I11" s="19">
        <f t="shared" si="0"/>
        <v>4.8964356290712052E-2</v>
      </c>
      <c r="J11" s="25">
        <f t="shared" si="0"/>
        <v>0.11289422271839245</v>
      </c>
      <c r="K11" s="63">
        <f>AVERAGE(F11:J11)</f>
        <v>0.10319715412634531</v>
      </c>
      <c r="L11" s="2"/>
      <c r="M11" s="2"/>
      <c r="N11" s="2"/>
      <c r="O11" s="1"/>
      <c r="P11" s="1"/>
      <c r="Q11" s="1"/>
      <c r="R11" s="1"/>
    </row>
    <row r="12" spans="1:18" ht="22" customHeight="1" x14ac:dyDescent="0.2">
      <c r="A12" s="22" t="s">
        <v>30</v>
      </c>
      <c r="B12" s="23">
        <v>4147000000</v>
      </c>
      <c r="C12" s="23">
        <v>5619000000</v>
      </c>
      <c r="D12" s="23">
        <v>6278000000</v>
      </c>
      <c r="E12" s="24">
        <v>5884000000</v>
      </c>
      <c r="F12" s="23"/>
      <c r="G12" s="23"/>
      <c r="H12" s="23"/>
      <c r="I12" s="23"/>
      <c r="J12" s="24"/>
      <c r="K12" s="64"/>
      <c r="L12" s="2"/>
      <c r="M12" s="2"/>
      <c r="N12" s="2"/>
      <c r="O12" s="1"/>
      <c r="P12" s="1"/>
      <c r="Q12" s="1"/>
      <c r="R12" s="1"/>
    </row>
    <row r="13" spans="1:18" ht="22" customHeight="1" x14ac:dyDescent="0.2">
      <c r="A13" s="28"/>
      <c r="B13" s="29"/>
      <c r="C13" s="29">
        <f>(C12/B12)-1</f>
        <v>0.35495538943814808</v>
      </c>
      <c r="D13" s="29">
        <f>(D12/C12)-1</f>
        <v>0.11728065492080431</v>
      </c>
      <c r="E13" s="30">
        <f>(E12/D12)-1</f>
        <v>-6.2758840395030213E-2</v>
      </c>
      <c r="F13" s="29"/>
      <c r="G13" s="29"/>
      <c r="H13" s="29"/>
      <c r="I13" s="29"/>
      <c r="J13" s="30"/>
      <c r="K13" s="65"/>
      <c r="L13" s="2"/>
      <c r="M13" s="2"/>
      <c r="N13" s="2"/>
      <c r="O13" s="1"/>
      <c r="P13" s="1"/>
      <c r="Q13" s="1"/>
      <c r="R13" s="1"/>
    </row>
    <row r="14" spans="1:18" ht="22" customHeight="1" x14ac:dyDescent="0.2">
      <c r="A14" s="20" t="s">
        <v>1</v>
      </c>
      <c r="B14" s="21">
        <f>B12/B10</f>
        <v>0.59936406995230529</v>
      </c>
      <c r="C14" s="21">
        <f>C12/C10</f>
        <v>0.60996526270082496</v>
      </c>
      <c r="D14" s="21">
        <f>D12/D10</f>
        <v>0.59813262195121952</v>
      </c>
      <c r="E14" s="26">
        <f>E12/E10</f>
        <v>0.59967386873216466</v>
      </c>
      <c r="F14" s="21"/>
      <c r="G14" s="21"/>
      <c r="H14" s="21"/>
      <c r="I14" s="21"/>
      <c r="J14" s="26"/>
      <c r="K14" s="66"/>
      <c r="L14" s="2"/>
      <c r="M14" s="2"/>
      <c r="N14" s="2"/>
      <c r="O14" s="1"/>
      <c r="P14" s="1"/>
      <c r="Q14" s="1"/>
      <c r="R14" s="1"/>
    </row>
    <row r="15" spans="1:18" ht="22" customHeight="1" x14ac:dyDescent="0.2">
      <c r="A15" s="22" t="s">
        <v>15</v>
      </c>
      <c r="B15" s="23">
        <v>2078000000</v>
      </c>
      <c r="C15" s="23">
        <v>3322000000</v>
      </c>
      <c r="D15" s="23">
        <v>3387000000</v>
      </c>
      <c r="E15" s="24">
        <v>2762000000</v>
      </c>
      <c r="F15" s="61">
        <v>4114000000</v>
      </c>
      <c r="G15" s="61">
        <v>4391000000</v>
      </c>
      <c r="H15" s="61">
        <v>4900000000</v>
      </c>
      <c r="I15" s="61">
        <v>4951000000</v>
      </c>
      <c r="J15" s="61">
        <v>5650000000</v>
      </c>
      <c r="K15" s="62" t="s">
        <v>20</v>
      </c>
      <c r="L15" s="2"/>
      <c r="M15" s="2"/>
      <c r="N15" s="2"/>
      <c r="O15" s="1"/>
      <c r="P15" s="1"/>
      <c r="Q15" s="1"/>
      <c r="R15" s="1"/>
    </row>
    <row r="16" spans="1:18" ht="22" customHeight="1" x14ac:dyDescent="0.2">
      <c r="A16" s="28"/>
      <c r="B16" s="29"/>
      <c r="C16" s="29">
        <f t="shared" ref="C16:J16" si="1">(C15/B15)-1</f>
        <v>0.59865255052935518</v>
      </c>
      <c r="D16" s="29">
        <f t="shared" si="1"/>
        <v>1.9566526189042754E-2</v>
      </c>
      <c r="E16" s="30">
        <f t="shared" si="1"/>
        <v>-0.18452908178328908</v>
      </c>
      <c r="F16" s="29">
        <f t="shared" si="1"/>
        <v>0.48950036205648084</v>
      </c>
      <c r="G16" s="29">
        <f t="shared" si="1"/>
        <v>6.7331064657267792E-2</v>
      </c>
      <c r="H16" s="29">
        <f t="shared" si="1"/>
        <v>0.11591892507401513</v>
      </c>
      <c r="I16" s="29">
        <f t="shared" si="1"/>
        <v>1.0408163265306136E-2</v>
      </c>
      <c r="J16" s="30">
        <f t="shared" si="1"/>
        <v>0.14118359927287427</v>
      </c>
      <c r="K16" s="65">
        <f>AVERAGE(F16:J16)</f>
        <v>0.16486842286518882</v>
      </c>
      <c r="L16" s="2"/>
      <c r="M16" s="2"/>
      <c r="N16" s="2"/>
      <c r="O16" s="1"/>
      <c r="P16" s="1"/>
      <c r="Q16" s="1"/>
      <c r="R16" s="1"/>
    </row>
    <row r="17" spans="1:18" ht="22" customHeight="1" x14ac:dyDescent="0.2">
      <c r="A17" s="4" t="s">
        <v>16</v>
      </c>
      <c r="B17" s="5">
        <f t="shared" ref="B17:J17" si="2">B15/B10</f>
        <v>0.3003324179794768</v>
      </c>
      <c r="C17" s="5">
        <f t="shared" si="2"/>
        <v>0.36061658706035604</v>
      </c>
      <c r="D17" s="5">
        <f t="shared" si="2"/>
        <v>0.32269435975609756</v>
      </c>
      <c r="E17" s="27">
        <f t="shared" si="2"/>
        <v>0.28149205055034654</v>
      </c>
      <c r="F17" s="5">
        <f t="shared" si="2"/>
        <v>0.35114373506316149</v>
      </c>
      <c r="G17" s="5">
        <f t="shared" si="2"/>
        <v>0.35269076305220881</v>
      </c>
      <c r="H17" s="5">
        <f t="shared" si="2"/>
        <v>0.35863280392300373</v>
      </c>
      <c r="I17" s="5">
        <f t="shared" si="2"/>
        <v>0.34545073960368405</v>
      </c>
      <c r="J17" s="27">
        <f t="shared" si="2"/>
        <v>0.35423197492163011</v>
      </c>
      <c r="K17" s="67"/>
      <c r="L17" s="2"/>
      <c r="M17" s="2"/>
      <c r="N17" s="2"/>
      <c r="O17" s="1"/>
      <c r="P17" s="1"/>
      <c r="Q17" s="1"/>
      <c r="R17" s="1"/>
    </row>
    <row r="18" spans="1:18" ht="22" customHeight="1" x14ac:dyDescent="0.2">
      <c r="A18" s="22" t="s">
        <v>17</v>
      </c>
      <c r="B18" s="23">
        <v>2257000000</v>
      </c>
      <c r="C18" s="23">
        <v>2871000000</v>
      </c>
      <c r="D18" s="23">
        <v>3868000000</v>
      </c>
      <c r="E18" s="24">
        <v>3162000000</v>
      </c>
      <c r="F18" s="61">
        <v>4202000000</v>
      </c>
      <c r="G18" s="61">
        <v>4807000000</v>
      </c>
      <c r="H18" s="61">
        <v>5134000000</v>
      </c>
      <c r="I18" s="61">
        <v>5203000000</v>
      </c>
      <c r="J18" s="61">
        <v>5736000000</v>
      </c>
      <c r="K18" s="62" t="s">
        <v>21</v>
      </c>
      <c r="L18" s="2"/>
      <c r="M18" s="2"/>
      <c r="N18" s="2"/>
      <c r="P18" s="1"/>
      <c r="Q18" s="1"/>
      <c r="R18" s="1"/>
    </row>
    <row r="19" spans="1:18" ht="22" customHeight="1" x14ac:dyDescent="0.2">
      <c r="A19" s="31"/>
      <c r="B19" s="29"/>
      <c r="C19" s="29">
        <f t="shared" ref="C19:J19" si="3">(C18/B18)-1</f>
        <v>0.27204253433761627</v>
      </c>
      <c r="D19" s="29">
        <f t="shared" si="3"/>
        <v>0.34726576105886453</v>
      </c>
      <c r="E19" s="30">
        <f t="shared" si="3"/>
        <v>-0.18252326783867634</v>
      </c>
      <c r="F19" s="29">
        <f t="shared" si="3"/>
        <v>0.32890575585072734</v>
      </c>
      <c r="G19" s="29">
        <f t="shared" si="3"/>
        <v>0.14397905759162311</v>
      </c>
      <c r="H19" s="29">
        <f t="shared" si="3"/>
        <v>6.8025795714582893E-2</v>
      </c>
      <c r="I19" s="29">
        <f t="shared" si="3"/>
        <v>1.3439813011297153E-2</v>
      </c>
      <c r="J19" s="30">
        <f t="shared" si="3"/>
        <v>0.1024408994810686</v>
      </c>
      <c r="K19" s="65">
        <f>AVERAGE(F19:J19)</f>
        <v>0.13135826432985981</v>
      </c>
      <c r="L19" s="2"/>
      <c r="M19" s="2"/>
      <c r="N19" s="2"/>
      <c r="O19" s="1"/>
      <c r="P19" s="1"/>
      <c r="Q19" s="1"/>
      <c r="R19" s="1"/>
    </row>
    <row r="20" spans="1:18" ht="22" customHeight="1" x14ac:dyDescent="0.2">
      <c r="A20" s="34" t="s">
        <v>8</v>
      </c>
      <c r="B20" s="35">
        <f t="shared" ref="B20:J20" si="4">B18/B10</f>
        <v>0.32620320855614976</v>
      </c>
      <c r="C20" s="35">
        <f t="shared" si="4"/>
        <v>0.31165870603560575</v>
      </c>
      <c r="D20" s="35">
        <f t="shared" si="4"/>
        <v>0.36852134146341464</v>
      </c>
      <c r="E20" s="36">
        <f t="shared" si="4"/>
        <v>0.32225845902975947</v>
      </c>
      <c r="F20" s="35">
        <f t="shared" si="4"/>
        <v>0.3586548310003414</v>
      </c>
      <c r="G20" s="35">
        <f t="shared" si="4"/>
        <v>0.38610441767068271</v>
      </c>
      <c r="H20" s="35">
        <f t="shared" si="4"/>
        <v>0.37575935006953087</v>
      </c>
      <c r="I20" s="35">
        <f t="shared" si="4"/>
        <v>0.3630337705833101</v>
      </c>
      <c r="J20" s="36">
        <f t="shared" si="4"/>
        <v>0.35962382445141067</v>
      </c>
      <c r="K20" s="68"/>
      <c r="L20" s="2"/>
      <c r="M20" s="2"/>
      <c r="N20" s="2"/>
      <c r="O20" s="1"/>
      <c r="P20" s="1"/>
      <c r="Q20" s="1"/>
      <c r="R20" s="1"/>
    </row>
    <row r="21" spans="1:18" ht="22" customHeight="1" x14ac:dyDescent="0.2">
      <c r="A21" s="22" t="s">
        <v>31</v>
      </c>
      <c r="B21" s="23">
        <v>153300000</v>
      </c>
      <c r="C21" s="23">
        <v>149200000</v>
      </c>
      <c r="D21" s="23">
        <v>137200000</v>
      </c>
      <c r="E21" s="24">
        <v>134600000</v>
      </c>
      <c r="F21" s="23"/>
      <c r="G21" s="23"/>
      <c r="H21" s="23"/>
      <c r="I21" s="23"/>
      <c r="J21" s="24"/>
      <c r="K21" s="62" t="s">
        <v>27</v>
      </c>
      <c r="L21" s="2"/>
      <c r="M21" s="2"/>
      <c r="N21" s="2"/>
      <c r="P21" s="1"/>
      <c r="Q21" s="1"/>
      <c r="R21" s="1"/>
    </row>
    <row r="22" spans="1:18" ht="22" customHeight="1" x14ac:dyDescent="0.2">
      <c r="A22" s="31"/>
      <c r="B22" s="29"/>
      <c r="C22" s="32">
        <f t="shared" ref="C22" si="5">(C21/B21)-1</f>
        <v>-2.6744944553163785E-2</v>
      </c>
      <c r="D22" s="32">
        <f t="shared" ref="D22" si="6">(D21/C21)-1</f>
        <v>-8.0428954423592547E-2</v>
      </c>
      <c r="E22" s="33">
        <f t="shared" ref="E22" si="7">(E21/D21)-1</f>
        <v>-1.895043731778423E-2</v>
      </c>
      <c r="F22" s="29"/>
      <c r="G22" s="29"/>
      <c r="H22" s="29"/>
      <c r="I22" s="29"/>
      <c r="J22" s="30"/>
      <c r="K22" s="69">
        <f>AVERAGE(C22:E22)</f>
        <v>-4.2041445431513523E-2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1975</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and Component Inspection. Semiconductor Process Control segment provides comprehensive portfolio of inspection, metrology and software products, as well as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KLAC/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2024-11-07T12:10:05Z</dcterms:modified>
</cp:coreProperties>
</file>