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B3187127-4203-7C43-9F80-1E37907B10B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<sst xmlns="http://schemas.openxmlformats.org/spreadsheetml/2006/main" count="35" uniqueCount="32">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</sst>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https://www.bing.com/financeapi/forcetrigger?t=bplabh&amp;q=XNAS%3aTW&amp;form=skydnc</v>
    <v>Learn more on Bing</v>
  </rv>
  <rv s="1">
    <v>0</v>
    <v>TRADEWEB MARKETS INC. (XNAS:TW)</v>
    <v>2</v>
    <v>3</v>
    <v>Finance</v>
    <v>4</v>
    <v>en-US</v>
    <v>bplabh</v>
    <v>268435456</v>
    <v>1</v>
    <v>Powered by Refinitiv</v>
    <v>136.13499999999999</v>
    <v>80.95</v>
    <v>1.0138</v>
    <v>0.28999999999999998</v>
    <v>2.1849999999999999E-3</v>
    <v>USD</v>
    <v>Tradeweb Markets Inc. is a global operator of electronic marketplaces for rates, credit, equities and money markets. The Company provides access to markets, data and analytics, electronic trading, straight-through-processing and reporting for more than 50 products to clients. It supports its clients by providing solutions across the trade lifecycle, including pre-trade, execution, post-trade and data. Its technology supports multiple asset classes, trading protocols and geographies. The Company provides deep liquidity pools to the institutional, wholesale and retail client sectors through its Tradeweb Institutional, Dealerweb and Tradeweb Direct platforms. It provides fully electronic, hybrid and voice trading for the wholesale community on its Dealerweb platform. Its network comprises clients across the institutional, wholesale, retail and corporate client sectors, including global asset managers, hedge funds, insurance companies, central banks, banks and dealers, and others.</v>
    <v>1179</v>
    <v>Nasdaq Stock Market</v>
    <v>XNAS</v>
    <v>XNAS</v>
    <v>1177 Avenue of the Americas, NEW YORK, NY, 10036-2714 US</v>
    <v>134.04</v>
    <v>Investment Banking &amp; Investment Services</v>
    <v>Stock</v>
    <v>45583.957183240622</v>
    <v>0</v>
    <v>132.91999999999999</v>
    <v>28367570000</v>
    <v>TRADEWEB MARKETS INC.</v>
    <v>TRADEWEB MARKETS INC.</v>
    <v>133.43</v>
    <v>65.854900000000001</v>
    <v>132.75</v>
    <v>133.04</v>
    <v>213225900</v>
    <v>TW</v>
    <v>TRADEWEB MARKETS INC. (XNAS:TW)</v>
    <v>5</v>
    <v>794325</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ASDAQGS:TW/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24" sqref="H24"/>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133.04</v>
      </c>
      <c r="B3" s="6" t="s">
        <v>22</v>
      </c>
      <c r="C3" s="49">
        <f ca="1">A5/F10</f>
        <v>17.027352941176471</v>
      </c>
      <c r="D3" s="9" t="s">
        <v>26</v>
      </c>
      <c r="E3" s="52">
        <f>E14</f>
        <v>0.94245142002989535</v>
      </c>
      <c r="F3" s="9" t="s">
        <v>1</v>
      </c>
      <c r="G3" s="53" cm="1">
        <f t="array" aca="1" ref="G3" ca="1">_FV(A1,"Shares outstanding",TRUE)*(1+(5*C6))</f>
        <v>176528235.22811177</v>
      </c>
      <c r="H3" s="12" t="s">
        <v>4</v>
      </c>
      <c r="I3" s="53">
        <f>J18*(1+K4)/(I6-K4)</f>
        <v>10561599999.999996</v>
      </c>
      <c r="J3" s="9" t="s">
        <v>2</v>
      </c>
      <c r="K3" s="13"/>
      <c r="L3" s="14"/>
      <c r="M3" s="2"/>
      <c r="N3" s="2"/>
      <c r="O3" s="1"/>
      <c r="P3" s="1"/>
      <c r="Q3" s="1"/>
      <c r="R3" s="1"/>
    </row>
    <row r="4" spans="1:18" ht="22" customHeight="1" x14ac:dyDescent="0.2">
      <c r="A4" s="46" cm="1">
        <f t="array" aca="1" ref="A4" ca="1">_FV(A1,"Change (%)",TRUE)</f>
        <v>2.1849999999999999E-3</v>
      </c>
      <c r="B4" s="7" t="s">
        <v>23</v>
      </c>
      <c r="C4" s="49">
        <f ca="1">A5/F15</f>
        <v>42.026029629629633</v>
      </c>
      <c r="D4" s="9" t="s">
        <v>25</v>
      </c>
      <c r="E4" s="52">
        <f>E17</f>
        <v>0.27234678624813152</v>
      </c>
      <c r="F4" s="9" t="s">
        <v>6</v>
      </c>
      <c r="G4" s="63">
        <v>1706000000</v>
      </c>
      <c r="H4" s="12" t="s">
        <v>28</v>
      </c>
      <c r="I4" s="53">
        <f>NPV(I6,F18,G18,H18,I18,(J18+I3))</f>
        <v>9016756369.1004639</v>
      </c>
      <c r="J4" s="12" t="s">
        <v>5</v>
      </c>
      <c r="K4" s="60">
        <v>2.5000000000000001E-2</v>
      </c>
      <c r="L4" s="15" t="s">
        <v>29</v>
      </c>
      <c r="M4" s="2"/>
      <c r="N4" s="2"/>
      <c r="O4" s="1"/>
      <c r="P4" s="1"/>
      <c r="Q4" s="1"/>
      <c r="R4" s="1"/>
    </row>
    <row r="5" spans="1:18" ht="22" customHeight="1" x14ac:dyDescent="0.2">
      <c r="A5" s="47" cm="1">
        <f t="array" aca="1" ref="A5" ca="1">_FV(A1,"Market cap",TRUE)</f>
        <v>28367570000</v>
      </c>
      <c r="B5" s="7" t="s">
        <v>0</v>
      </c>
      <c r="C5" s="50">
        <f ca="1">F18/A5</f>
        <v>1.9247330666673248E-2</v>
      </c>
      <c r="D5" s="9" t="s">
        <v>24</v>
      </c>
      <c r="E5" s="52">
        <f>E20</f>
        <v>0.36771300448430494</v>
      </c>
      <c r="F5" s="9" t="s">
        <v>8</v>
      </c>
      <c r="G5" s="63">
        <v>49850000</v>
      </c>
      <c r="H5" s="12" t="s">
        <v>9</v>
      </c>
      <c r="I5" s="53">
        <f>I4+G4-G5</f>
        <v>10672906369.100464</v>
      </c>
      <c r="J5" s="12" t="s">
        <v>7</v>
      </c>
      <c r="K5" s="55">
        <f ca="1">I5/G3</f>
        <v>60.460052497034333</v>
      </c>
      <c r="L5" s="6" t="s">
        <v>11</v>
      </c>
      <c r="M5" s="2"/>
      <c r="N5" s="2"/>
      <c r="O5" s="1"/>
      <c r="P5" s="1"/>
      <c r="Q5" s="1"/>
      <c r="R5" s="1"/>
    </row>
    <row r="6" spans="1:18" ht="22" customHeight="1" x14ac:dyDescent="0.2">
      <c r="A6" s="48" cm="1">
        <f t="array" aca="1" ref="A6" ca="1">_FV(A1,"Beta")</f>
        <v>1.0138</v>
      </c>
      <c r="B6" s="8" t="s">
        <v>18</v>
      </c>
      <c r="C6" s="51">
        <f>K22</f>
        <v>-3.4421395123095465E-2</v>
      </c>
      <c r="D6" s="10" t="s">
        <v>27</v>
      </c>
      <c r="E6" s="62">
        <v>6.9000000000000006E-2</v>
      </c>
      <c r="F6" s="11" t="s">
        <v>12</v>
      </c>
      <c r="G6" s="54">
        <f>G4-G5</f>
        <v>1656150000</v>
      </c>
      <c r="H6" s="11" t="s">
        <v>3</v>
      </c>
      <c r="I6" s="61">
        <v>0.1</v>
      </c>
      <c r="J6" s="10" t="s">
        <v>10</v>
      </c>
      <c r="K6" s="56">
        <f ca="1">K5/A3-1</f>
        <v>-0.54554981586715023</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893000000</v>
      </c>
      <c r="C10" s="24">
        <v>1075000000</v>
      </c>
      <c r="D10" s="24">
        <v>1189000000</v>
      </c>
      <c r="E10" s="25">
        <v>1338000000</v>
      </c>
      <c r="F10" s="24">
        <v>1666000000</v>
      </c>
      <c r="G10" s="24">
        <v>1914000000</v>
      </c>
      <c r="H10" s="24">
        <v>2103000000</v>
      </c>
      <c r="I10" s="24">
        <v>2240000000</v>
      </c>
      <c r="J10" s="24">
        <v>2437000000</v>
      </c>
      <c r="K10" s="29" t="s">
        <v>19</v>
      </c>
      <c r="L10" s="2"/>
      <c r="M10" s="2"/>
      <c r="N10" s="2"/>
      <c r="O10" s="1"/>
      <c r="P10" s="1"/>
      <c r="Q10" s="1"/>
      <c r="R10" s="1"/>
    </row>
    <row r="11" spans="1:18" ht="22" customHeight="1" x14ac:dyDescent="0.2">
      <c r="A11" s="19"/>
      <c r="B11" s="20"/>
      <c r="C11" s="20">
        <f t="shared" ref="C11:J11" si="0">(C10/B10)-1</f>
        <v>0.20380739081746913</v>
      </c>
      <c r="D11" s="20">
        <f t="shared" si="0"/>
        <v>0.10604651162790701</v>
      </c>
      <c r="E11" s="26">
        <f t="shared" si="0"/>
        <v>0.12531539108494538</v>
      </c>
      <c r="F11" s="20">
        <f t="shared" si="0"/>
        <v>0.24514200298953659</v>
      </c>
      <c r="G11" s="20">
        <f t="shared" si="0"/>
        <v>0.14885954381752708</v>
      </c>
      <c r="H11" s="20">
        <f t="shared" si="0"/>
        <v>9.8746081504702099E-2</v>
      </c>
      <c r="I11" s="20">
        <f t="shared" si="0"/>
        <v>6.5145030908226431E-2</v>
      </c>
      <c r="J11" s="26">
        <f t="shared" si="0"/>
        <v>8.7946428571428648E-2</v>
      </c>
      <c r="K11" s="30">
        <f>AVERAGE(F11:J11)</f>
        <v>0.12916781755828416</v>
      </c>
      <c r="L11" s="2"/>
      <c r="M11" s="2"/>
      <c r="N11" s="2"/>
      <c r="O11" s="1"/>
      <c r="P11" s="1"/>
      <c r="Q11" s="1"/>
      <c r="R11" s="1"/>
    </row>
    <row r="12" spans="1:18" ht="22" hidden="1" customHeight="1" x14ac:dyDescent="0.2">
      <c r="A12" s="23" t="s">
        <v>30</v>
      </c>
      <c r="B12" s="24">
        <v>845000000</v>
      </c>
      <c r="C12" s="24">
        <v>1019000000</v>
      </c>
      <c r="D12" s="24">
        <v>1123000000</v>
      </c>
      <c r="E12" s="25">
        <v>1261000000</v>
      </c>
      <c r="F12" s="24"/>
      <c r="G12" s="24"/>
      <c r="H12" s="24"/>
      <c r="I12" s="24"/>
      <c r="J12" s="25"/>
      <c r="K12" s="29"/>
      <c r="L12" s="2"/>
      <c r="M12" s="2"/>
      <c r="N12" s="2"/>
      <c r="O12" s="1"/>
      <c r="P12" s="1"/>
      <c r="Q12" s="1"/>
      <c r="R12" s="1"/>
    </row>
    <row r="13" spans="1:18" ht="22" hidden="1" customHeight="1" x14ac:dyDescent="0.2">
      <c r="A13" s="33"/>
      <c r="B13" s="34"/>
      <c r="C13" s="34">
        <f>(C12/B12)-1</f>
        <v>0.2059171597633136</v>
      </c>
      <c r="D13" s="34">
        <f>(D12/C12)-1</f>
        <v>0.1020608439646713</v>
      </c>
      <c r="E13" s="35">
        <f>(E12/D12)-1</f>
        <v>0.12288512911843275</v>
      </c>
      <c r="F13" s="34"/>
      <c r="G13" s="34"/>
      <c r="H13" s="34"/>
      <c r="I13" s="34"/>
      <c r="J13" s="35"/>
      <c r="K13" s="36"/>
      <c r="L13" s="2"/>
      <c r="M13" s="2"/>
      <c r="N13" s="2"/>
      <c r="O13" s="1"/>
      <c r="P13" s="1"/>
      <c r="Q13" s="1"/>
      <c r="R13" s="1"/>
    </row>
    <row r="14" spans="1:18" ht="22" hidden="1" customHeight="1" x14ac:dyDescent="0.2">
      <c r="A14" s="21" t="s">
        <v>1</v>
      </c>
      <c r="B14" s="22">
        <f>B12/B10</f>
        <v>0.94624860022396418</v>
      </c>
      <c r="C14" s="22">
        <f>C12/C10</f>
        <v>0.947906976744186</v>
      </c>
      <c r="D14" s="22">
        <f>D12/D10</f>
        <v>0.94449116904962149</v>
      </c>
      <c r="E14" s="27">
        <f>E12/E10</f>
        <v>0.94245142002989535</v>
      </c>
      <c r="F14" s="22"/>
      <c r="G14" s="22"/>
      <c r="H14" s="22"/>
      <c r="I14" s="22"/>
      <c r="J14" s="27"/>
      <c r="K14" s="31"/>
      <c r="L14" s="2"/>
      <c r="M14" s="2"/>
      <c r="N14" s="2"/>
      <c r="O14" s="1"/>
      <c r="P14" s="1"/>
      <c r="Q14" s="1"/>
      <c r="R14" s="1"/>
    </row>
    <row r="15" spans="1:18" ht="22" customHeight="1" x14ac:dyDescent="0.2">
      <c r="A15" s="23" t="s">
        <v>15</v>
      </c>
      <c r="B15" s="24">
        <v>166000000</v>
      </c>
      <c r="C15" s="24">
        <v>227000000</v>
      </c>
      <c r="D15" s="24">
        <v>309000000</v>
      </c>
      <c r="E15" s="25">
        <v>364400000</v>
      </c>
      <c r="F15" s="24">
        <v>675000000</v>
      </c>
      <c r="G15" s="24">
        <v>772000000</v>
      </c>
      <c r="H15" s="24">
        <v>864000000</v>
      </c>
      <c r="I15" s="24">
        <v>1042000000</v>
      </c>
      <c r="J15" s="24">
        <v>1191000000</v>
      </c>
      <c r="K15" s="29" t="s">
        <v>20</v>
      </c>
      <c r="L15" s="2"/>
      <c r="M15" s="2"/>
      <c r="N15" s="2"/>
      <c r="O15" s="1"/>
      <c r="P15" s="1"/>
      <c r="Q15" s="1"/>
      <c r="R15" s="1"/>
    </row>
    <row r="16" spans="1:18" ht="22" customHeight="1" x14ac:dyDescent="0.2">
      <c r="A16" s="33"/>
      <c r="B16" s="34"/>
      <c r="C16" s="34">
        <f t="shared" ref="C16:J16" si="1">(C15/B15)-1</f>
        <v>0.3674698795180722</v>
      </c>
      <c r="D16" s="34">
        <f t="shared" si="1"/>
        <v>0.36123348017621137</v>
      </c>
      <c r="E16" s="35">
        <f t="shared" si="1"/>
        <v>0.17928802588996762</v>
      </c>
      <c r="F16" s="34">
        <f t="shared" si="1"/>
        <v>0.85236004390779363</v>
      </c>
      <c r="G16" s="34">
        <f t="shared" si="1"/>
        <v>0.14370370370370367</v>
      </c>
      <c r="H16" s="34">
        <f t="shared" si="1"/>
        <v>0.11917098445595853</v>
      </c>
      <c r="I16" s="34">
        <f t="shared" si="1"/>
        <v>0.2060185185185186</v>
      </c>
      <c r="J16" s="35">
        <f t="shared" si="1"/>
        <v>0.14299424184261045</v>
      </c>
      <c r="K16" s="36">
        <f>AVERAGE(F16:J16)</f>
        <v>0.29284949848571695</v>
      </c>
      <c r="L16" s="2"/>
      <c r="M16" s="2"/>
      <c r="N16" s="2"/>
      <c r="O16" s="1"/>
      <c r="P16" s="1"/>
      <c r="Q16" s="1"/>
      <c r="R16" s="1"/>
    </row>
    <row r="17" spans="1:18" ht="22" customHeight="1" x14ac:dyDescent="0.2">
      <c r="A17" s="4" t="s">
        <v>16</v>
      </c>
      <c r="B17" s="5">
        <f t="shared" ref="B17:J17" si="2">B15/B10</f>
        <v>0.1858902575587906</v>
      </c>
      <c r="C17" s="5">
        <f t="shared" si="2"/>
        <v>0.21116279069767441</v>
      </c>
      <c r="D17" s="5">
        <f t="shared" si="2"/>
        <v>0.25988225399495374</v>
      </c>
      <c r="E17" s="28">
        <f t="shared" si="2"/>
        <v>0.27234678624813152</v>
      </c>
      <c r="F17" s="5">
        <f t="shared" si="2"/>
        <v>0.40516206482593037</v>
      </c>
      <c r="G17" s="5">
        <f t="shared" si="2"/>
        <v>0.40334378265412746</v>
      </c>
      <c r="H17" s="5">
        <f t="shared" si="2"/>
        <v>0.41084165477888729</v>
      </c>
      <c r="I17" s="5">
        <f t="shared" si="2"/>
        <v>0.46517857142857144</v>
      </c>
      <c r="J17" s="28">
        <f t="shared" si="2"/>
        <v>0.48871563397620027</v>
      </c>
      <c r="K17" s="32"/>
      <c r="L17" s="2"/>
      <c r="M17" s="2"/>
      <c r="N17" s="2"/>
      <c r="O17" s="1"/>
      <c r="P17" s="1"/>
      <c r="Q17" s="1"/>
      <c r="R17" s="1"/>
    </row>
    <row r="18" spans="1:18" ht="22" customHeight="1" x14ac:dyDescent="0.2">
      <c r="A18" s="23" t="s">
        <v>17</v>
      </c>
      <c r="B18" s="24">
        <v>320000000</v>
      </c>
      <c r="C18" s="24">
        <v>377000000</v>
      </c>
      <c r="D18" s="24">
        <v>428000000</v>
      </c>
      <c r="E18" s="25">
        <v>492000000</v>
      </c>
      <c r="F18" s="24">
        <v>546000000</v>
      </c>
      <c r="G18" s="24">
        <v>602700000</v>
      </c>
      <c r="H18" s="24">
        <v>659400000</v>
      </c>
      <c r="I18" s="25">
        <v>716100000</v>
      </c>
      <c r="J18" s="24">
        <v>772800000</v>
      </c>
      <c r="K18" s="29" t="s">
        <v>21</v>
      </c>
      <c r="L18" s="2"/>
      <c r="M18" s="2"/>
      <c r="N18" s="2"/>
      <c r="P18" s="1"/>
      <c r="Q18" s="1"/>
      <c r="R18" s="1"/>
    </row>
    <row r="19" spans="1:18" ht="22" customHeight="1" x14ac:dyDescent="0.2">
      <c r="A19" s="37"/>
      <c r="B19" s="34"/>
      <c r="C19" s="34">
        <f t="shared" ref="C19:J19" si="3">(C18/B18)-1</f>
        <v>0.17812500000000009</v>
      </c>
      <c r="D19" s="34">
        <f t="shared" si="3"/>
        <v>0.13527851458885931</v>
      </c>
      <c r="E19" s="35">
        <f t="shared" si="3"/>
        <v>0.14953271028037385</v>
      </c>
      <c r="F19" s="34">
        <f t="shared" si="3"/>
        <v>0.10975609756097571</v>
      </c>
      <c r="G19" s="34">
        <f t="shared" si="3"/>
        <v>0.10384615384615392</v>
      </c>
      <c r="H19" s="34">
        <f t="shared" si="3"/>
        <v>9.4076655052264702E-2</v>
      </c>
      <c r="I19" s="34">
        <f t="shared" si="3"/>
        <v>8.5987261146496907E-2</v>
      </c>
      <c r="J19" s="35">
        <f t="shared" si="3"/>
        <v>7.9178885630498463E-2</v>
      </c>
      <c r="K19" s="36">
        <f>AVERAGE(F19:J19)</f>
        <v>9.4569010647277935E-2</v>
      </c>
      <c r="L19" s="2"/>
      <c r="M19" s="2"/>
      <c r="N19" s="2"/>
      <c r="O19" s="1"/>
      <c r="P19" s="1"/>
      <c r="Q19" s="1"/>
      <c r="R19" s="1"/>
    </row>
    <row r="20" spans="1:18" ht="22" customHeight="1" x14ac:dyDescent="0.2">
      <c r="A20" s="41" t="s">
        <v>8</v>
      </c>
      <c r="B20" s="42">
        <f t="shared" ref="B20:J20" si="4">B18/B10</f>
        <v>0.35834266517357222</v>
      </c>
      <c r="C20" s="42">
        <f t="shared" si="4"/>
        <v>0.35069767441860467</v>
      </c>
      <c r="D20" s="42">
        <f t="shared" si="4"/>
        <v>0.35996635828427248</v>
      </c>
      <c r="E20" s="43">
        <f t="shared" si="4"/>
        <v>0.36771300448430494</v>
      </c>
      <c r="F20" s="42">
        <f t="shared" si="4"/>
        <v>0.32773109243697479</v>
      </c>
      <c r="G20" s="42">
        <f t="shared" si="4"/>
        <v>0.31489028213166143</v>
      </c>
      <c r="H20" s="42">
        <f t="shared" si="4"/>
        <v>0.31355206847360911</v>
      </c>
      <c r="I20" s="42">
        <f t="shared" si="4"/>
        <v>0.31968750000000001</v>
      </c>
      <c r="J20" s="43">
        <f t="shared" si="4"/>
        <v>0.31711120229790724</v>
      </c>
      <c r="K20" s="44"/>
      <c r="L20" s="2"/>
      <c r="M20" s="2"/>
      <c r="N20" s="2"/>
      <c r="O20" s="1"/>
      <c r="P20" s="1"/>
      <c r="Q20" s="1"/>
      <c r="R20" s="1"/>
    </row>
    <row r="21" spans="1:18" ht="22" hidden="1" customHeight="1" x14ac:dyDescent="0.2">
      <c r="A21" s="23" t="s">
        <v>31</v>
      </c>
      <c r="B21" s="24">
        <v>374200000</v>
      </c>
      <c r="C21" s="24">
        <v>374200000</v>
      </c>
      <c r="D21" s="24">
        <v>371700000</v>
      </c>
      <c r="E21" s="25">
        <v>335800000</v>
      </c>
      <c r="F21" s="24"/>
      <c r="G21" s="24"/>
      <c r="H21" s="24"/>
      <c r="I21" s="24"/>
      <c r="J21" s="25"/>
      <c r="K21" s="29" t="s">
        <v>27</v>
      </c>
      <c r="L21" s="2"/>
      <c r="M21" s="2"/>
      <c r="N21" s="2"/>
      <c r="P21" s="1"/>
      <c r="Q21" s="1"/>
      <c r="R21" s="1"/>
    </row>
    <row r="22" spans="1:18" ht="22" hidden="1" customHeight="1" x14ac:dyDescent="0.2">
      <c r="A22" s="37"/>
      <c r="B22" s="34"/>
      <c r="C22" s="38">
        <f t="shared" ref="C22" si="5">(C21/B21)-1</f>
        <v>0</v>
      </c>
      <c r="D22" s="38">
        <f t="shared" ref="D22" si="6">(D21/C21)-1</f>
        <v>-6.6809192944948803E-3</v>
      </c>
      <c r="E22" s="39">
        <f t="shared" ref="E22" si="7">(E21/D21)-1</f>
        <v>-9.6583266074791507E-2</v>
      </c>
      <c r="F22" s="34"/>
      <c r="G22" s="34"/>
      <c r="H22" s="34"/>
      <c r="I22" s="34"/>
      <c r="J22" s="35"/>
      <c r="K22" s="40">
        <f>AVERAGE(C22:E22)</f>
        <v>-3.4421395123095465E-2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Investment Banking &amp; Investment Services</v>
      </c>
      <c r="B25" s="69"/>
      <c r="C25" s="69"/>
      <c r="D25" s="70" cm="1">
        <f t="array" aca="1" ref="D25" ca="1">_FV(A1,"Year incorporated",TRUE)</f>
        <v>2018</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Tradeweb Markets Inc. is a global operator of electronic marketplaces for rates, credit, equities and money markets. The Company provides access to markets, data and analytics, electronic trading, straight-through-processing and reporting for more than 50 products to clients. It supports its clients by providing solutions across the trade lifecycle, including pre-trade, execution, post-trade and data. Its technology supports multiple asset classes, trading protocols and geographies. The Company provides deep liquidity pools to the institutional, wholesale and retail client sectors through its Tradeweb Institutional, Dealerweb and Tradeweb Direct platforms. It provides fully electronic, hybrid and voice trading for the wholesale community on its Dealerweb platform. Its network comprises clients across the institutional, wholesale, retail and corporate client sectors, including global asset managers, hedge funds, insurance companies, central banks, banks and dealers, and others.</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ASDAQGS:TW/explorer/total_rev"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2024-10-21T10:17:22Z</dcterms:modified>
</cp:coreProperties>
</file>