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Small Caps/"/>
    </mc:Choice>
  </mc:AlternateContent>
  <xr:revisionPtr revIDLastSave="0" documentId="13_ncr:1_{04C889E9-17E9-9345-BFB7-BA285C346885}"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16" i="1" l="1"/>
  <c r="K22" i="1"/>
  <c r="C6" i="1" s="1"/>
  <c r="G3" i="1" s="1" a="1"/>
  <c r="G3" i="1" s="1"/>
  <c r="C3" i="1"/>
  <c r="C4" i="1"/>
  <c r="K11" i="1"/>
  <c r="K19"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<sst xmlns="http://schemas.openxmlformats.org/spreadsheetml/2006/main" count="36" uniqueCount="33">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</sst>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93000000</c:v>
                </c:pt>
                <c:pt idx="1">
                  <c:v>204800000</c:v>
                </c:pt>
                <c:pt idx="2">
                  <c:v>422200000</c:v>
                </c:pt>
                <c:pt idx="3">
                  <c:v>621200000</c:v>
                </c:pt>
                <c:pt idx="4">
                  <c:v>815000000</c:v>
                </c:pt>
                <c:pt idx="5">
                  <c:v>1027000000</c:v>
                </c:pt>
                <c:pt idx="6">
                  <c:v>1274000000</c:v>
                </c:pt>
                <c:pt idx="7">
                  <c:v>1807000000</c:v>
                </c:pt>
                <c:pt idx="8">
                  <c:v>2168000000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-117000000</c:v>
                </c:pt>
                <c:pt idx="1">
                  <c:v>-271000000</c:v>
                </c:pt>
                <c:pt idx="2">
                  <c:v>-379000000</c:v>
                </c:pt>
                <c:pt idx="3">
                  <c:v>-339000000</c:v>
                </c:pt>
                <c:pt idx="4">
                  <c:v>25000000</c:v>
                </c:pt>
                <c:pt idx="5">
                  <c:v>71653000</c:v>
                </c:pt>
                <c:pt idx="6">
                  <c:v>151500000</c:v>
                </c:pt>
                <c:pt idx="7">
                  <c:v>303600000</c:v>
                </c:pt>
                <c:pt idx="8">
                  <c:v>396000000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-72000000</c:v>
                </c:pt>
                <c:pt idx="1">
                  <c:v>-156000000</c:v>
                </c:pt>
                <c:pt idx="2">
                  <c:v>-273000000</c:v>
                </c:pt>
                <c:pt idx="3">
                  <c:v>-253000000</c:v>
                </c:pt>
                <c:pt idx="4">
                  <c:v>55833000</c:v>
                </c:pt>
                <c:pt idx="5">
                  <c:v>124000000</c:v>
                </c:pt>
                <c:pt idx="6">
                  <c:v>253000000</c:v>
                </c:pt>
                <c:pt idx="7">
                  <c:v>405000000</c:v>
                </c:pt>
                <c:pt idx="8">
                  <c:v>555000000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527050</xdr:colOff>
      <xdr:row>22</xdr:row>
      <xdr:rowOff>260350</xdr:rowOff>
    </xdr:from>
    <xdr:to>
      <xdr:col>10</xdr:col>
      <xdr:colOff>825500</xdr:colOff>
      <xdr:row>35</xdr:row>
      <xdr:rowOff>139700</xdr:rowOff>
    </xdr:to>
    <xdr:graphicFrame macro="">
      <xdr:nvGraphicFramePr>
        <xdr:cNvPr id="2" name="Chart 1">
          <a:extLst>
            <a:ext uri="{FF2B5EF4-FFF2-40B4-BE49-F238E27FC236}">
              <a16:creationId xmlns:a16="http://schemas.microsoft.com/office/drawing/2014/main" id="{6BBFDA73-3EEF-BC9D-A54D-B55736C2A6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https://www.bing.com/financeapi/forcetrigger?t=c2kadm&amp;q=XNYS%3aS&amp;form=skydnc</v>
    <v>Learn more on Bing</v>
  </rv>
  <rv s="1">
    <v>0</v>
    <v>SENTINELONE, INC. (XNYS:S)</v>
    <v>2</v>
    <v>3</v>
    <v>Finance</v>
    <v>4</v>
    <v>en-US</v>
    <v>c2kadm</v>
    <v>268435456</v>
    <v>1</v>
    <v>Powered by Refinitiv</v>
    <v>30.76</v>
    <v>14.33</v>
    <v>0.66359999999999997</v>
    <v>0.57999999999999996</v>
    <v>2.1221999999999998E-2</v>
    <v>0.01</v>
    <v>3.5829999999999998E-4</v>
    <v>USD</v>
    <v>SentinelOne, Inc. is an artificial intelligence (AI)-powered cybersecurity provider. The Company’s Singularity Platform detects, prevents, and responds to cyberattacks at machine speed, empowering organizations to secure endpoints, cloud workloads, containers, identities, and mobile and network-connected devices. The Company’s Singularity platform ingests, correlates, and queries petabytes of structured and unstructured data from a myriad of ever-expanding disparate external and internal sources in real time. Its distributed AI models run both locally on every endpoint and every cloud workload, as well as on its cloud platform. The Company’s offering also includes PingSafe, a cloud native application protection platform (CNAPP) to bolster its cloud security product suite. By adding PingSafe’s CNAPP to its Cloud Workload Security (CWS), it provides enterprises with a comprehensive cloud security coverage that drives security, improved posture, and autonomous protection.</v>
    <v>2500</v>
    <v>New York Stock Exchange</v>
    <v>XNYS</v>
    <v>XNYS</v>
    <v>444 Castro Street, Suite 400, MOUNTAIN VIEW, CA, 94041 US</v>
    <v>27.99</v>
    <v>Software &amp; IT Services</v>
    <v>Stock</v>
    <v>45604.041647603903</v>
    <v>0</v>
    <v>27.385000000000002</v>
    <v>8853730213</v>
    <v>SENTINELONE, INC.</v>
    <v>SENTINELONE, INC.</v>
    <v>27.54</v>
    <v>27.33</v>
    <v>27.91</v>
    <v>27.92</v>
    <v>317224300</v>
    <v>S</v>
    <v>SENTINELONE, INC. (XNYS:S)</v>
    <v>3876045</v>
    <v>3721527</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S/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D7" sqref="D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27.91</v>
      </c>
      <c r="B3" s="6" t="s">
        <v>22</v>
      </c>
      <c r="C3" s="41">
        <f ca="1">A5/F10</f>
        <v>10.86347265398773</v>
      </c>
      <c r="D3" s="9" t="s">
        <v>26</v>
      </c>
      <c r="E3" s="44">
        <f>E14</f>
        <v>0.71152607855763039</v>
      </c>
      <c r="F3" s="9" t="s">
        <v>1</v>
      </c>
      <c r="G3" s="45" cm="1">
        <f t="array" aca="1" ref="G3" ca="1">_FV(A1,"Shares outstanding",TRUE)*(1+(5*C6))</f>
        <v>378446105.49036741</v>
      </c>
      <c r="H3" s="12" t="s">
        <v>4</v>
      </c>
      <c r="I3" s="45">
        <f>J18*(1+K4)/(I6-K4)</f>
        <v>7584999999.999999</v>
      </c>
      <c r="J3" s="9" t="s">
        <v>2</v>
      </c>
      <c r="K3" s="75" t="s">
        <v>32</v>
      </c>
      <c r="L3" s="76"/>
      <c r="M3" s="2"/>
      <c r="N3" s="2"/>
      <c r="O3" s="1"/>
      <c r="P3" s="1"/>
      <c r="Q3" s="1"/>
      <c r="R3" s="1"/>
    </row>
    <row r="4" spans="1:18" ht="22" customHeight="1" x14ac:dyDescent="0.2">
      <c r="A4" s="38" cm="1">
        <f t="array" aca="1" ref="A4" ca="1">_FV(A1,"Change (%)",TRUE)</f>
        <v>2.1221999999999998E-2</v>
      </c>
      <c r="B4" s="7" t="s">
        <v>23</v>
      </c>
      <c r="C4" s="41">
        <f ca="1">A5/F15</f>
        <v>354.14920852</v>
      </c>
      <c r="D4" s="9" t="s">
        <v>25</v>
      </c>
      <c r="E4" s="44">
        <f>F17</f>
        <v>3.0674846625766871E-2</v>
      </c>
      <c r="F4" s="9" t="s">
        <v>6</v>
      </c>
      <c r="G4" s="55">
        <v>926000000</v>
      </c>
      <c r="H4" s="12" t="s">
        <v>28</v>
      </c>
      <c r="I4" s="45">
        <f>NPV(I6,F18,G18,H18,I18,(J18+I3))</f>
        <v>5674239275.3227215</v>
      </c>
      <c r="J4" s="12" t="s">
        <v>5</v>
      </c>
      <c r="K4" s="52">
        <v>2.5000000000000001E-2</v>
      </c>
      <c r="L4" s="14" t="s">
        <v>29</v>
      </c>
      <c r="M4" s="2"/>
      <c r="N4" s="2"/>
      <c r="O4" s="1"/>
      <c r="P4" s="1"/>
      <c r="Q4" s="1"/>
      <c r="R4" s="1"/>
    </row>
    <row r="5" spans="1:18" ht="22" customHeight="1" x14ac:dyDescent="0.2">
      <c r="A5" s="39" cm="1">
        <f t="array" aca="1" ref="A5" ca="1">_FV(A1,"Market cap",TRUE)</f>
        <v>8853730213</v>
      </c>
      <c r="B5" s="7" t="s">
        <v>0</v>
      </c>
      <c r="C5" s="42">
        <f ca="1">F18/A5</f>
        <v>6.3061555589326605E-3</v>
      </c>
      <c r="D5" s="9" t="s">
        <v>24</v>
      </c>
      <c r="E5" s="44">
        <f>F20</f>
        <v>6.8506748466257664E-2</v>
      </c>
      <c r="F5" s="9" t="s">
        <v>8</v>
      </c>
      <c r="G5" s="55">
        <v>22928000</v>
      </c>
      <c r="H5" s="12" t="s">
        <v>9</v>
      </c>
      <c r="I5" s="45">
        <f>I4+G4-G5</f>
        <v>6577311275.3227215</v>
      </c>
      <c r="J5" s="12" t="s">
        <v>7</v>
      </c>
      <c r="K5" s="47">
        <f ca="1">I5/G3</f>
        <v>17.379783223823225</v>
      </c>
      <c r="L5" s="6" t="s">
        <v>11</v>
      </c>
      <c r="M5" s="2"/>
      <c r="N5" s="2"/>
      <c r="O5" s="1"/>
      <c r="P5" s="1"/>
      <c r="Q5" s="1"/>
      <c r="R5" s="1"/>
    </row>
    <row r="6" spans="1:18" ht="22" customHeight="1" x14ac:dyDescent="0.2">
      <c r="A6" s="40" cm="1">
        <f t="array" aca="1" ref="A6" ca="1">_FV(A1,"Beta")</f>
        <v>0.66359999999999997</v>
      </c>
      <c r="B6" s="8" t="s">
        <v>18</v>
      </c>
      <c r="C6" s="43">
        <f>K22</f>
        <v>3.8598433657426247E-2</v>
      </c>
      <c r="D6" s="10" t="s">
        <v>27</v>
      </c>
      <c r="E6" s="54">
        <v>-4.2000000000000003E-2</v>
      </c>
      <c r="F6" s="11" t="s">
        <v>12</v>
      </c>
      <c r="G6" s="46">
        <f>G4-G5</f>
        <v>903072000</v>
      </c>
      <c r="H6" s="11" t="s">
        <v>3</v>
      </c>
      <c r="I6" s="53">
        <v>0.1</v>
      </c>
      <c r="J6" s="10" t="s">
        <v>10</v>
      </c>
      <c r="K6" s="48">
        <f ca="1">K5/A3-1</f>
        <v>-0.37729189452442768</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2021</v>
      </c>
      <c r="C9" s="57">
        <v>2022</v>
      </c>
      <c r="D9" s="57">
        <v>2023</v>
      </c>
      <c r="E9" s="58">
        <v>2024</v>
      </c>
      <c r="F9" s="59">
        <v>2025</v>
      </c>
      <c r="G9" s="59">
        <v>2026</v>
      </c>
      <c r="H9" s="59">
        <v>2027</v>
      </c>
      <c r="I9" s="59">
        <v>2028</v>
      </c>
      <c r="J9" s="60">
        <v>2029</v>
      </c>
      <c r="K9" s="13"/>
      <c r="L9" s="2"/>
      <c r="M9" s="2"/>
      <c r="N9" s="2"/>
      <c r="O9" s="1"/>
      <c r="P9" s="1"/>
      <c r="Q9" s="1"/>
      <c r="R9" s="1"/>
    </row>
    <row r="10" spans="1:18" ht="22" customHeight="1" x14ac:dyDescent="0.2">
      <c r="A10" s="22" t="s">
        <v>14</v>
      </c>
      <c r="B10" s="23">
        <v>93000000</v>
      </c>
      <c r="C10" s="23">
        <v>204800000</v>
      </c>
      <c r="D10" s="23">
        <v>422200000</v>
      </c>
      <c r="E10" s="24">
        <v>621200000</v>
      </c>
      <c r="F10" s="61">
        <v>815000000</v>
      </c>
      <c r="G10" s="61">
        <v>1027000000</v>
      </c>
      <c r="H10" s="61">
        <v>1274000000</v>
      </c>
      <c r="I10" s="61">
        <v>1807000000</v>
      </c>
      <c r="J10" s="61">
        <v>2168000000</v>
      </c>
      <c r="K10" s="62" t="s">
        <v>19</v>
      </c>
      <c r="L10" s="2"/>
      <c r="M10" s="2"/>
      <c r="N10" s="2"/>
      <c r="O10" s="1"/>
      <c r="P10" s="1"/>
      <c r="Q10" s="1"/>
      <c r="R10" s="1"/>
    </row>
    <row r="11" spans="1:18" ht="22" customHeight="1" x14ac:dyDescent="0.2">
      <c r="A11" s="18"/>
      <c r="B11" s="19"/>
      <c r="C11" s="19">
        <f t="shared" ref="C11:J11" si="0">(C10/B10)-1</f>
        <v>1.2021505376344086</v>
      </c>
      <c r="D11" s="19">
        <f t="shared" si="0"/>
        <v>1.0615234375</v>
      </c>
      <c r="E11" s="25">
        <f t="shared" si="0"/>
        <v>0.47134059687351959</v>
      </c>
      <c r="F11" s="19">
        <f t="shared" si="0"/>
        <v>0.31197681905988417</v>
      </c>
      <c r="G11" s="19">
        <f t="shared" si="0"/>
        <v>0.26012269938650312</v>
      </c>
      <c r="H11" s="19">
        <f t="shared" si="0"/>
        <v>0.240506329113924</v>
      </c>
      <c r="I11" s="19">
        <f t="shared" si="0"/>
        <v>0.41836734693877542</v>
      </c>
      <c r="J11" s="25">
        <f t="shared" si="0"/>
        <v>0.19977863862755951</v>
      </c>
      <c r="K11" s="63">
        <f>AVERAGE(F11:J11)</f>
        <v>0.28615036662532922</v>
      </c>
      <c r="L11" s="2"/>
      <c r="M11" s="2"/>
      <c r="N11" s="2"/>
      <c r="O11" s="1"/>
      <c r="P11" s="1"/>
      <c r="Q11" s="1"/>
      <c r="R11" s="1"/>
    </row>
    <row r="12" spans="1:18" ht="22" customHeight="1" x14ac:dyDescent="0.2">
      <c r="A12" s="22" t="s">
        <v>30</v>
      </c>
      <c r="B12" s="23">
        <v>54000000</v>
      </c>
      <c r="C12" s="23">
        <v>123000000</v>
      </c>
      <c r="D12" s="23">
        <v>278000000</v>
      </c>
      <c r="E12" s="24">
        <v>442000000</v>
      </c>
      <c r="F12" s="23"/>
      <c r="G12" s="23"/>
      <c r="H12" s="23"/>
      <c r="I12" s="23"/>
      <c r="J12" s="24"/>
      <c r="K12" s="64"/>
      <c r="L12" s="2"/>
      <c r="M12" s="2"/>
      <c r="N12" s="2"/>
      <c r="O12" s="1"/>
      <c r="P12" s="1"/>
      <c r="Q12" s="1"/>
      <c r="R12" s="1"/>
    </row>
    <row r="13" spans="1:18" ht="22" customHeight="1" x14ac:dyDescent="0.2">
      <c r="A13" s="28"/>
      <c r="B13" s="29"/>
      <c r="C13" s="29">
        <f>(C12/B12)-1</f>
        <v>1.2777777777777777</v>
      </c>
      <c r="D13" s="29">
        <f>(D12/C12)-1</f>
        <v>1.2601626016260163</v>
      </c>
      <c r="E13" s="30">
        <f>(E12/D12)-1</f>
        <v>0.58992805755395694</v>
      </c>
      <c r="F13" s="29"/>
      <c r="G13" s="29"/>
      <c r="H13" s="29"/>
      <c r="I13" s="29"/>
      <c r="J13" s="30"/>
      <c r="K13" s="65"/>
      <c r="L13" s="2"/>
      <c r="M13" s="2"/>
      <c r="N13" s="2"/>
      <c r="O13" s="1"/>
      <c r="P13" s="1"/>
      <c r="Q13" s="1"/>
      <c r="R13" s="1"/>
    </row>
    <row r="14" spans="1:18" ht="22" customHeight="1" x14ac:dyDescent="0.2">
      <c r="A14" s="20" t="s">
        <v>1</v>
      </c>
      <c r="B14" s="21">
        <f>B12/B10</f>
        <v>0.58064516129032262</v>
      </c>
      <c r="C14" s="21">
        <f>C12/C10</f>
        <v>0.6005859375</v>
      </c>
      <c r="D14" s="21">
        <f>D12/D10</f>
        <v>0.65845570819516819</v>
      </c>
      <c r="E14" s="26">
        <f>E12/E10</f>
        <v>0.71152607855763039</v>
      </c>
      <c r="F14" s="21"/>
      <c r="G14" s="21"/>
      <c r="H14" s="21"/>
      <c r="I14" s="21"/>
      <c r="J14" s="26"/>
      <c r="K14" s="66"/>
      <c r="L14" s="2"/>
      <c r="M14" s="2"/>
      <c r="N14" s="2"/>
      <c r="O14" s="1"/>
      <c r="P14" s="1"/>
      <c r="Q14" s="1"/>
      <c r="R14" s="1"/>
    </row>
    <row r="15" spans="1:18" ht="22" customHeight="1" x14ac:dyDescent="0.2">
      <c r="A15" s="22" t="s">
        <v>15</v>
      </c>
      <c r="B15" s="23">
        <v>-117000000</v>
      </c>
      <c r="C15" s="23">
        <v>-271000000</v>
      </c>
      <c r="D15" s="23">
        <v>-379000000</v>
      </c>
      <c r="E15" s="24">
        <v>-339000000</v>
      </c>
      <c r="F15" s="61">
        <v>25000000</v>
      </c>
      <c r="G15" s="61">
        <v>71653000</v>
      </c>
      <c r="H15" s="61">
        <v>151500000</v>
      </c>
      <c r="I15" s="61">
        <v>303600000</v>
      </c>
      <c r="J15" s="61">
        <v>396000000</v>
      </c>
      <c r="K15" s="62" t="s">
        <v>20</v>
      </c>
      <c r="L15" s="2"/>
      <c r="M15" s="2"/>
      <c r="N15" s="2"/>
      <c r="O15" s="1"/>
      <c r="P15" s="1"/>
      <c r="Q15" s="1"/>
      <c r="R15" s="1"/>
    </row>
    <row r="16" spans="1:18" ht="22" customHeight="1" x14ac:dyDescent="0.2">
      <c r="A16" s="28"/>
      <c r="B16" s="29"/>
      <c r="C16" s="29">
        <f t="shared" ref="C16:J16" si="1">(C15/B15)-1</f>
        <v>1.3162393162393164</v>
      </c>
      <c r="D16" s="29">
        <f t="shared" si="1"/>
        <v>0.39852398523985233</v>
      </c>
      <c r="E16" s="30">
        <f t="shared" si="1"/>
        <v>-0.10554089709762537</v>
      </c>
      <c r="F16" s="29">
        <f t="shared" si="1"/>
        <v>-1.0737463126843658</v>
      </c>
      <c r="G16" s="29">
        <f t="shared" si="1"/>
        <v>1.86612</v>
      </c>
      <c r="H16" s="29">
        <f t="shared" si="1"/>
        <v>1.1143566912760106</v>
      </c>
      <c r="I16" s="29">
        <f t="shared" si="1"/>
        <v>1.003960396039604</v>
      </c>
      <c r="J16" s="30">
        <f t="shared" si="1"/>
        <v>0.30434782608695654</v>
      </c>
      <c r="K16" s="65">
        <f>AVERAGE(F16:J16)</f>
        <v>0.64300772014364105</v>
      </c>
      <c r="L16" s="2"/>
      <c r="M16" s="2"/>
      <c r="N16" s="2"/>
      <c r="O16" s="1"/>
      <c r="P16" s="1"/>
      <c r="Q16" s="1"/>
      <c r="R16" s="1"/>
    </row>
    <row r="17" spans="1:18" ht="22" customHeight="1" x14ac:dyDescent="0.2">
      <c r="A17" s="4" t="s">
        <v>16</v>
      </c>
      <c r="B17" s="5">
        <f t="shared" ref="B17:J17" si="2">B15/B10</f>
        <v>-1.2580645161290323</v>
      </c>
      <c r="C17" s="5">
        <f t="shared" si="2"/>
        <v>-1.3232421875</v>
      </c>
      <c r="D17" s="5">
        <f t="shared" si="2"/>
        <v>-0.89767882520132636</v>
      </c>
      <c r="E17" s="27">
        <f t="shared" si="2"/>
        <v>-0.54571796522858984</v>
      </c>
      <c r="F17" s="5">
        <f t="shared" si="2"/>
        <v>3.0674846625766871E-2</v>
      </c>
      <c r="G17" s="5">
        <f t="shared" si="2"/>
        <v>6.9769230769230764E-2</v>
      </c>
      <c r="H17" s="5">
        <f t="shared" si="2"/>
        <v>0.11891679748822606</v>
      </c>
      <c r="I17" s="5">
        <f t="shared" si="2"/>
        <v>0.16801328168234644</v>
      </c>
      <c r="J17" s="27">
        <f t="shared" si="2"/>
        <v>0.18265682656826568</v>
      </c>
      <c r="K17" s="67"/>
      <c r="L17" s="2"/>
      <c r="M17" s="2"/>
      <c r="N17" s="2"/>
      <c r="O17" s="1"/>
      <c r="P17" s="1"/>
      <c r="Q17" s="1"/>
      <c r="R17" s="1"/>
    </row>
    <row r="18" spans="1:18" ht="22" customHeight="1" x14ac:dyDescent="0.2">
      <c r="A18" s="22" t="s">
        <v>17</v>
      </c>
      <c r="B18" s="23">
        <v>-72000000</v>
      </c>
      <c r="C18" s="23">
        <v>-156000000</v>
      </c>
      <c r="D18" s="23">
        <v>-273000000</v>
      </c>
      <c r="E18" s="24">
        <v>-253000000</v>
      </c>
      <c r="F18" s="61">
        <v>55833000</v>
      </c>
      <c r="G18" s="61">
        <v>124000000</v>
      </c>
      <c r="H18" s="61">
        <v>253000000</v>
      </c>
      <c r="I18" s="61">
        <v>405000000</v>
      </c>
      <c r="J18" s="61">
        <v>555000000</v>
      </c>
      <c r="K18" s="62" t="s">
        <v>21</v>
      </c>
      <c r="L18" s="2"/>
      <c r="M18" s="2"/>
      <c r="N18" s="2"/>
      <c r="P18" s="1"/>
      <c r="Q18" s="1"/>
      <c r="R18" s="1"/>
    </row>
    <row r="19" spans="1:18" ht="22" customHeight="1" x14ac:dyDescent="0.2">
      <c r="A19" s="31"/>
      <c r="B19" s="29"/>
      <c r="C19" s="29">
        <f t="shared" ref="C19:J19" si="3">(C18/B18)-1</f>
        <v>1.1666666666666665</v>
      </c>
      <c r="D19" s="29">
        <f t="shared" si="3"/>
        <v>0.75</v>
      </c>
      <c r="E19" s="30">
        <f t="shared" si="3"/>
        <v>-7.3260073260073222E-2</v>
      </c>
      <c r="F19" s="29">
        <f t="shared" si="3"/>
        <v>-1.2206837944664031</v>
      </c>
      <c r="G19" s="29">
        <f t="shared" si="3"/>
        <v>1.2209087815449644</v>
      </c>
      <c r="H19" s="29">
        <f t="shared" si="3"/>
        <v>1.0403225806451615</v>
      </c>
      <c r="I19" s="29">
        <f t="shared" si="3"/>
        <v>0.60079051383399218</v>
      </c>
      <c r="J19" s="30">
        <f t="shared" si="3"/>
        <v>0.37037037037037046</v>
      </c>
      <c r="K19" s="65">
        <f>AVERAGE(F19:J19)</f>
        <v>0.40234169038561712</v>
      </c>
      <c r="L19" s="2"/>
      <c r="M19" s="2"/>
      <c r="N19" s="2"/>
      <c r="O19" s="1"/>
      <c r="P19" s="1"/>
      <c r="Q19" s="1"/>
      <c r="R19" s="1"/>
    </row>
    <row r="20" spans="1:18" ht="22" customHeight="1" x14ac:dyDescent="0.2">
      <c r="A20" s="34" t="s">
        <v>8</v>
      </c>
      <c r="B20" s="35">
        <f t="shared" ref="B20:J20" si="4">B18/B10</f>
        <v>-0.77419354838709675</v>
      </c>
      <c r="C20" s="35">
        <f t="shared" si="4"/>
        <v>-0.76171875</v>
      </c>
      <c r="D20" s="35">
        <f t="shared" si="4"/>
        <v>-0.6466129796305069</v>
      </c>
      <c r="E20" s="36">
        <f t="shared" si="4"/>
        <v>-0.4072762395363812</v>
      </c>
      <c r="F20" s="35">
        <f t="shared" si="4"/>
        <v>6.8506748466257664E-2</v>
      </c>
      <c r="G20" s="35">
        <f t="shared" si="4"/>
        <v>0.12074001947419669</v>
      </c>
      <c r="H20" s="35">
        <f t="shared" si="4"/>
        <v>0.19858712715855573</v>
      </c>
      <c r="I20" s="35">
        <f t="shared" si="4"/>
        <v>0.2241283895960155</v>
      </c>
      <c r="J20" s="36">
        <f t="shared" si="4"/>
        <v>0.25599630996309963</v>
      </c>
      <c r="K20" s="68"/>
      <c r="L20" s="2"/>
      <c r="M20" s="2"/>
      <c r="N20" s="2"/>
      <c r="O20" s="1"/>
      <c r="P20" s="1"/>
      <c r="Q20" s="1"/>
      <c r="R20" s="1"/>
    </row>
    <row r="21" spans="1:18" ht="22" customHeight="1" x14ac:dyDescent="0.2">
      <c r="A21" s="22" t="s">
        <v>31</v>
      </c>
      <c r="B21" s="23">
        <v>266900000</v>
      </c>
      <c r="C21" s="23">
        <v>266900000</v>
      </c>
      <c r="D21" s="23">
        <v>282700000</v>
      </c>
      <c r="E21" s="24">
        <v>298700000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5.9198201573622988E-2</v>
      </c>
      <c r="E22" s="33">
        <f t="shared" ref="E22" si="7">(E21/D21)-1</f>
        <v>5.6597099398655759E-2</v>
      </c>
      <c r="F22" s="29"/>
      <c r="G22" s="29"/>
      <c r="H22" s="29"/>
      <c r="I22" s="29"/>
      <c r="J22" s="30"/>
      <c r="K22" s="69">
        <f>AVERAGE(C22:E22)</f>
        <v>3.8598433657426247E-2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2013</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SentinelOne, Inc. is an artificial intelligence (AI)-powered cybersecurity provider. The Company’s Singularity Platform detects, prevents, and responds to cyberattacks at machine speed, empowering organizations to secure endpoints, cloud workloads, containers, identities, and mobile and network-connected devices. The Company’s Singularity platform ingests, correlates, and queries petabytes of structured and unstructured data from a myriad of ever-expanding disparate external and internal sources in real time. Its distributed AI models run both locally on every endpoint and every cloud workload, as well as on its cloud platform. The Company’s offering also includes PingSafe, a cloud native application protection platform (CNAPP) to bolster its cloud security product suite. By adding PingSafe’s CNAPP to its Cloud Workload Security (CWS), it provides enterprises with a comprehensive cloud security coverage that drives security, improved posture, and autonomous protection.</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S/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2024-11-08T07:55:29Z</dcterms:modified>
</cp:coreProperties>
</file>