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model-counting/benchmarks/mc2022/"/>
    </mc:Choice>
  </mc:AlternateContent>
  <xr:revisionPtr revIDLastSave="0" documentId="13_ncr:1_{F56A01CD-8A1C-D448-B1BD-3A1ED8A8E597}" xr6:coauthVersionLast="47" xr6:coauthVersionMax="47" xr10:uidLastSave="{00000000-0000-0000-0000-000000000000}"/>
  <bookViews>
    <workbookView xWindow="59700" yWindow="500" windowWidth="44240" windowHeight="26100" activeTab="2" xr2:uid="{00000000-000D-0000-FFFF-FFFF00000000}"/>
  </bookViews>
  <sheets>
    <sheet name="times" sheetId="1" r:id="rId1"/>
    <sheet name="optimizations" sheetId="2" r:id="rId2"/>
    <sheet name="MICE" sheetId="4" r:id="rId3"/>
    <sheet name="times-submiss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2" i="4"/>
  <c r="J76" i="4"/>
  <c r="J77" i="4"/>
  <c r="H76" i="4"/>
  <c r="H77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2" i="2"/>
  <c r="G17" i="1"/>
  <c r="G16" i="1"/>
  <c r="G15" i="1"/>
  <c r="G14" i="1"/>
  <c r="I9" i="1"/>
  <c r="I7" i="1"/>
  <c r="I5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2" i="1"/>
  <c r="G9" i="1"/>
  <c r="G7" i="1"/>
  <c r="G5" i="1"/>
  <c r="G3" i="1"/>
  <c r="I109" i="5"/>
  <c r="F109" i="5"/>
  <c r="G109" i="5" s="1"/>
  <c r="I108" i="5"/>
  <c r="F108" i="5"/>
  <c r="G108" i="5" s="1"/>
  <c r="I107" i="5"/>
  <c r="G107" i="5"/>
  <c r="F107" i="5"/>
  <c r="I106" i="5"/>
  <c r="F106" i="5"/>
  <c r="G106" i="5" s="1"/>
  <c r="I105" i="5"/>
  <c r="G105" i="5"/>
  <c r="F105" i="5"/>
  <c r="I104" i="5"/>
  <c r="F104" i="5"/>
  <c r="G104" i="5" s="1"/>
  <c r="I103" i="5"/>
  <c r="F103" i="5"/>
  <c r="G103" i="5" s="1"/>
  <c r="I102" i="5"/>
  <c r="F102" i="5"/>
  <c r="G102" i="5" s="1"/>
  <c r="I101" i="5"/>
  <c r="F101" i="5"/>
  <c r="G101" i="5" s="1"/>
  <c r="I100" i="5"/>
  <c r="G100" i="5"/>
  <c r="F100" i="5"/>
  <c r="I99" i="5"/>
  <c r="F99" i="5"/>
  <c r="G99" i="5" s="1"/>
  <c r="I98" i="5"/>
  <c r="F98" i="5"/>
  <c r="G98" i="5" s="1"/>
  <c r="I97" i="5"/>
  <c r="F97" i="5"/>
  <c r="G97" i="5" s="1"/>
  <c r="I96" i="5"/>
  <c r="F96" i="5"/>
  <c r="G96" i="5" s="1"/>
  <c r="I95" i="5"/>
  <c r="F95" i="5"/>
  <c r="G95" i="5" s="1"/>
  <c r="I94" i="5"/>
  <c r="F94" i="5"/>
  <c r="G94" i="5" s="1"/>
  <c r="I93" i="5"/>
  <c r="F93" i="5"/>
  <c r="G93" i="5" s="1"/>
  <c r="I92" i="5"/>
  <c r="F92" i="5"/>
  <c r="G92" i="5" s="1"/>
  <c r="I91" i="5"/>
  <c r="G91" i="5"/>
  <c r="F91" i="5"/>
  <c r="I90" i="5"/>
  <c r="F90" i="5"/>
  <c r="G90" i="5" s="1"/>
  <c r="I89" i="5"/>
  <c r="G89" i="5"/>
  <c r="F89" i="5"/>
  <c r="I88" i="5"/>
  <c r="F88" i="5"/>
  <c r="G88" i="5" s="1"/>
  <c r="I87" i="5"/>
  <c r="F87" i="5"/>
  <c r="G87" i="5" s="1"/>
  <c r="I86" i="5"/>
  <c r="F86" i="5"/>
  <c r="G86" i="5" s="1"/>
  <c r="I85" i="5"/>
  <c r="F85" i="5"/>
  <c r="G85" i="5" s="1"/>
  <c r="I84" i="5"/>
  <c r="F84" i="5"/>
  <c r="G84" i="5" s="1"/>
  <c r="I83" i="5"/>
  <c r="G83" i="5"/>
  <c r="F83" i="5"/>
  <c r="I82" i="5"/>
  <c r="F82" i="5"/>
  <c r="G82" i="5" s="1"/>
  <c r="I81" i="5"/>
  <c r="G81" i="5"/>
  <c r="F81" i="5"/>
  <c r="I80" i="5"/>
  <c r="F80" i="5"/>
  <c r="G80" i="5" s="1"/>
  <c r="I79" i="5"/>
  <c r="F79" i="5"/>
  <c r="G79" i="5" s="1"/>
  <c r="I78" i="5"/>
  <c r="F78" i="5"/>
  <c r="G78" i="5" s="1"/>
  <c r="I77" i="5"/>
  <c r="F77" i="5"/>
  <c r="G77" i="5" s="1"/>
  <c r="I76" i="5"/>
  <c r="F76" i="5"/>
  <c r="G76" i="5" s="1"/>
  <c r="I75" i="5"/>
  <c r="G75" i="5"/>
  <c r="F75" i="5"/>
  <c r="I74" i="5"/>
  <c r="F74" i="5"/>
  <c r="G74" i="5" s="1"/>
  <c r="I73" i="5"/>
  <c r="G73" i="5"/>
  <c r="F73" i="5"/>
  <c r="I72" i="5"/>
  <c r="F72" i="5"/>
  <c r="G72" i="5" s="1"/>
  <c r="I71" i="5"/>
  <c r="F71" i="5"/>
  <c r="G71" i="5" s="1"/>
  <c r="I70" i="5"/>
  <c r="F70" i="5"/>
  <c r="G70" i="5" s="1"/>
  <c r="I69" i="5"/>
  <c r="F69" i="5"/>
  <c r="G69" i="5" s="1"/>
  <c r="I68" i="5"/>
  <c r="F68" i="5"/>
  <c r="G68" i="5" s="1"/>
  <c r="I67" i="5"/>
  <c r="G67" i="5"/>
  <c r="F67" i="5"/>
  <c r="I66" i="5"/>
  <c r="F66" i="5"/>
  <c r="G66" i="5" s="1"/>
  <c r="I65" i="5"/>
  <c r="G65" i="5"/>
  <c r="F65" i="5"/>
  <c r="I64" i="5"/>
  <c r="F64" i="5"/>
  <c r="G64" i="5" s="1"/>
  <c r="I63" i="5"/>
  <c r="F63" i="5"/>
  <c r="G63" i="5" s="1"/>
  <c r="I62" i="5"/>
  <c r="F62" i="5"/>
  <c r="G62" i="5" s="1"/>
  <c r="I61" i="5"/>
  <c r="F61" i="5"/>
  <c r="G61" i="5" s="1"/>
  <c r="I60" i="5"/>
  <c r="F60" i="5"/>
  <c r="G60" i="5" s="1"/>
  <c r="I59" i="5"/>
  <c r="G59" i="5"/>
  <c r="F59" i="5"/>
  <c r="I58" i="5"/>
  <c r="F58" i="5"/>
  <c r="G58" i="5" s="1"/>
  <c r="I57" i="5"/>
  <c r="G57" i="5"/>
  <c r="F57" i="5"/>
  <c r="I56" i="5"/>
  <c r="F56" i="5"/>
  <c r="G56" i="5" s="1"/>
  <c r="I55" i="5"/>
  <c r="F55" i="5"/>
  <c r="G55" i="5" s="1"/>
  <c r="I54" i="5"/>
  <c r="F54" i="5"/>
  <c r="G54" i="5" s="1"/>
  <c r="I53" i="5"/>
  <c r="F53" i="5"/>
  <c r="G53" i="5" s="1"/>
  <c r="I52" i="5"/>
  <c r="F52" i="5"/>
  <c r="G52" i="5" s="1"/>
  <c r="I51" i="5"/>
  <c r="G51" i="5"/>
  <c r="F51" i="5"/>
  <c r="I50" i="5"/>
  <c r="F50" i="5"/>
  <c r="G50" i="5" s="1"/>
  <c r="I49" i="5"/>
  <c r="G49" i="5"/>
  <c r="F49" i="5"/>
  <c r="I48" i="5"/>
  <c r="F48" i="5"/>
  <c r="G48" i="5" s="1"/>
  <c r="I47" i="5"/>
  <c r="F47" i="5"/>
  <c r="G47" i="5" s="1"/>
  <c r="I46" i="5"/>
  <c r="F46" i="5"/>
  <c r="G46" i="5" s="1"/>
  <c r="I45" i="5"/>
  <c r="F45" i="5"/>
  <c r="G45" i="5" s="1"/>
  <c r="I44" i="5"/>
  <c r="G44" i="5"/>
  <c r="F44" i="5"/>
  <c r="I43" i="5"/>
  <c r="F43" i="5"/>
  <c r="G43" i="5" s="1"/>
  <c r="I42" i="5"/>
  <c r="F42" i="5"/>
  <c r="G42" i="5" s="1"/>
  <c r="I41" i="5"/>
  <c r="F41" i="5"/>
  <c r="G41" i="5" s="1"/>
  <c r="I40" i="5"/>
  <c r="F40" i="5"/>
  <c r="G40" i="5" s="1"/>
  <c r="I39" i="5"/>
  <c r="G39" i="5"/>
  <c r="F39" i="5"/>
  <c r="I38" i="5"/>
  <c r="G38" i="5"/>
  <c r="F38" i="5"/>
  <c r="I37" i="5"/>
  <c r="F37" i="5"/>
  <c r="G37" i="5" s="1"/>
  <c r="I36" i="5"/>
  <c r="G36" i="5"/>
  <c r="F36" i="5"/>
  <c r="I35" i="5"/>
  <c r="F35" i="5"/>
  <c r="G35" i="5" s="1"/>
  <c r="I34" i="5"/>
  <c r="G34" i="5"/>
  <c r="F34" i="5"/>
  <c r="I33" i="5"/>
  <c r="F33" i="5"/>
  <c r="G33" i="5" s="1"/>
  <c r="I32" i="5"/>
  <c r="F32" i="5"/>
  <c r="G32" i="5" s="1"/>
  <c r="I31" i="5"/>
  <c r="G31" i="5"/>
  <c r="F31" i="5"/>
  <c r="I30" i="5"/>
  <c r="G30" i="5"/>
  <c r="F30" i="5"/>
  <c r="I29" i="5"/>
  <c r="F29" i="5"/>
  <c r="G29" i="5" s="1"/>
  <c r="I28" i="5"/>
  <c r="F28" i="5"/>
  <c r="G28" i="5" s="1"/>
  <c r="I27" i="5"/>
  <c r="F27" i="5"/>
  <c r="G27" i="5" s="1"/>
  <c r="I26" i="5"/>
  <c r="G26" i="5"/>
  <c r="F26" i="5"/>
  <c r="I25" i="5"/>
  <c r="F25" i="5"/>
  <c r="G25" i="5" s="1"/>
  <c r="I24" i="5"/>
  <c r="H24" i="5"/>
  <c r="F24" i="5"/>
  <c r="G24" i="5" s="1"/>
  <c r="I23" i="5"/>
  <c r="F23" i="5"/>
  <c r="G23" i="5" s="1"/>
  <c r="I22" i="5"/>
  <c r="F22" i="5"/>
  <c r="G22" i="5" s="1"/>
  <c r="I21" i="5"/>
  <c r="G21" i="5"/>
  <c r="F21" i="5"/>
  <c r="I20" i="5"/>
  <c r="F20" i="5"/>
  <c r="G20" i="5" s="1"/>
  <c r="I19" i="5"/>
  <c r="G19" i="5"/>
  <c r="F19" i="5"/>
  <c r="I18" i="5"/>
  <c r="F18" i="5"/>
  <c r="G18" i="5" s="1"/>
  <c r="I17" i="5"/>
  <c r="G17" i="5"/>
  <c r="F17" i="5"/>
  <c r="I16" i="5"/>
  <c r="F16" i="5"/>
  <c r="G16" i="5" s="1"/>
  <c r="I15" i="5"/>
  <c r="G15" i="5"/>
  <c r="F15" i="5"/>
  <c r="I14" i="5"/>
  <c r="F14" i="5"/>
  <c r="G14" i="5" s="1"/>
  <c r="I13" i="5"/>
  <c r="G13" i="5"/>
  <c r="F13" i="5"/>
  <c r="I12" i="5"/>
  <c r="F12" i="5"/>
  <c r="G12" i="5" s="1"/>
  <c r="I11" i="5"/>
  <c r="G11" i="5"/>
  <c r="F11" i="5"/>
  <c r="I10" i="5"/>
  <c r="F10" i="5"/>
  <c r="G10" i="5" s="1"/>
  <c r="I9" i="5"/>
  <c r="G9" i="5"/>
  <c r="F9" i="5"/>
  <c r="I8" i="5"/>
  <c r="F8" i="5"/>
  <c r="G8" i="5" s="1"/>
  <c r="I7" i="5"/>
  <c r="F7" i="5"/>
  <c r="G7" i="5" s="1"/>
  <c r="I6" i="5"/>
  <c r="G6" i="5"/>
  <c r="F6" i="5"/>
  <c r="I5" i="5"/>
  <c r="F5" i="5"/>
  <c r="G5" i="5" s="1"/>
  <c r="I4" i="5"/>
  <c r="G4" i="5"/>
  <c r="F4" i="5"/>
  <c r="J3" i="5"/>
  <c r="I3" i="5"/>
  <c r="F3" i="5"/>
  <c r="H35" i="5" s="1"/>
  <c r="J2" i="5"/>
  <c r="I2" i="5"/>
  <c r="J18" i="5" s="1"/>
  <c r="G2" i="5"/>
  <c r="F2" i="5"/>
  <c r="H43" i="4"/>
  <c r="J68" i="4"/>
  <c r="H51" i="4"/>
  <c r="J69" i="4"/>
  <c r="H35" i="4"/>
  <c r="J70" i="4"/>
  <c r="H44" i="4"/>
  <c r="J71" i="4"/>
  <c r="H23" i="4"/>
  <c r="J72" i="4"/>
  <c r="H4" i="4"/>
  <c r="J73" i="4"/>
  <c r="H37" i="4"/>
  <c r="J74" i="4"/>
  <c r="H2" i="4"/>
  <c r="J75" i="4"/>
  <c r="H11" i="4"/>
  <c r="H7" i="5" l="1"/>
  <c r="G3" i="5"/>
  <c r="H2" i="5" s="1"/>
  <c r="H44" i="5"/>
  <c r="H65" i="4"/>
  <c r="H59" i="4"/>
  <c r="H5" i="4"/>
  <c r="H46" i="4"/>
  <c r="H60" i="4"/>
  <c r="H13" i="4"/>
  <c r="H36" i="4"/>
  <c r="H56" i="4"/>
  <c r="H50" i="4"/>
  <c r="H57" i="4"/>
  <c r="H47" i="4"/>
  <c r="H8" i="4"/>
  <c r="H19" i="4"/>
  <c r="H39" i="4"/>
  <c r="H73" i="4"/>
  <c r="H48" i="4"/>
  <c r="H6" i="4"/>
  <c r="H58" i="4"/>
  <c r="H14" i="4"/>
  <c r="H28" i="4"/>
  <c r="H67" i="4"/>
  <c r="H53" i="4"/>
  <c r="H75" i="4"/>
  <c r="H17" i="4"/>
  <c r="H72" i="4"/>
  <c r="H33" i="4"/>
  <c r="H26" i="4"/>
  <c r="H24" i="4"/>
  <c r="H69" i="4"/>
  <c r="H62" i="4"/>
  <c r="H41" i="4"/>
  <c r="H52" i="4"/>
  <c r="H25" i="4"/>
  <c r="H27" i="4"/>
  <c r="H31" i="4"/>
  <c r="H12" i="4"/>
  <c r="H34" i="4"/>
  <c r="H10" i="4"/>
  <c r="H22" i="4"/>
  <c r="H32" i="4"/>
  <c r="H66" i="4"/>
  <c r="H16" i="4"/>
  <c r="H21" i="4"/>
  <c r="H68" i="4"/>
  <c r="H74" i="4"/>
  <c r="H70" i="4"/>
  <c r="H49" i="4"/>
  <c r="H42" i="4"/>
  <c r="H63" i="4"/>
  <c r="H9" i="4"/>
  <c r="H15" i="4"/>
  <c r="H45" i="4"/>
  <c r="H40" i="4"/>
  <c r="H29" i="4"/>
  <c r="H64" i="4"/>
  <c r="H3" i="4"/>
  <c r="H54" i="4"/>
  <c r="H30" i="4"/>
  <c r="H71" i="4"/>
  <c r="H20" i="4"/>
  <c r="H38" i="4"/>
  <c r="H61" i="4"/>
  <c r="H55" i="4"/>
  <c r="H7" i="4"/>
  <c r="H18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H18" i="5" l="1"/>
  <c r="H3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2" i="4"/>
  <c r="I20" i="4"/>
  <c r="I19" i="4"/>
  <c r="I17" i="4"/>
  <c r="I15" i="4"/>
  <c r="I10" i="4"/>
  <c r="I8" i="4"/>
  <c r="I6" i="4"/>
  <c r="I4" i="4"/>
  <c r="K7" i="4" l="1"/>
  <c r="K3" i="4"/>
  <c r="K5" i="4"/>
  <c r="D3" i="2" l="1"/>
  <c r="Z3" i="2" s="1"/>
  <c r="D4" i="2"/>
  <c r="Z4" i="2" s="1"/>
  <c r="D5" i="2"/>
  <c r="Z5" i="2" s="1"/>
  <c r="D6" i="2"/>
  <c r="D7" i="2"/>
  <c r="D8" i="2"/>
  <c r="Z8" i="2" s="1"/>
  <c r="D9" i="2"/>
  <c r="D10" i="2"/>
  <c r="D11" i="2"/>
  <c r="Z11" i="2" s="1"/>
  <c r="D12" i="2"/>
  <c r="Z12" i="2" s="1"/>
  <c r="D13" i="2"/>
  <c r="Z13" i="2" s="1"/>
  <c r="D14" i="2"/>
  <c r="D15" i="2"/>
  <c r="Z15" i="2" s="1"/>
  <c r="D16" i="2"/>
  <c r="Z16" i="2" s="1"/>
  <c r="D17" i="2"/>
  <c r="D18" i="2"/>
  <c r="D19" i="2"/>
  <c r="Z19" i="2" s="1"/>
  <c r="D20" i="2"/>
  <c r="Z20" i="2" s="1"/>
  <c r="D21" i="2"/>
  <c r="Z21" i="2" s="1"/>
  <c r="D22" i="2"/>
  <c r="Z22" i="2" s="1"/>
  <c r="D23" i="2"/>
  <c r="Z23" i="2" s="1"/>
  <c r="D24" i="2"/>
  <c r="Z24" i="2" s="1"/>
  <c r="D25" i="2"/>
  <c r="D26" i="2"/>
  <c r="D27" i="2"/>
  <c r="Z27" i="2" s="1"/>
  <c r="D28" i="2"/>
  <c r="Z28" i="2" s="1"/>
  <c r="D29" i="2"/>
  <c r="Z29" i="2" s="1"/>
  <c r="D30" i="2"/>
  <c r="Z30" i="2" s="1"/>
  <c r="D31" i="2"/>
  <c r="Z31" i="2" s="1"/>
  <c r="D32" i="2"/>
  <c r="Z32" i="2" s="1"/>
  <c r="D33" i="2"/>
  <c r="D34" i="2"/>
  <c r="D35" i="2"/>
  <c r="Z35" i="2" s="1"/>
  <c r="D36" i="2"/>
  <c r="Z36" i="2" s="1"/>
  <c r="D37" i="2"/>
  <c r="Z37" i="2" s="1"/>
  <c r="D38" i="2"/>
  <c r="Z38" i="2" s="1"/>
  <c r="D39" i="2"/>
  <c r="Z39" i="2" s="1"/>
  <c r="D40" i="2"/>
  <c r="Z40" i="2" s="1"/>
  <c r="D41" i="2"/>
  <c r="D42" i="2"/>
  <c r="D43" i="2"/>
  <c r="Z43" i="2" s="1"/>
  <c r="D44" i="2"/>
  <c r="Z44" i="2" s="1"/>
  <c r="D45" i="2"/>
  <c r="Z45" i="2" s="1"/>
  <c r="D46" i="2"/>
  <c r="Z46" i="2" s="1"/>
  <c r="D47" i="2"/>
  <c r="Z47" i="2" s="1"/>
  <c r="D48" i="2"/>
  <c r="Z48" i="2" s="1"/>
  <c r="D49" i="2"/>
  <c r="D50" i="2"/>
  <c r="D51" i="2"/>
  <c r="Z51" i="2" s="1"/>
  <c r="D52" i="2"/>
  <c r="Z52" i="2" s="1"/>
  <c r="D53" i="2"/>
  <c r="Z53" i="2" s="1"/>
  <c r="D54" i="2"/>
  <c r="Z54" i="2" s="1"/>
  <c r="D55" i="2"/>
  <c r="Z55" i="2" s="1"/>
  <c r="D56" i="2"/>
  <c r="Z56" i="2" s="1"/>
  <c r="D57" i="2"/>
  <c r="D58" i="2"/>
  <c r="D59" i="2"/>
  <c r="Z59" i="2" s="1"/>
  <c r="D60" i="2"/>
  <c r="Z60" i="2" s="1"/>
  <c r="D61" i="2"/>
  <c r="Z61" i="2" s="1"/>
  <c r="D62" i="2"/>
  <c r="Z62" i="2" s="1"/>
  <c r="D63" i="2"/>
  <c r="Z63" i="2" s="1"/>
  <c r="D64" i="2"/>
  <c r="Z64" i="2" s="1"/>
  <c r="D65" i="2"/>
  <c r="D66" i="2"/>
  <c r="D67" i="2"/>
  <c r="Z67" i="2" s="1"/>
  <c r="D68" i="2"/>
  <c r="Z68" i="2" s="1"/>
  <c r="D69" i="2"/>
  <c r="Z69" i="2" s="1"/>
  <c r="D70" i="2"/>
  <c r="Z70" i="2" s="1"/>
  <c r="D71" i="2"/>
  <c r="Z71" i="2" s="1"/>
  <c r="D72" i="2"/>
  <c r="Z72" i="2" s="1"/>
  <c r="D73" i="2"/>
  <c r="D74" i="2"/>
  <c r="D75" i="2"/>
  <c r="Z75" i="2" s="1"/>
  <c r="D76" i="2"/>
  <c r="Z76" i="2" s="1"/>
  <c r="D77" i="2"/>
  <c r="Z77" i="2" s="1"/>
  <c r="D78" i="2"/>
  <c r="Z78" i="2" s="1"/>
  <c r="D79" i="2"/>
  <c r="Z79" i="2" s="1"/>
  <c r="D80" i="2"/>
  <c r="Z80" i="2" s="1"/>
  <c r="D81" i="2"/>
  <c r="D2" i="2"/>
  <c r="V9" i="2"/>
  <c r="V7" i="2"/>
  <c r="V5" i="2"/>
  <c r="V3" i="2"/>
  <c r="S9" i="2"/>
  <c r="S7" i="2"/>
  <c r="S5" i="2"/>
  <c r="S3" i="2"/>
  <c r="P9" i="2"/>
  <c r="P7" i="2"/>
  <c r="P5" i="2"/>
  <c r="P3" i="2"/>
  <c r="O3" i="2"/>
  <c r="R3" i="2"/>
  <c r="U3" i="2"/>
  <c r="O4" i="2"/>
  <c r="R4" i="2"/>
  <c r="U4" i="2"/>
  <c r="O5" i="2"/>
  <c r="U5" i="2"/>
  <c r="O6" i="2"/>
  <c r="U6" i="2"/>
  <c r="R7" i="2"/>
  <c r="O8" i="2"/>
  <c r="R8" i="2"/>
  <c r="O11" i="2"/>
  <c r="R11" i="2"/>
  <c r="U11" i="2"/>
  <c r="O12" i="2"/>
  <c r="R12" i="2"/>
  <c r="U12" i="2"/>
  <c r="O13" i="2"/>
  <c r="O14" i="2"/>
  <c r="U14" i="2"/>
  <c r="O15" i="2"/>
  <c r="U15" i="2"/>
  <c r="O16" i="2"/>
  <c r="U16" i="2"/>
  <c r="O19" i="2"/>
  <c r="R19" i="2"/>
  <c r="U19" i="2"/>
  <c r="O20" i="2"/>
  <c r="R20" i="2"/>
  <c r="U20" i="2"/>
  <c r="R21" i="2"/>
  <c r="U21" i="2"/>
  <c r="O22" i="2"/>
  <c r="R22" i="2"/>
  <c r="U22" i="2"/>
  <c r="O23" i="2"/>
  <c r="R23" i="2"/>
  <c r="O24" i="2"/>
  <c r="R24" i="2"/>
  <c r="U24" i="2"/>
  <c r="O27" i="2"/>
  <c r="R27" i="2"/>
  <c r="U27" i="2"/>
  <c r="O28" i="2"/>
  <c r="R28" i="2"/>
  <c r="U28" i="2"/>
  <c r="O29" i="2"/>
  <c r="R29" i="2"/>
  <c r="U29" i="2"/>
  <c r="O30" i="2"/>
  <c r="R30" i="2"/>
  <c r="U30" i="2"/>
  <c r="R31" i="2"/>
  <c r="U31" i="2"/>
  <c r="O32" i="2"/>
  <c r="R32" i="2"/>
  <c r="O35" i="2"/>
  <c r="R35" i="2"/>
  <c r="U35" i="2"/>
  <c r="O36" i="2"/>
  <c r="R36" i="2"/>
  <c r="U36" i="2"/>
  <c r="O37" i="2"/>
  <c r="O38" i="2"/>
  <c r="R38" i="2"/>
  <c r="U38" i="2"/>
  <c r="O39" i="2"/>
  <c r="R39" i="2"/>
  <c r="U39" i="2"/>
  <c r="R40" i="2"/>
  <c r="U40" i="2"/>
  <c r="O43" i="2"/>
  <c r="R43" i="2"/>
  <c r="U43" i="2"/>
  <c r="O44" i="2"/>
  <c r="R44" i="2"/>
  <c r="U44" i="2"/>
  <c r="R45" i="2"/>
  <c r="O46" i="2"/>
  <c r="R46" i="2"/>
  <c r="U46" i="2"/>
  <c r="O47" i="2"/>
  <c r="U47" i="2"/>
  <c r="O48" i="2"/>
  <c r="U48" i="2"/>
  <c r="O51" i="2"/>
  <c r="R51" i="2"/>
  <c r="U51" i="2"/>
  <c r="O52" i="2"/>
  <c r="R52" i="2"/>
  <c r="U52" i="2"/>
  <c r="R53" i="2"/>
  <c r="U53" i="2"/>
  <c r="O54" i="2"/>
  <c r="R54" i="2"/>
  <c r="U54" i="2"/>
  <c r="O55" i="2"/>
  <c r="R55" i="2"/>
  <c r="O56" i="2"/>
  <c r="R56" i="2"/>
  <c r="U56" i="2"/>
  <c r="O59" i="2"/>
  <c r="R59" i="2"/>
  <c r="U59" i="2"/>
  <c r="O60" i="2"/>
  <c r="R60" i="2"/>
  <c r="U60" i="2"/>
  <c r="O61" i="2"/>
  <c r="R61" i="2"/>
  <c r="U61" i="2"/>
  <c r="O62" i="2"/>
  <c r="R62" i="2"/>
  <c r="U62" i="2"/>
  <c r="R63" i="2"/>
  <c r="U63" i="2"/>
  <c r="O64" i="2"/>
  <c r="R64" i="2"/>
  <c r="O67" i="2"/>
  <c r="R67" i="2"/>
  <c r="U67" i="2"/>
  <c r="O68" i="2"/>
  <c r="R68" i="2"/>
  <c r="U68" i="2"/>
  <c r="O69" i="2"/>
  <c r="O70" i="2"/>
  <c r="R70" i="2"/>
  <c r="U70" i="2"/>
  <c r="O71" i="2"/>
  <c r="R71" i="2"/>
  <c r="U71" i="2"/>
  <c r="R72" i="2"/>
  <c r="U72" i="2"/>
  <c r="O75" i="2"/>
  <c r="R75" i="2"/>
  <c r="U75" i="2"/>
  <c r="O76" i="2"/>
  <c r="R76" i="2"/>
  <c r="U76" i="2"/>
  <c r="R77" i="2"/>
  <c r="O78" i="2"/>
  <c r="R78" i="2"/>
  <c r="U78" i="2"/>
  <c r="O79" i="2"/>
  <c r="U79" i="2"/>
  <c r="O80" i="2"/>
  <c r="U80" i="2"/>
  <c r="O2" i="2"/>
  <c r="E9" i="2" l="1"/>
  <c r="Z2" i="2"/>
  <c r="O18" i="2"/>
  <c r="Z18" i="2"/>
  <c r="O81" i="2"/>
  <c r="Z81" i="2"/>
  <c r="O49" i="2"/>
  <c r="Z49" i="2"/>
  <c r="U2" i="2"/>
  <c r="AA80" i="2"/>
  <c r="AB80" i="2"/>
  <c r="AC80" i="2"/>
  <c r="AA72" i="2"/>
  <c r="AC72" i="2"/>
  <c r="AB72" i="2"/>
  <c r="AA64" i="2"/>
  <c r="AB64" i="2"/>
  <c r="AC64" i="2"/>
  <c r="AA56" i="2"/>
  <c r="AC56" i="2"/>
  <c r="AB56" i="2"/>
  <c r="AA48" i="2"/>
  <c r="AC48" i="2"/>
  <c r="AB48" i="2"/>
  <c r="AA40" i="2"/>
  <c r="AC40" i="2"/>
  <c r="AB40" i="2"/>
  <c r="AA32" i="2"/>
  <c r="AC32" i="2"/>
  <c r="AB32" i="2"/>
  <c r="AA24" i="2"/>
  <c r="AC24" i="2"/>
  <c r="AB24" i="2"/>
  <c r="AA16" i="2"/>
  <c r="AC16" i="2"/>
  <c r="AB16" i="2"/>
  <c r="AA8" i="2"/>
  <c r="AB8" i="2"/>
  <c r="AC8" i="2"/>
  <c r="O74" i="2"/>
  <c r="Z74" i="2"/>
  <c r="O26" i="2"/>
  <c r="Z26" i="2"/>
  <c r="O41" i="2"/>
  <c r="Z41" i="2"/>
  <c r="AA79" i="2"/>
  <c r="AC79" i="2"/>
  <c r="AB79" i="2"/>
  <c r="AA71" i="2"/>
  <c r="AB71" i="2"/>
  <c r="AC71" i="2"/>
  <c r="AA55" i="2"/>
  <c r="AC55" i="2"/>
  <c r="AB55" i="2"/>
  <c r="AA47" i="2"/>
  <c r="AC47" i="2"/>
  <c r="AB47" i="2"/>
  <c r="AA39" i="2"/>
  <c r="AC39" i="2"/>
  <c r="AB39" i="2"/>
  <c r="AA31" i="2"/>
  <c r="AC31" i="2"/>
  <c r="AB31" i="2"/>
  <c r="AA23" i="2"/>
  <c r="AC23" i="2"/>
  <c r="AB23" i="2"/>
  <c r="AA15" i="2"/>
  <c r="AC15" i="2"/>
  <c r="AB15" i="2"/>
  <c r="O7" i="2"/>
  <c r="Q7" i="2" s="1"/>
  <c r="Z7" i="2"/>
  <c r="O50" i="2"/>
  <c r="Z50" i="2"/>
  <c r="R2" i="2"/>
  <c r="O33" i="2"/>
  <c r="Z33" i="2"/>
  <c r="U13" i="2"/>
  <c r="AA63" i="2"/>
  <c r="AB63" i="2"/>
  <c r="AC63" i="2"/>
  <c r="R80" i="2"/>
  <c r="U77" i="2"/>
  <c r="O63" i="2"/>
  <c r="U55" i="2"/>
  <c r="O53" i="2"/>
  <c r="R48" i="2"/>
  <c r="U45" i="2"/>
  <c r="O31" i="2"/>
  <c r="U23" i="2"/>
  <c r="O21" i="2"/>
  <c r="R16" i="2"/>
  <c r="R13" i="2"/>
  <c r="U8" i="2"/>
  <c r="R5" i="2"/>
  <c r="AA78" i="2"/>
  <c r="AC78" i="2"/>
  <c r="AB78" i="2"/>
  <c r="AA70" i="2"/>
  <c r="AC70" i="2"/>
  <c r="AB70" i="2"/>
  <c r="AA62" i="2"/>
  <c r="AB62" i="2"/>
  <c r="AC62" i="2"/>
  <c r="AA54" i="2"/>
  <c r="AC54" i="2"/>
  <c r="AB54" i="2"/>
  <c r="AA46" i="2"/>
  <c r="AC46" i="2"/>
  <c r="AB46" i="2"/>
  <c r="AA38" i="2"/>
  <c r="AB38" i="2"/>
  <c r="AC38" i="2"/>
  <c r="AA30" i="2"/>
  <c r="AC30" i="2"/>
  <c r="AB30" i="2"/>
  <c r="AA22" i="2"/>
  <c r="AB22" i="2"/>
  <c r="AC22" i="2"/>
  <c r="R14" i="2"/>
  <c r="Z14" i="2"/>
  <c r="E5" i="2"/>
  <c r="Z6" i="2"/>
  <c r="O34" i="2"/>
  <c r="Z34" i="2"/>
  <c r="O73" i="2"/>
  <c r="Z73" i="2"/>
  <c r="O25" i="2"/>
  <c r="Z25" i="2"/>
  <c r="AA69" i="2"/>
  <c r="AC69" i="2"/>
  <c r="AB69" i="2"/>
  <c r="AA45" i="2"/>
  <c r="AC45" i="2"/>
  <c r="AB45" i="2"/>
  <c r="AA37" i="2"/>
  <c r="AC37" i="2"/>
  <c r="AB37" i="2"/>
  <c r="AA21" i="2"/>
  <c r="AB21" i="2"/>
  <c r="AC21" i="2"/>
  <c r="AA5" i="2"/>
  <c r="AC5" i="2"/>
  <c r="AB5" i="2"/>
  <c r="O58" i="2"/>
  <c r="Z58" i="2"/>
  <c r="O42" i="2"/>
  <c r="Z42" i="2"/>
  <c r="O65" i="2"/>
  <c r="Z65" i="2"/>
  <c r="O17" i="2"/>
  <c r="Z17" i="2"/>
  <c r="AA77" i="2"/>
  <c r="AC77" i="2"/>
  <c r="AB77" i="2"/>
  <c r="AA53" i="2"/>
  <c r="AC53" i="2"/>
  <c r="AB53" i="2"/>
  <c r="AA29" i="2"/>
  <c r="AB29" i="2"/>
  <c r="AC29" i="2"/>
  <c r="O45" i="2"/>
  <c r="U37" i="2"/>
  <c r="AA76" i="2"/>
  <c r="AC76" i="2"/>
  <c r="AB76" i="2"/>
  <c r="AA68" i="2"/>
  <c r="AC68" i="2"/>
  <c r="AB68" i="2"/>
  <c r="AA60" i="2"/>
  <c r="AC60" i="2"/>
  <c r="AB60" i="2"/>
  <c r="AA52" i="2"/>
  <c r="AB52" i="2"/>
  <c r="AC52" i="2"/>
  <c r="AA44" i="2"/>
  <c r="AC44" i="2"/>
  <c r="AB44" i="2"/>
  <c r="AA36" i="2"/>
  <c r="AC36" i="2"/>
  <c r="AB36" i="2"/>
  <c r="AA28" i="2"/>
  <c r="AC28" i="2"/>
  <c r="AB28" i="2"/>
  <c r="AA20" i="2"/>
  <c r="AB20" i="2"/>
  <c r="AC20" i="2"/>
  <c r="AA12" i="2"/>
  <c r="AC12" i="2"/>
  <c r="AB12" i="2"/>
  <c r="AA4" i="2"/>
  <c r="AC4" i="2"/>
  <c r="AB4" i="2"/>
  <c r="O66" i="2"/>
  <c r="Z66" i="2"/>
  <c r="O10" i="2"/>
  <c r="Z10" i="2"/>
  <c r="O57" i="2"/>
  <c r="Z57" i="2"/>
  <c r="O9" i="2"/>
  <c r="Z9" i="2"/>
  <c r="AA61" i="2"/>
  <c r="AB61" i="2"/>
  <c r="AC61" i="2"/>
  <c r="AA13" i="2"/>
  <c r="AC13" i="2"/>
  <c r="AB13" i="2"/>
  <c r="O77" i="2"/>
  <c r="U69" i="2"/>
  <c r="R79" i="2"/>
  <c r="O72" i="2"/>
  <c r="R69" i="2"/>
  <c r="U64" i="2"/>
  <c r="R47" i="2"/>
  <c r="O40" i="2"/>
  <c r="R37" i="2"/>
  <c r="U32" i="2"/>
  <c r="R15" i="2"/>
  <c r="U7" i="2"/>
  <c r="AA75" i="2"/>
  <c r="AC75" i="2"/>
  <c r="AB75" i="2"/>
  <c r="AA67" i="2"/>
  <c r="AC67" i="2"/>
  <c r="AB67" i="2"/>
  <c r="AA59" i="2"/>
  <c r="AB59" i="2"/>
  <c r="AC59" i="2"/>
  <c r="AA51" i="2"/>
  <c r="AC51" i="2"/>
  <c r="AB51" i="2"/>
  <c r="AA43" i="2"/>
  <c r="AC43" i="2"/>
  <c r="AB43" i="2"/>
  <c r="AA35" i="2"/>
  <c r="AC35" i="2"/>
  <c r="AB35" i="2"/>
  <c r="AA27" i="2"/>
  <c r="AB27" i="2"/>
  <c r="AC27" i="2"/>
  <c r="AA19" i="2"/>
  <c r="AB19" i="2"/>
  <c r="AC19" i="2"/>
  <c r="AA11" i="2"/>
  <c r="AC11" i="2"/>
  <c r="AB11" i="2"/>
  <c r="AA3" i="2"/>
  <c r="AC3" i="2"/>
  <c r="AB3" i="2"/>
  <c r="U74" i="2"/>
  <c r="U66" i="2"/>
  <c r="U58" i="2"/>
  <c r="U50" i="2"/>
  <c r="U42" i="2"/>
  <c r="U34" i="2"/>
  <c r="U26" i="2"/>
  <c r="U18" i="2"/>
  <c r="U10" i="2"/>
  <c r="R74" i="2"/>
  <c r="R66" i="2"/>
  <c r="R58" i="2"/>
  <c r="R50" i="2"/>
  <c r="R42" i="2"/>
  <c r="R34" i="2"/>
  <c r="R26" i="2"/>
  <c r="R18" i="2"/>
  <c r="R10" i="2"/>
  <c r="U81" i="2"/>
  <c r="U73" i="2"/>
  <c r="U65" i="2"/>
  <c r="U57" i="2"/>
  <c r="U49" i="2"/>
  <c r="U41" i="2"/>
  <c r="U33" i="2"/>
  <c r="U25" i="2"/>
  <c r="U17" i="2"/>
  <c r="U9" i="2"/>
  <c r="R57" i="2"/>
  <c r="R49" i="2"/>
  <c r="R41" i="2"/>
  <c r="R33" i="2"/>
  <c r="R25" i="2"/>
  <c r="R17" i="2"/>
  <c r="R9" i="2"/>
  <c r="E3" i="2"/>
  <c r="R81" i="2"/>
  <c r="R73" i="2"/>
  <c r="R65" i="2"/>
  <c r="R6" i="2"/>
  <c r="E7" i="2"/>
  <c r="E107" i="1"/>
  <c r="F107" i="1" s="1"/>
  <c r="E108" i="1"/>
  <c r="F108" i="1" s="1"/>
  <c r="E109" i="1"/>
  <c r="F109" i="1" s="1"/>
  <c r="F66" i="1"/>
  <c r="F74" i="1"/>
  <c r="F90" i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E6" i="1"/>
  <c r="F6" i="1" s="1"/>
  <c r="E5" i="1"/>
  <c r="F5" i="1" s="1"/>
  <c r="E4" i="1"/>
  <c r="F4" i="1" s="1"/>
  <c r="E3" i="1"/>
  <c r="F3" i="1" s="1"/>
  <c r="E2" i="1"/>
  <c r="F2" i="1" s="1"/>
  <c r="T3" i="2" l="1"/>
  <c r="AA17" i="2"/>
  <c r="AC17" i="2"/>
  <c r="AB17" i="2"/>
  <c r="AA7" i="2"/>
  <c r="AB7" i="2"/>
  <c r="AC7" i="2"/>
  <c r="AA57" i="2"/>
  <c r="AB57" i="2"/>
  <c r="AC57" i="2"/>
  <c r="AA81" i="2"/>
  <c r="AB81" i="2"/>
  <c r="AC81" i="2"/>
  <c r="AA9" i="2"/>
  <c r="AC9" i="2"/>
  <c r="AB9" i="2"/>
  <c r="AA14" i="2"/>
  <c r="AC14" i="2"/>
  <c r="AB14" i="2"/>
  <c r="W7" i="2"/>
  <c r="AA73" i="2"/>
  <c r="AC73" i="2"/>
  <c r="AB73" i="2"/>
  <c r="AA41" i="2"/>
  <c r="AC41" i="2"/>
  <c r="AB41" i="2"/>
  <c r="AA10" i="2"/>
  <c r="AC10" i="2"/>
  <c r="AB10" i="2"/>
  <c r="AA34" i="2"/>
  <c r="AC34" i="2"/>
  <c r="AB34" i="2"/>
  <c r="AA18" i="2"/>
  <c r="AB18" i="2"/>
  <c r="AC18" i="2"/>
  <c r="T5" i="2"/>
  <c r="Q3" i="2"/>
  <c r="AA42" i="2"/>
  <c r="AC42" i="2"/>
  <c r="AB42" i="2"/>
  <c r="AA26" i="2"/>
  <c r="AC26" i="2"/>
  <c r="AB26" i="2"/>
  <c r="AA25" i="2"/>
  <c r="AB25" i="2"/>
  <c r="AC25" i="2"/>
  <c r="Q5" i="2"/>
  <c r="AA66" i="2"/>
  <c r="AB66" i="2"/>
  <c r="AC66" i="2"/>
  <c r="AA6" i="2"/>
  <c r="AC6" i="2"/>
  <c r="AB6" i="2"/>
  <c r="AC2" i="2"/>
  <c r="AB2" i="2"/>
  <c r="AA2" i="2"/>
  <c r="AA49" i="2"/>
  <c r="AC49" i="2"/>
  <c r="AB49" i="2"/>
  <c r="W5" i="2"/>
  <c r="AA65" i="2"/>
  <c r="AC65" i="2"/>
  <c r="AB65" i="2"/>
  <c r="AA33" i="2"/>
  <c r="AB33" i="2"/>
  <c r="AC33" i="2"/>
  <c r="AA58" i="2"/>
  <c r="AC58" i="2"/>
  <c r="AB58" i="2"/>
  <c r="AA50" i="2"/>
  <c r="AB50" i="2"/>
  <c r="AC50" i="2"/>
  <c r="AA74" i="2"/>
  <c r="AC74" i="2"/>
  <c r="AB74" i="2"/>
  <c r="F7" i="1"/>
  <c r="W3" i="2"/>
  <c r="T7" i="2"/>
  <c r="AD2" i="2" l="1"/>
  <c r="AE2" i="2"/>
  <c r="AF2" i="2"/>
</calcChain>
</file>

<file path=xl/sharedStrings.xml><?xml version="1.0" encoding="utf-8"?>
<sst xmlns="http://schemas.openxmlformats.org/spreadsheetml/2006/main" count="484" uniqueCount="153">
  <si>
    <t>mc2022_track1_005</t>
  </si>
  <si>
    <t>mc2022_track1_007</t>
  </si>
  <si>
    <t>mc2022_track1_009</t>
  </si>
  <si>
    <t>mc2022_track1_011</t>
  </si>
  <si>
    <t>mc2022_track1_013</t>
  </si>
  <si>
    <t>mc2022_track1_015</t>
  </si>
  <si>
    <t>mc2022_track1_017</t>
  </si>
  <si>
    <t>mc2022_track1_019</t>
  </si>
  <si>
    <t>mc2022_track1_021</t>
  </si>
  <si>
    <t>mc2022_track1_023</t>
  </si>
  <si>
    <t>mc2022_track1_025</t>
  </si>
  <si>
    <t>mc2022_track1_027</t>
  </si>
  <si>
    <t>mc2022_track1_029</t>
  </si>
  <si>
    <t>mc2022_track1_031</t>
  </si>
  <si>
    <t>mc2022_track1_033</t>
  </si>
  <si>
    <t>mc2022_track1_035</t>
  </si>
  <si>
    <t>mc2022_track1_037</t>
  </si>
  <si>
    <t>mc2022_track1_039</t>
  </si>
  <si>
    <t>mc2022_track1_041</t>
  </si>
  <si>
    <t>mc2022_track1_043</t>
  </si>
  <si>
    <t>mc2022_track1_045</t>
  </si>
  <si>
    <t>mc2022_track1_047</t>
  </si>
  <si>
    <t>mc2022_track1_049</t>
  </si>
  <si>
    <t>mc2022_track1_051</t>
  </si>
  <si>
    <t>mc2022_track1_055</t>
  </si>
  <si>
    <t>mc2022_track1_057</t>
  </si>
  <si>
    <t>mc2022_track1_059</t>
  </si>
  <si>
    <t>mc2022_track1_063</t>
  </si>
  <si>
    <t>mc2022_track1_065</t>
  </si>
  <si>
    <t>mc2022_track1_069</t>
  </si>
  <si>
    <t>mc2022_track1_071</t>
  </si>
  <si>
    <t>mc2022_track1_073</t>
  </si>
  <si>
    <t>mc2022_track1_077</t>
  </si>
  <si>
    <t>mc2022_track1_079</t>
  </si>
  <si>
    <t>mc2022_track1_081</t>
  </si>
  <si>
    <t>mc2022_track1_083</t>
  </si>
  <si>
    <t>mc2022_track1_087</t>
  </si>
  <si>
    <t>mc2022_track1_089</t>
  </si>
  <si>
    <t>mc2022_track1_091</t>
  </si>
  <si>
    <t>mc2022_track1_093</t>
  </si>
  <si>
    <t>mc2022_track1_095</t>
  </si>
  <si>
    <t>mc2022_track1_097</t>
  </si>
  <si>
    <t>mc2022_track1_099</t>
  </si>
  <si>
    <t>mc2022_track1_101</t>
  </si>
  <si>
    <t>mc2022_track1_103</t>
  </si>
  <si>
    <t>mc2022_track1_107</t>
  </si>
  <si>
    <t>mc2022_track1_109</t>
  </si>
  <si>
    <t>mc2022_track1_113</t>
  </si>
  <si>
    <t>mc2022_track1_117</t>
  </si>
  <si>
    <t>mc2022_track1_121</t>
  </si>
  <si>
    <t>mc2022_track1_125</t>
  </si>
  <si>
    <t>mc2022_track1_127</t>
  </si>
  <si>
    <t>mc2022_track1_135</t>
  </si>
  <si>
    <t>mc2022_track1_141</t>
  </si>
  <si>
    <t>mc2022_track1_145</t>
  </si>
  <si>
    <t>mc2022_track1_149</t>
  </si>
  <si>
    <t>mc2022_track1_153</t>
  </si>
  <si>
    <t>mc2022_track1_167</t>
  </si>
  <si>
    <t>D4</t>
  </si>
  <si>
    <t>Check</t>
  </si>
  <si>
    <t>Count</t>
  </si>
  <si>
    <t>GG Ratio</t>
  </si>
  <si>
    <t>Stats</t>
  </si>
  <si>
    <t>MAX</t>
  </si>
  <si>
    <t>MIN</t>
  </si>
  <si>
    <t>HMEAN</t>
  </si>
  <si>
    <t>D2C</t>
  </si>
  <si>
    <t>mc2022_track1_133</t>
  </si>
  <si>
    <t>mc2022_track1_171</t>
  </si>
  <si>
    <t>mc2022_track2_001</t>
  </si>
  <si>
    <t>mc2022_track2_005</t>
  </si>
  <si>
    <t>mc2022_track2_007</t>
  </si>
  <si>
    <t>mc2022_track2_009</t>
  </si>
  <si>
    <t>mc2022_track2_011</t>
  </si>
  <si>
    <t>mc2022_track2_013</t>
  </si>
  <si>
    <t>mc2022_track2_015</t>
  </si>
  <si>
    <t>mc2022_track2_017</t>
  </si>
  <si>
    <t>mc2022_track2_019</t>
  </si>
  <si>
    <t>mc2022_track2_021</t>
  </si>
  <si>
    <t>mc2022_track2_023</t>
  </si>
  <si>
    <t>mc2022_track2_025</t>
  </si>
  <si>
    <t>mc2022_track2_027</t>
  </si>
  <si>
    <t>mc2022_track2_029</t>
  </si>
  <si>
    <t>mc2022_track2_031</t>
  </si>
  <si>
    <t>mc2022_track2_033</t>
  </si>
  <si>
    <t>mc2022_track2_035</t>
  </si>
  <si>
    <t>mc2022_track2_039</t>
  </si>
  <si>
    <t>mc2022_track2_041</t>
  </si>
  <si>
    <t>mc2022_track2_043</t>
  </si>
  <si>
    <t>mc2022_track2_045</t>
  </si>
  <si>
    <t>mc2022_track2_047</t>
  </si>
  <si>
    <t>mc2022_track2_049</t>
  </si>
  <si>
    <t>mc2022_track2_051</t>
  </si>
  <si>
    <t>mc2022_track2_053</t>
  </si>
  <si>
    <t>mc2022_track2_055</t>
  </si>
  <si>
    <t>mc2022_track2_061</t>
  </si>
  <si>
    <t>mc2022_track2_067</t>
  </si>
  <si>
    <t>mc2022_track2_079</t>
  </si>
  <si>
    <t>mc2022_track2_081</t>
  </si>
  <si>
    <t>mc2022_track2_087</t>
  </si>
  <si>
    <t>mc2022_track2_089</t>
  </si>
  <si>
    <t>mc2022_track2_091</t>
  </si>
  <si>
    <t>mc2022_track2_093</t>
  </si>
  <si>
    <t>mc2022_track2_095</t>
  </si>
  <si>
    <t>mc2022_track2_101</t>
  </si>
  <si>
    <t>mc2022_track2_103</t>
  </si>
  <si>
    <t>mc2022_track2_111</t>
  </si>
  <si>
    <t>mc2022_track2_125</t>
  </si>
  <si>
    <t>mc2022_track2_127</t>
  </si>
  <si>
    <t>mc2022_track2_133</t>
  </si>
  <si>
    <t>mc2022_track2_139</t>
  </si>
  <si>
    <t>mc2022_track2_149</t>
  </si>
  <si>
    <t>mc2022_track2_183</t>
  </si>
  <si>
    <t>mc2022_track2_199</t>
  </si>
  <si>
    <t>GEN+CHECK</t>
  </si>
  <si>
    <t>CG Ratio</t>
  </si>
  <si>
    <t>mc2022_track1_157</t>
  </si>
  <si>
    <t>mc2022_track2_179</t>
  </si>
  <si>
    <t>mc2022_track2_181</t>
  </si>
  <si>
    <t>G+C</t>
  </si>
  <si>
    <t>MEAN</t>
  </si>
  <si>
    <t>MEDIAN</t>
  </si>
  <si>
    <t>Instance</t>
  </si>
  <si>
    <t>Opt</t>
  </si>
  <si>
    <t>Time</t>
  </si>
  <si>
    <t>nolemma</t>
  </si>
  <si>
    <t>time</t>
  </si>
  <si>
    <t>split</t>
  </si>
  <si>
    <t>split-nolemma</t>
  </si>
  <si>
    <t>NL:OPT</t>
  </si>
  <si>
    <t>SP:OPT</t>
  </si>
  <si>
    <t>UNOPT:OPT</t>
  </si>
  <si>
    <t>Absolute</t>
  </si>
  <si>
    <t>Relative</t>
  </si>
  <si>
    <t>Rthreshold</t>
  </si>
  <si>
    <t>Athreshold</t>
  </si>
  <si>
    <t>No Lemma</t>
  </si>
  <si>
    <t>Split</t>
  </si>
  <si>
    <t>Unoptimized</t>
  </si>
  <si>
    <t>Generate</t>
  </si>
  <si>
    <t>CRAT Total</t>
  </si>
  <si>
    <t>MICE Total</t>
  </si>
  <si>
    <t>Ranges</t>
  </si>
  <si>
    <t>CRAT</t>
  </si>
  <si>
    <t>AVG</t>
  </si>
  <si>
    <t>MICE</t>
  </si>
  <si>
    <t>Ratio</t>
  </si>
  <si>
    <t>Bench</t>
  </si>
  <si>
    <t>STATS</t>
  </si>
  <si>
    <t>HARMEAN</t>
  </si>
  <si>
    <t>REL STATS</t>
  </si>
  <si>
    <t>ABS STATS</t>
  </si>
  <si>
    <t>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</si>
</sst>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8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zoomScale="101" workbookViewId="0">
      <selection activeCell="G18" sqref="G18"/>
    </sheetView>
  </sheetViews>
  <sheetFormatPr baseColWidth="10" defaultRowHeight="16" x14ac:dyDescent="0.2"/>
  <cols>
    <col min="1" max="1" width="25.33203125" customWidth="1"/>
    <col min="6" max="7" width="10.83203125" style="5"/>
    <col min="8" max="8" width="11" style="5" customWidth="1"/>
    <col min="9" max="9" width="10.83203125" style="5"/>
    <col min="10" max="12" width="10.83203125" style="1"/>
  </cols>
  <sheetData>
    <row r="1" spans="1:9" x14ac:dyDescent="0.2">
      <c r="B1" t="s">
        <v>58</v>
      </c>
      <c r="C1" t="s">
        <v>66</v>
      </c>
      <c r="D1" t="s">
        <v>59</v>
      </c>
      <c r="E1" t="s">
        <v>114</v>
      </c>
      <c r="F1" s="5" t="s">
        <v>61</v>
      </c>
      <c r="G1" s="5" t="s">
        <v>150</v>
      </c>
      <c r="H1" s="5" t="s">
        <v>115</v>
      </c>
      <c r="I1" s="5" t="s">
        <v>148</v>
      </c>
    </row>
    <row r="2" spans="1:9" x14ac:dyDescent="0.2">
      <c r="A2" t="s">
        <v>0</v>
      </c>
      <c r="B2">
        <v>5.758</v>
      </c>
      <c r="C2">
        <v>11.798999999999999</v>
      </c>
      <c r="D2">
        <v>1.5349999999999999</v>
      </c>
      <c r="E2">
        <f>C2+D2</f>
        <v>13.334</v>
      </c>
      <c r="F2" s="5">
        <f>E2/B2</f>
        <v>2.3157346300798887</v>
      </c>
      <c r="G2" s="5" t="s">
        <v>64</v>
      </c>
      <c r="H2" s="5">
        <f>D2/C2</f>
        <v>0.13009577082803628</v>
      </c>
      <c r="I2" s="5" t="s">
        <v>64</v>
      </c>
    </row>
    <row r="3" spans="1:9" x14ac:dyDescent="0.2">
      <c r="A3" t="s">
        <v>1</v>
      </c>
      <c r="B3">
        <v>1.7000000000000001E-2</v>
      </c>
      <c r="C3">
        <v>1.4999999999999999E-2</v>
      </c>
      <c r="D3">
        <v>7.0000000000000001E-3</v>
      </c>
      <c r="E3">
        <f>C3+D3</f>
        <v>2.1999999999999999E-2</v>
      </c>
      <c r="F3" s="5">
        <f>E3/B3</f>
        <v>1.2941176470588234</v>
      </c>
      <c r="G3" s="5">
        <f>MIN(F:F)</f>
        <v>0.50787862593620081</v>
      </c>
      <c r="H3" s="5">
        <f t="shared" ref="H3:H66" si="0">D3/C3</f>
        <v>0.46666666666666667</v>
      </c>
      <c r="I3" s="5">
        <f>MIN(H:H)</f>
        <v>5.6570716802372646E-3</v>
      </c>
    </row>
    <row r="4" spans="1:9" x14ac:dyDescent="0.2">
      <c r="A4" t="s">
        <v>2</v>
      </c>
      <c r="B4">
        <v>1.4E-2</v>
      </c>
      <c r="C4">
        <v>2.1000000000000001E-2</v>
      </c>
      <c r="D4">
        <v>1.2999999999999999E-2</v>
      </c>
      <c r="E4">
        <f>C4+D4</f>
        <v>3.4000000000000002E-2</v>
      </c>
      <c r="F4" s="5">
        <f>E4/B4</f>
        <v>2.4285714285714288</v>
      </c>
      <c r="G4" s="5" t="s">
        <v>63</v>
      </c>
      <c r="H4" s="5">
        <f t="shared" si="0"/>
        <v>0.61904761904761896</v>
      </c>
      <c r="I4" s="5" t="s">
        <v>63</v>
      </c>
    </row>
    <row r="5" spans="1:9" x14ac:dyDescent="0.2">
      <c r="A5" t="s">
        <v>3</v>
      </c>
      <c r="B5">
        <v>0.17899999999999999</v>
      </c>
      <c r="C5">
        <v>0.97899999999999998</v>
      </c>
      <c r="D5">
        <v>0.77500000000000002</v>
      </c>
      <c r="E5">
        <f>C5+D5</f>
        <v>1.754</v>
      </c>
      <c r="F5" s="5">
        <f>E5/B5</f>
        <v>9.7988826815642458</v>
      </c>
      <c r="G5" s="5">
        <f>MAX(F:F)</f>
        <v>465.83137853047913</v>
      </c>
      <c r="H5" s="5">
        <f t="shared" si="0"/>
        <v>0.79162410623084789</v>
      </c>
      <c r="I5" s="5">
        <f>MAX(H:H)</f>
        <v>1.3801518949235292</v>
      </c>
    </row>
    <row r="6" spans="1:9" x14ac:dyDescent="0.2">
      <c r="A6" t="s">
        <v>4</v>
      </c>
      <c r="B6">
        <v>1.6E-2</v>
      </c>
      <c r="C6">
        <v>2.8000000000000001E-2</v>
      </c>
      <c r="D6">
        <v>1.7999999999999999E-2</v>
      </c>
      <c r="E6">
        <f>C6+D6</f>
        <v>4.5999999999999999E-2</v>
      </c>
      <c r="F6" s="5">
        <f>E6/B6</f>
        <v>2.875</v>
      </c>
      <c r="G6" s="5" t="s">
        <v>121</v>
      </c>
      <c r="H6" s="5">
        <f t="shared" si="0"/>
        <v>0.64285714285714279</v>
      </c>
      <c r="I6" s="5" t="s">
        <v>121</v>
      </c>
    </row>
    <row r="7" spans="1:9" x14ac:dyDescent="0.2">
      <c r="A7" t="s">
        <v>5</v>
      </c>
      <c r="B7">
        <v>1.2E-2</v>
      </c>
      <c r="C7">
        <v>8.9999999999999993E-3</v>
      </c>
      <c r="D7">
        <v>3.0000000000000001E-3</v>
      </c>
      <c r="E7">
        <f>C7+D7</f>
        <v>1.2E-2</v>
      </c>
      <c r="F7" s="5">
        <f>E7/B7</f>
        <v>1</v>
      </c>
      <c r="G7" s="5">
        <f>MEDIAN(F:F)</f>
        <v>16.443244133355556</v>
      </c>
      <c r="H7" s="5">
        <f t="shared" si="0"/>
        <v>0.33333333333333337</v>
      </c>
      <c r="I7" s="5">
        <f>MEDIAN(H:H)</f>
        <v>0.34045680024998048</v>
      </c>
    </row>
    <row r="8" spans="1:9" x14ac:dyDescent="0.2">
      <c r="A8" t="s">
        <v>6</v>
      </c>
      <c r="B8">
        <v>2.4E-2</v>
      </c>
      <c r="C8">
        <v>0.08</v>
      </c>
      <c r="D8">
        <v>0.05</v>
      </c>
      <c r="E8">
        <f>C8+D8</f>
        <v>0.13</v>
      </c>
      <c r="F8" s="5">
        <f>E8/B8</f>
        <v>5.416666666666667</v>
      </c>
      <c r="G8" s="5" t="s">
        <v>149</v>
      </c>
      <c r="H8" s="5">
        <f t="shared" si="0"/>
        <v>0.625</v>
      </c>
      <c r="I8" s="5" t="s">
        <v>149</v>
      </c>
    </row>
    <row r="9" spans="1:9" x14ac:dyDescent="0.2">
      <c r="A9" t="s">
        <v>7</v>
      </c>
      <c r="B9">
        <v>0.92800000000000005</v>
      </c>
      <c r="C9">
        <v>12.808</v>
      </c>
      <c r="D9">
        <v>6.069</v>
      </c>
      <c r="E9">
        <f>C9+D9</f>
        <v>18.876999999999999</v>
      </c>
      <c r="F9" s="5">
        <f>E9/B9</f>
        <v>20.341594827586206</v>
      </c>
      <c r="G9" s="5">
        <f>HARMEAN(F:F)</f>
        <v>5.8665661572711167</v>
      </c>
      <c r="H9" s="5">
        <f t="shared" si="0"/>
        <v>0.47384447220487197</v>
      </c>
      <c r="I9" s="5">
        <f>HARMEAN(H:H)</f>
        <v>0.10668791848252947</v>
      </c>
    </row>
    <row r="10" spans="1:9" x14ac:dyDescent="0.2">
      <c r="A10" t="s">
        <v>8</v>
      </c>
      <c r="B10">
        <v>6.9000000000000006E-2</v>
      </c>
      <c r="C10">
        <v>0.437</v>
      </c>
      <c r="D10">
        <v>0.187</v>
      </c>
      <c r="E10">
        <f>C10+D10</f>
        <v>0.624</v>
      </c>
      <c r="F10" s="5">
        <f>E10/B10</f>
        <v>9.0434782608695645</v>
      </c>
      <c r="H10" s="5">
        <f t="shared" si="0"/>
        <v>0.42791762013729978</v>
      </c>
    </row>
    <row r="11" spans="1:9" x14ac:dyDescent="0.2">
      <c r="A11" t="s">
        <v>9</v>
      </c>
      <c r="B11">
        <v>0.16600000000000001</v>
      </c>
      <c r="C11">
        <v>18.161999999999999</v>
      </c>
      <c r="D11">
        <v>0.216</v>
      </c>
      <c r="E11">
        <f>C11+D11</f>
        <v>18.378</v>
      </c>
      <c r="F11" s="5">
        <f>E11/B11</f>
        <v>110.71084337349397</v>
      </c>
      <c r="H11" s="5">
        <f t="shared" si="0"/>
        <v>1.1892963330029732E-2</v>
      </c>
    </row>
    <row r="12" spans="1:9" x14ac:dyDescent="0.2">
      <c r="A12" t="s">
        <v>10</v>
      </c>
      <c r="B12">
        <v>1.48</v>
      </c>
      <c r="C12">
        <v>16.271999999999998</v>
      </c>
      <c r="D12">
        <v>5.4029999999999996</v>
      </c>
      <c r="E12">
        <f>C12+D12</f>
        <v>21.674999999999997</v>
      </c>
      <c r="F12" s="5">
        <f>E12/B12</f>
        <v>14.645270270270268</v>
      </c>
      <c r="H12" s="5">
        <f t="shared" si="0"/>
        <v>0.33204277286135692</v>
      </c>
    </row>
    <row r="13" spans="1:9" x14ac:dyDescent="0.2">
      <c r="A13" t="s">
        <v>11</v>
      </c>
      <c r="B13">
        <v>3.3559999999999999</v>
      </c>
      <c r="C13">
        <v>83.463999999999999</v>
      </c>
      <c r="D13">
        <v>33.417999999999999</v>
      </c>
      <c r="E13">
        <f>C13+D13</f>
        <v>116.88200000000001</v>
      </c>
      <c r="F13" s="5">
        <f>E13/B13</f>
        <v>34.827771156138262</v>
      </c>
      <c r="G13" s="5" t="s">
        <v>151</v>
      </c>
      <c r="H13" s="5">
        <f t="shared" si="0"/>
        <v>0.4003881913160165</v>
      </c>
    </row>
    <row r="14" spans="1:9" x14ac:dyDescent="0.2">
      <c r="A14" t="s">
        <v>12</v>
      </c>
      <c r="B14">
        <v>3.1840000000000002</v>
      </c>
      <c r="C14">
        <v>34.136000000000003</v>
      </c>
      <c r="D14">
        <v>11.865</v>
      </c>
      <c r="E14">
        <f>C14+D14</f>
        <v>46.001000000000005</v>
      </c>
      <c r="F14" s="5">
        <f>E14/B14</f>
        <v>14.447550251256283</v>
      </c>
      <c r="G14" s="5">
        <f>MIN(E:E)</f>
        <v>1.2E-2</v>
      </c>
      <c r="H14" s="5">
        <f t="shared" si="0"/>
        <v>0.3475802671666276</v>
      </c>
    </row>
    <row r="15" spans="1:9" x14ac:dyDescent="0.2">
      <c r="A15" t="s">
        <v>13</v>
      </c>
      <c r="B15">
        <v>1.6759999999999999</v>
      </c>
      <c r="C15">
        <v>32.503</v>
      </c>
      <c r="D15">
        <v>13.936</v>
      </c>
      <c r="E15">
        <f>C15+D15</f>
        <v>46.439</v>
      </c>
      <c r="F15" s="5">
        <f>E15/B15</f>
        <v>27.7082338902148</v>
      </c>
      <c r="G15" s="5">
        <f>AVERAGE(E:E)</f>
        <v>1329.8124537037036</v>
      </c>
      <c r="H15" s="5">
        <f t="shared" si="0"/>
        <v>0.42876042211488169</v>
      </c>
    </row>
    <row r="16" spans="1:9" x14ac:dyDescent="0.2">
      <c r="A16" t="s">
        <v>14</v>
      </c>
      <c r="B16">
        <v>1.6E-2</v>
      </c>
      <c r="C16">
        <v>3.9E-2</v>
      </c>
      <c r="D16">
        <v>2.4E-2</v>
      </c>
      <c r="E16">
        <f>C16+D16</f>
        <v>6.3E-2</v>
      </c>
      <c r="F16" s="5">
        <f>E16/B16</f>
        <v>3.9375</v>
      </c>
      <c r="G16" s="5">
        <f>MAX(E:E)</f>
        <v>13198.325000000001</v>
      </c>
      <c r="H16" s="5">
        <f t="shared" si="0"/>
        <v>0.61538461538461542</v>
      </c>
    </row>
    <row r="17" spans="1:8" x14ac:dyDescent="0.2">
      <c r="A17" t="s">
        <v>15</v>
      </c>
      <c r="B17">
        <v>1.9E-2</v>
      </c>
      <c r="C17">
        <v>6.9000000000000006E-2</v>
      </c>
      <c r="D17">
        <v>4.2000000000000003E-2</v>
      </c>
      <c r="E17">
        <f>C17+D17</f>
        <v>0.11100000000000002</v>
      </c>
      <c r="F17" s="5">
        <f>E17/B17</f>
        <v>5.8421052631578956</v>
      </c>
      <c r="G17" s="5">
        <f>MEDIAN(E:E)</f>
        <v>75.430000000000007</v>
      </c>
      <c r="H17" s="5">
        <f t="shared" si="0"/>
        <v>0.60869565217391308</v>
      </c>
    </row>
    <row r="18" spans="1:8" x14ac:dyDescent="0.2">
      <c r="A18" t="s">
        <v>16</v>
      </c>
      <c r="B18">
        <v>0.47199999999999998</v>
      </c>
      <c r="C18">
        <v>4.6980000000000004</v>
      </c>
      <c r="D18">
        <v>2.11</v>
      </c>
      <c r="E18">
        <f>C18+D18</f>
        <v>6.8079999999999998</v>
      </c>
      <c r="F18" s="5">
        <f>E18/B18</f>
        <v>14.423728813559322</v>
      </c>
      <c r="H18" s="5">
        <f t="shared" si="0"/>
        <v>0.44912728820774789</v>
      </c>
    </row>
    <row r="19" spans="1:8" x14ac:dyDescent="0.2">
      <c r="A19" t="s">
        <v>17</v>
      </c>
      <c r="B19">
        <v>0.02</v>
      </c>
      <c r="C19">
        <v>7.9000000000000001E-2</v>
      </c>
      <c r="D19">
        <v>4.7E-2</v>
      </c>
      <c r="E19">
        <f>C19+D19</f>
        <v>0.126</v>
      </c>
      <c r="F19" s="5">
        <f>E19/B19</f>
        <v>6.3</v>
      </c>
      <c r="H19" s="5">
        <f t="shared" si="0"/>
        <v>0.59493670886075944</v>
      </c>
    </row>
    <row r="20" spans="1:8" x14ac:dyDescent="0.2">
      <c r="A20" t="s">
        <v>18</v>
      </c>
      <c r="B20">
        <v>5.048</v>
      </c>
      <c r="C20">
        <v>152.31100000000001</v>
      </c>
      <c r="D20">
        <v>30.245000000000001</v>
      </c>
      <c r="E20">
        <f>C20+D20</f>
        <v>182.55600000000001</v>
      </c>
      <c r="F20" s="5">
        <f>E20/B20</f>
        <v>36.164025356576865</v>
      </c>
      <c r="H20" s="5">
        <f t="shared" si="0"/>
        <v>0.19857397036326987</v>
      </c>
    </row>
    <row r="21" spans="1:8" x14ac:dyDescent="0.2">
      <c r="A21" t="s">
        <v>19</v>
      </c>
      <c r="B21">
        <v>0.39800000000000002</v>
      </c>
      <c r="C21">
        <v>73.980999999999995</v>
      </c>
      <c r="D21">
        <v>0.43</v>
      </c>
      <c r="E21">
        <f>C21+D21</f>
        <v>74.411000000000001</v>
      </c>
      <c r="F21" s="5">
        <f>E21/B21</f>
        <v>186.96231155778895</v>
      </c>
      <c r="H21" s="5">
        <f t="shared" si="0"/>
        <v>5.8123031589191821E-3</v>
      </c>
    </row>
    <row r="22" spans="1:8" x14ac:dyDescent="0.2">
      <c r="A22" t="s">
        <v>20</v>
      </c>
      <c r="B22">
        <v>0.68500000000000005</v>
      </c>
      <c r="C22">
        <v>15.686999999999999</v>
      </c>
      <c r="D22">
        <v>5.9160000000000004</v>
      </c>
      <c r="E22">
        <f>C22+D22</f>
        <v>21.603000000000002</v>
      </c>
      <c r="F22" s="5">
        <f>E22/B22</f>
        <v>31.537226277372262</v>
      </c>
      <c r="H22" s="5">
        <f t="shared" si="0"/>
        <v>0.37712755785044944</v>
      </c>
    </row>
    <row r="23" spans="1:8" x14ac:dyDescent="0.2">
      <c r="A23" t="s">
        <v>21</v>
      </c>
      <c r="B23">
        <v>0.252</v>
      </c>
      <c r="C23">
        <v>3.2410000000000001</v>
      </c>
      <c r="D23">
        <v>0.17299999999999999</v>
      </c>
      <c r="E23">
        <f>C23+D23</f>
        <v>3.4140000000000001</v>
      </c>
      <c r="F23" s="5">
        <f>E23/B23</f>
        <v>13.547619047619047</v>
      </c>
      <c r="H23" s="5">
        <f t="shared" si="0"/>
        <v>5.3378586855908662E-2</v>
      </c>
    </row>
    <row r="24" spans="1:8" x14ac:dyDescent="0.2">
      <c r="A24" t="s">
        <v>22</v>
      </c>
      <c r="B24">
        <v>30.753</v>
      </c>
      <c r="C24">
        <v>1783.364</v>
      </c>
      <c r="D24">
        <v>509.40499999999997</v>
      </c>
      <c r="E24">
        <f>C24+D24</f>
        <v>2292.7690000000002</v>
      </c>
      <c r="F24" s="5">
        <f>E24/B24</f>
        <v>74.554319903749231</v>
      </c>
      <c r="H24" s="5">
        <f t="shared" si="0"/>
        <v>0.28564275156389834</v>
      </c>
    </row>
    <row r="25" spans="1:8" x14ac:dyDescent="0.2">
      <c r="A25" t="s">
        <v>23</v>
      </c>
      <c r="B25">
        <v>0.64300000000000002</v>
      </c>
      <c r="C25">
        <v>7.1219999999999999</v>
      </c>
      <c r="D25">
        <v>2.78</v>
      </c>
      <c r="E25">
        <f>C25+D25</f>
        <v>9.9019999999999992</v>
      </c>
      <c r="F25" s="5">
        <f>E25/B25</f>
        <v>15.39968895800933</v>
      </c>
      <c r="H25" s="5">
        <f t="shared" si="0"/>
        <v>0.39033979219320414</v>
      </c>
    </row>
    <row r="26" spans="1:8" x14ac:dyDescent="0.2">
      <c r="A26" t="s">
        <v>24</v>
      </c>
      <c r="B26">
        <v>2.1539999999999999</v>
      </c>
      <c r="C26">
        <v>25.632999999999999</v>
      </c>
      <c r="D26">
        <v>10.808</v>
      </c>
      <c r="E26">
        <f>C26+D26</f>
        <v>36.441000000000003</v>
      </c>
      <c r="F26" s="5">
        <f>E26/B26</f>
        <v>16.917827298050142</v>
      </c>
      <c r="H26" s="5">
        <f t="shared" si="0"/>
        <v>0.42164397456403857</v>
      </c>
    </row>
    <row r="27" spans="1:8" x14ac:dyDescent="0.2">
      <c r="A27" t="s">
        <v>25</v>
      </c>
      <c r="B27">
        <v>1.1579999999999999</v>
      </c>
      <c r="C27">
        <v>4.4989999999999997</v>
      </c>
      <c r="D27">
        <v>0.223</v>
      </c>
      <c r="E27">
        <f>C27+D27</f>
        <v>4.7219999999999995</v>
      </c>
      <c r="F27" s="5">
        <f>E27/B27</f>
        <v>4.0777202072538863</v>
      </c>
      <c r="H27" s="5">
        <f t="shared" si="0"/>
        <v>4.9566570348966443E-2</v>
      </c>
    </row>
    <row r="28" spans="1:8" x14ac:dyDescent="0.2">
      <c r="A28" t="s">
        <v>26</v>
      </c>
      <c r="B28">
        <v>2.4359999999999999</v>
      </c>
      <c r="C28">
        <v>59.552</v>
      </c>
      <c r="D28">
        <v>24.201000000000001</v>
      </c>
      <c r="E28">
        <f>C28+D28</f>
        <v>83.753</v>
      </c>
      <c r="F28" s="5">
        <f>E28/B28</f>
        <v>34.381362889983578</v>
      </c>
      <c r="H28" s="5">
        <f t="shared" si="0"/>
        <v>0.40638433637829124</v>
      </c>
    </row>
    <row r="29" spans="1:8" x14ac:dyDescent="0.2">
      <c r="A29" t="s">
        <v>27</v>
      </c>
      <c r="B29">
        <v>1.6359999999999999</v>
      </c>
      <c r="C29">
        <v>102.756</v>
      </c>
      <c r="D29">
        <v>29.748000000000001</v>
      </c>
      <c r="E29">
        <f>C29+D29</f>
        <v>132.50399999999999</v>
      </c>
      <c r="F29" s="5">
        <f>E29/B29</f>
        <v>80.992665036674822</v>
      </c>
      <c r="H29" s="5">
        <f t="shared" si="0"/>
        <v>0.28950134298727082</v>
      </c>
    </row>
    <row r="30" spans="1:8" x14ac:dyDescent="0.2">
      <c r="A30" t="s">
        <v>28</v>
      </c>
      <c r="B30">
        <v>1.4910000000000001</v>
      </c>
      <c r="C30">
        <v>44.65</v>
      </c>
      <c r="D30">
        <v>14.641999999999999</v>
      </c>
      <c r="E30">
        <f>C30+D30</f>
        <v>59.292000000000002</v>
      </c>
      <c r="F30" s="5">
        <f>E30/B30</f>
        <v>39.766599597585511</v>
      </c>
      <c r="H30" s="5">
        <f t="shared" si="0"/>
        <v>0.32792833146696526</v>
      </c>
    </row>
    <row r="31" spans="1:8" x14ac:dyDescent="0.2">
      <c r="A31" t="s">
        <v>29</v>
      </c>
      <c r="B31">
        <v>4.6829999999999998</v>
      </c>
      <c r="C31">
        <v>1438.7560000000001</v>
      </c>
      <c r="D31">
        <v>60.685000000000002</v>
      </c>
      <c r="E31">
        <f>C31+D31</f>
        <v>1499.441</v>
      </c>
      <c r="F31" s="5">
        <f>E31/B31</f>
        <v>320.18812726884477</v>
      </c>
      <c r="H31" s="5">
        <f t="shared" si="0"/>
        <v>4.2178798906833403E-2</v>
      </c>
    </row>
    <row r="32" spans="1:8" x14ac:dyDescent="0.2">
      <c r="A32" t="s">
        <v>30</v>
      </c>
      <c r="B32">
        <v>30.565999999999999</v>
      </c>
      <c r="C32">
        <v>3669.357</v>
      </c>
      <c r="D32">
        <v>466.86200000000002</v>
      </c>
      <c r="E32">
        <f>C32+D32</f>
        <v>4136.2190000000001</v>
      </c>
      <c r="F32" s="5">
        <f>E32/B32</f>
        <v>135.32091212458289</v>
      </c>
      <c r="H32" s="5">
        <f t="shared" si="0"/>
        <v>0.12723264593769426</v>
      </c>
    </row>
    <row r="33" spans="1:8" x14ac:dyDescent="0.2">
      <c r="A33" t="s">
        <v>31</v>
      </c>
      <c r="B33">
        <v>145.96700000000001</v>
      </c>
      <c r="C33">
        <v>1101.2449999999999</v>
      </c>
      <c r="D33">
        <v>1076.722</v>
      </c>
      <c r="E33">
        <f>C33+D33</f>
        <v>2177.9669999999996</v>
      </c>
      <c r="F33" s="5">
        <f>E33/B33</f>
        <v>14.920954736344513</v>
      </c>
      <c r="H33" s="5">
        <f t="shared" si="0"/>
        <v>0.97773156745320078</v>
      </c>
    </row>
    <row r="34" spans="1:8" x14ac:dyDescent="0.2">
      <c r="A34" t="s">
        <v>32</v>
      </c>
      <c r="B34">
        <v>2.6659999999999999</v>
      </c>
      <c r="C34">
        <v>38.548000000000002</v>
      </c>
      <c r="D34">
        <v>2.1640000000000001</v>
      </c>
      <c r="E34">
        <f>C34+D34</f>
        <v>40.712000000000003</v>
      </c>
      <c r="F34" s="5">
        <f>E34/B34</f>
        <v>15.270817704426108</v>
      </c>
      <c r="H34" s="5">
        <f t="shared" si="0"/>
        <v>5.6137802220608074E-2</v>
      </c>
    </row>
    <row r="35" spans="1:8" x14ac:dyDescent="0.2">
      <c r="A35" t="s">
        <v>33</v>
      </c>
      <c r="B35">
        <v>0.105</v>
      </c>
      <c r="C35">
        <v>1.5780000000000001</v>
      </c>
      <c r="D35">
        <v>0.34499999999999997</v>
      </c>
      <c r="E35">
        <f>C35+D35</f>
        <v>1.923</v>
      </c>
      <c r="F35" s="5">
        <f>E35/B35</f>
        <v>18.314285714285717</v>
      </c>
      <c r="H35" s="5">
        <f t="shared" si="0"/>
        <v>0.21863117870722432</v>
      </c>
    </row>
    <row r="36" spans="1:8" x14ac:dyDescent="0.2">
      <c r="A36" t="s">
        <v>34</v>
      </c>
      <c r="B36">
        <v>5.508</v>
      </c>
      <c r="C36">
        <v>29.018000000000001</v>
      </c>
      <c r="D36">
        <v>2.952</v>
      </c>
      <c r="E36">
        <f>C36+D36</f>
        <v>31.97</v>
      </c>
      <c r="F36" s="5">
        <f>E36/B36</f>
        <v>5.8042846768336966</v>
      </c>
      <c r="H36" s="5">
        <f t="shared" si="0"/>
        <v>0.10172996071403956</v>
      </c>
    </row>
    <row r="37" spans="1:8" x14ac:dyDescent="0.2">
      <c r="A37" t="s">
        <v>35</v>
      </c>
      <c r="B37">
        <v>244.952</v>
      </c>
      <c r="C37">
        <v>3056.06</v>
      </c>
      <c r="D37">
        <v>4217.8270000000002</v>
      </c>
      <c r="E37">
        <f>C37+D37</f>
        <v>7273.8870000000006</v>
      </c>
      <c r="F37" s="5">
        <f>E37/B37</f>
        <v>29.695152519677329</v>
      </c>
      <c r="H37" s="5">
        <f t="shared" si="0"/>
        <v>1.3801518949235292</v>
      </c>
    </row>
    <row r="38" spans="1:8" x14ac:dyDescent="0.2">
      <c r="A38" t="s">
        <v>36</v>
      </c>
      <c r="B38">
        <v>0.20599999999999999</v>
      </c>
      <c r="C38">
        <v>7.2409999999999997</v>
      </c>
      <c r="D38">
        <v>1.262</v>
      </c>
      <c r="E38">
        <f>C38+D38</f>
        <v>8.5030000000000001</v>
      </c>
      <c r="F38" s="5">
        <f>E38/B38</f>
        <v>41.276699029126213</v>
      </c>
      <c r="H38" s="5">
        <f t="shared" si="0"/>
        <v>0.17428531970722277</v>
      </c>
    </row>
    <row r="39" spans="1:8" x14ac:dyDescent="0.2">
      <c r="A39" t="s">
        <v>37</v>
      </c>
      <c r="B39">
        <v>606.37800000000004</v>
      </c>
      <c r="C39">
        <v>8686.6170000000002</v>
      </c>
      <c r="D39">
        <v>4511.7079999999996</v>
      </c>
      <c r="E39">
        <f>C39+D39</f>
        <v>13198.325000000001</v>
      </c>
      <c r="F39" s="5">
        <f>E39/B39</f>
        <v>21.765837480911248</v>
      </c>
      <c r="H39" s="5">
        <f t="shared" si="0"/>
        <v>0.51938608551522414</v>
      </c>
    </row>
    <row r="40" spans="1:8" x14ac:dyDescent="0.2">
      <c r="A40" t="s">
        <v>38</v>
      </c>
      <c r="B40">
        <v>23.234000000000002</v>
      </c>
      <c r="C40">
        <v>34.051000000000002</v>
      </c>
      <c r="D40">
        <v>5.109</v>
      </c>
      <c r="E40">
        <f>C40+D40</f>
        <v>39.160000000000004</v>
      </c>
      <c r="F40" s="5">
        <f>E40/B40</f>
        <v>1.685460962382715</v>
      </c>
      <c r="H40" s="5">
        <f t="shared" si="0"/>
        <v>0.15003964641273382</v>
      </c>
    </row>
    <row r="41" spans="1:8" x14ac:dyDescent="0.2">
      <c r="A41" t="s">
        <v>39</v>
      </c>
      <c r="B41">
        <v>0.83699999999999997</v>
      </c>
      <c r="C41">
        <v>151.82900000000001</v>
      </c>
      <c r="D41">
        <v>30.26</v>
      </c>
      <c r="E41">
        <f>C41+D41</f>
        <v>182.089</v>
      </c>
      <c r="F41" s="5">
        <f>E41/B41</f>
        <v>217.54958183990442</v>
      </c>
      <c r="H41" s="5">
        <f t="shared" si="0"/>
        <v>0.19930316342727675</v>
      </c>
    </row>
    <row r="42" spans="1:8" x14ac:dyDescent="0.2">
      <c r="A42" t="s">
        <v>40</v>
      </c>
      <c r="B42">
        <v>49.573999999999998</v>
      </c>
      <c r="C42">
        <v>40.183999999999997</v>
      </c>
      <c r="D42">
        <v>12.282999999999999</v>
      </c>
      <c r="E42">
        <f>C42+D42</f>
        <v>52.466999999999999</v>
      </c>
      <c r="F42" s="5">
        <f>E42/B42</f>
        <v>1.0583572033727358</v>
      </c>
      <c r="H42" s="5">
        <f t="shared" si="0"/>
        <v>0.30566892295440973</v>
      </c>
    </row>
    <row r="43" spans="1:8" x14ac:dyDescent="0.2">
      <c r="A43" t="s">
        <v>41</v>
      </c>
      <c r="B43">
        <v>25.077000000000002</v>
      </c>
      <c r="C43">
        <v>32.426000000000002</v>
      </c>
      <c r="D43">
        <v>10.124000000000001</v>
      </c>
      <c r="E43">
        <f>C43+D43</f>
        <v>42.550000000000004</v>
      </c>
      <c r="F43" s="5">
        <f>E43/B43</f>
        <v>1.696773936276269</v>
      </c>
      <c r="H43" s="5">
        <f t="shared" si="0"/>
        <v>0.31221859002035401</v>
      </c>
    </row>
    <row r="44" spans="1:8" x14ac:dyDescent="0.2">
      <c r="A44" t="s">
        <v>42</v>
      </c>
      <c r="B44">
        <v>63.691000000000003</v>
      </c>
      <c r="C44">
        <v>8416.2819999999992</v>
      </c>
      <c r="D44">
        <v>3958.1790000000001</v>
      </c>
      <c r="E44">
        <f>C44+D44</f>
        <v>12374.460999999999</v>
      </c>
      <c r="F44" s="5">
        <f>E44/B44</f>
        <v>194.28900472594242</v>
      </c>
      <c r="H44" s="5">
        <f t="shared" si="0"/>
        <v>0.47030018718479255</v>
      </c>
    </row>
    <row r="45" spans="1:8" x14ac:dyDescent="0.2">
      <c r="A45" t="s">
        <v>43</v>
      </c>
      <c r="B45">
        <v>4.5439999999999996</v>
      </c>
      <c r="C45">
        <v>134.98699999999999</v>
      </c>
      <c r="D45">
        <v>12.132</v>
      </c>
      <c r="E45">
        <f>C45+D45</f>
        <v>147.119</v>
      </c>
      <c r="F45" s="5">
        <f>E45/B45</f>
        <v>32.376540492957751</v>
      </c>
      <c r="H45" s="5">
        <f t="shared" si="0"/>
        <v>8.9875321327238925E-2</v>
      </c>
    </row>
    <row r="46" spans="1:8" x14ac:dyDescent="0.2">
      <c r="A46" t="s">
        <v>44</v>
      </c>
      <c r="B46">
        <v>1.679</v>
      </c>
      <c r="C46">
        <v>202.70099999999999</v>
      </c>
      <c r="D46">
        <v>156.929</v>
      </c>
      <c r="E46">
        <f>C46+D46</f>
        <v>359.63</v>
      </c>
      <c r="F46" s="5">
        <f>E46/B46</f>
        <v>214.19297200714709</v>
      </c>
      <c r="H46" s="5">
        <f t="shared" si="0"/>
        <v>0.77418956985905352</v>
      </c>
    </row>
    <row r="47" spans="1:8" x14ac:dyDescent="0.2">
      <c r="A47" t="s">
        <v>45</v>
      </c>
      <c r="B47">
        <v>22.321999999999999</v>
      </c>
      <c r="C47">
        <v>3845.6370000000002</v>
      </c>
      <c r="D47">
        <v>647.77700000000004</v>
      </c>
      <c r="E47">
        <f>C47+D47</f>
        <v>4493.4140000000007</v>
      </c>
      <c r="F47" s="5">
        <f>E47/B47</f>
        <v>201.29979392527554</v>
      </c>
      <c r="H47" s="5">
        <f t="shared" si="0"/>
        <v>0.16844465559281857</v>
      </c>
    </row>
    <row r="48" spans="1:8" x14ac:dyDescent="0.2">
      <c r="A48" t="s">
        <v>46</v>
      </c>
      <c r="B48">
        <v>2.0760000000000001</v>
      </c>
      <c r="C48">
        <v>56.079000000000001</v>
      </c>
      <c r="D48">
        <v>5.43</v>
      </c>
      <c r="E48">
        <f>C48+D48</f>
        <v>61.509</v>
      </c>
      <c r="F48" s="5">
        <f>E48/B48</f>
        <v>29.628612716763005</v>
      </c>
      <c r="H48" s="5">
        <f t="shared" si="0"/>
        <v>9.6827689509442025E-2</v>
      </c>
    </row>
    <row r="49" spans="1:8" x14ac:dyDescent="0.2">
      <c r="A49" t="s">
        <v>47</v>
      </c>
      <c r="B49">
        <v>70.355000000000004</v>
      </c>
      <c r="C49">
        <v>797.03099999999995</v>
      </c>
      <c r="D49">
        <v>525.36900000000003</v>
      </c>
      <c r="E49">
        <f>C49+D49</f>
        <v>1322.4</v>
      </c>
      <c r="F49" s="5">
        <f>E49/B49</f>
        <v>18.796105465141071</v>
      </c>
      <c r="H49" s="5">
        <f t="shared" si="0"/>
        <v>0.65915754845169139</v>
      </c>
    </row>
    <row r="50" spans="1:8" x14ac:dyDescent="0.2">
      <c r="A50" t="s">
        <v>48</v>
      </c>
      <c r="B50">
        <v>90.915000000000006</v>
      </c>
      <c r="C50">
        <v>1808.827</v>
      </c>
      <c r="D50">
        <v>1099.3630000000001</v>
      </c>
      <c r="E50">
        <f>C50+D50</f>
        <v>2908.19</v>
      </c>
      <c r="F50" s="5">
        <f>E50/B50</f>
        <v>31.988010779299344</v>
      </c>
      <c r="H50" s="5">
        <f t="shared" si="0"/>
        <v>0.607776752558426</v>
      </c>
    </row>
    <row r="51" spans="1:8" x14ac:dyDescent="0.2">
      <c r="A51" t="s">
        <v>49</v>
      </c>
      <c r="B51">
        <v>123.03700000000001</v>
      </c>
      <c r="C51">
        <v>5970.5129999999999</v>
      </c>
      <c r="D51">
        <v>939.755</v>
      </c>
      <c r="E51">
        <f>C51+D51</f>
        <v>6910.268</v>
      </c>
      <c r="F51" s="5">
        <f>E51/B51</f>
        <v>56.164145744775958</v>
      </c>
      <c r="H51" s="5">
        <f t="shared" si="0"/>
        <v>0.15739937254972897</v>
      </c>
    </row>
    <row r="52" spans="1:8" x14ac:dyDescent="0.2">
      <c r="A52" t="s">
        <v>50</v>
      </c>
      <c r="B52">
        <v>112.248</v>
      </c>
      <c r="C52">
        <v>7062.326</v>
      </c>
      <c r="D52">
        <v>2539.7890000000002</v>
      </c>
      <c r="E52">
        <f>C52+D52</f>
        <v>9602.1149999999998</v>
      </c>
      <c r="F52" s="5">
        <f>E52/B52</f>
        <v>85.543751336326693</v>
      </c>
      <c r="H52" s="5">
        <f t="shared" si="0"/>
        <v>0.35962500173455603</v>
      </c>
    </row>
    <row r="53" spans="1:8" x14ac:dyDescent="0.2">
      <c r="A53" t="s">
        <v>51</v>
      </c>
      <c r="B53">
        <v>178.14</v>
      </c>
      <c r="C53">
        <v>3594.7710000000002</v>
      </c>
      <c r="D53">
        <v>552.53</v>
      </c>
      <c r="E53">
        <f>C53+D53</f>
        <v>4147.3010000000004</v>
      </c>
      <c r="F53" s="5">
        <f>E53/B53</f>
        <v>23.281132816885599</v>
      </c>
      <c r="H53" s="5">
        <f t="shared" si="0"/>
        <v>0.15370381034007449</v>
      </c>
    </row>
    <row r="54" spans="1:8" x14ac:dyDescent="0.2">
      <c r="A54" t="s">
        <v>67</v>
      </c>
      <c r="B54">
        <v>394.71</v>
      </c>
      <c r="C54">
        <v>425.62599999999998</v>
      </c>
      <c r="D54">
        <v>92.02</v>
      </c>
      <c r="E54">
        <f>C54+D54</f>
        <v>517.64599999999996</v>
      </c>
      <c r="F54" s="5">
        <f>E54/B54</f>
        <v>1.3114590458817865</v>
      </c>
      <c r="H54" s="5">
        <f t="shared" si="0"/>
        <v>0.21619919835724322</v>
      </c>
    </row>
    <row r="55" spans="1:8" x14ac:dyDescent="0.2">
      <c r="A55" t="s">
        <v>52</v>
      </c>
      <c r="B55">
        <v>158.11500000000001</v>
      </c>
      <c r="C55">
        <v>161.024</v>
      </c>
      <c r="D55">
        <v>19.605</v>
      </c>
      <c r="E55">
        <f>C55+D55</f>
        <v>180.62899999999999</v>
      </c>
      <c r="F55" s="5">
        <f>E55/B55</f>
        <v>1.1423900325712297</v>
      </c>
      <c r="H55" s="5">
        <f t="shared" si="0"/>
        <v>0.12175203696343402</v>
      </c>
    </row>
    <row r="56" spans="1:8" x14ac:dyDescent="0.2">
      <c r="A56" t="s">
        <v>53</v>
      </c>
      <c r="B56">
        <v>69.122</v>
      </c>
      <c r="C56">
        <v>254.477</v>
      </c>
      <c r="D56">
        <v>61.433</v>
      </c>
      <c r="E56">
        <f>C56+D56</f>
        <v>315.91000000000003</v>
      </c>
      <c r="F56" s="5">
        <f>E56/B56</f>
        <v>4.5703249327276412</v>
      </c>
      <c r="H56" s="5">
        <f t="shared" si="0"/>
        <v>0.24140885030867229</v>
      </c>
    </row>
    <row r="57" spans="1:8" x14ac:dyDescent="0.2">
      <c r="A57" t="s">
        <v>54</v>
      </c>
      <c r="B57">
        <v>508.97199999999998</v>
      </c>
      <c r="C57">
        <v>193.97800000000001</v>
      </c>
      <c r="D57">
        <v>64.518000000000001</v>
      </c>
      <c r="E57">
        <f>C57+D57</f>
        <v>258.49599999999998</v>
      </c>
      <c r="F57" s="5">
        <f>E57/B57</f>
        <v>0.50787862593620081</v>
      </c>
      <c r="H57" s="5">
        <f t="shared" si="0"/>
        <v>0.3326047283712586</v>
      </c>
    </row>
    <row r="58" spans="1:8" x14ac:dyDescent="0.2">
      <c r="A58" t="s">
        <v>55</v>
      </c>
      <c r="B58">
        <v>2.0329999999999999</v>
      </c>
      <c r="C58">
        <v>82.168999999999997</v>
      </c>
      <c r="D58">
        <v>2.1829999999999998</v>
      </c>
      <c r="E58">
        <f>C58+D58</f>
        <v>84.352000000000004</v>
      </c>
      <c r="F58" s="5">
        <f>E58/B58</f>
        <v>41.491392031480572</v>
      </c>
      <c r="H58" s="5">
        <f t="shared" si="0"/>
        <v>2.656719687473378E-2</v>
      </c>
    </row>
    <row r="59" spans="1:8" x14ac:dyDescent="0.2">
      <c r="A59" t="s">
        <v>56</v>
      </c>
      <c r="B59">
        <v>270.95400000000001</v>
      </c>
      <c r="C59">
        <v>402.9</v>
      </c>
      <c r="D59">
        <v>30.768999999999998</v>
      </c>
      <c r="E59">
        <f>C59+D59</f>
        <v>433.66899999999998</v>
      </c>
      <c r="F59" s="5">
        <f>E59/B59</f>
        <v>1.6005262885951119</v>
      </c>
      <c r="H59" s="5">
        <f t="shared" si="0"/>
        <v>7.6368826011417229E-2</v>
      </c>
    </row>
    <row r="60" spans="1:8" x14ac:dyDescent="0.2">
      <c r="A60" t="s">
        <v>116</v>
      </c>
      <c r="B60">
        <v>1536.914</v>
      </c>
      <c r="C60">
        <v>744.44299999999998</v>
      </c>
      <c r="D60">
        <v>115.114</v>
      </c>
      <c r="E60">
        <f>C60+D60</f>
        <v>859.55700000000002</v>
      </c>
      <c r="F60" s="5">
        <f>E60/B60</f>
        <v>0.55927462434462827</v>
      </c>
      <c r="H60" s="5">
        <f t="shared" si="0"/>
        <v>0.15463104629904506</v>
      </c>
    </row>
    <row r="61" spans="1:8" x14ac:dyDescent="0.2">
      <c r="A61" t="s">
        <v>57</v>
      </c>
      <c r="B61">
        <v>19.013000000000002</v>
      </c>
      <c r="C61">
        <v>8807.0300000000007</v>
      </c>
      <c r="D61">
        <v>49.822000000000003</v>
      </c>
      <c r="E61">
        <f>C61+D61</f>
        <v>8856.8520000000008</v>
      </c>
      <c r="F61" s="5">
        <f>E61/B61</f>
        <v>465.83137853047913</v>
      </c>
      <c r="H61" s="5">
        <f t="shared" si="0"/>
        <v>5.6570716802372646E-3</v>
      </c>
    </row>
    <row r="62" spans="1:8" x14ac:dyDescent="0.2">
      <c r="A62" t="s">
        <v>68</v>
      </c>
      <c r="B62">
        <v>2.9380000000000002</v>
      </c>
      <c r="C62">
        <v>247.17500000000001</v>
      </c>
      <c r="D62">
        <v>25.724</v>
      </c>
      <c r="E62">
        <f>C62+D62</f>
        <v>272.899</v>
      </c>
      <c r="F62" s="5">
        <f>E62/B62</f>
        <v>92.885976855003392</v>
      </c>
      <c r="H62" s="5">
        <f t="shared" si="0"/>
        <v>0.10407201375543643</v>
      </c>
    </row>
    <row r="63" spans="1:8" x14ac:dyDescent="0.2">
      <c r="A63" t="s">
        <v>69</v>
      </c>
      <c r="B63">
        <v>598.70899999999995</v>
      </c>
      <c r="C63">
        <v>4157.9309999999996</v>
      </c>
      <c r="D63">
        <v>4060.1559999999999</v>
      </c>
      <c r="E63">
        <f>C63+D63</f>
        <v>8218.0869999999995</v>
      </c>
      <c r="F63" s="5">
        <f>E63/B63</f>
        <v>13.726346188214976</v>
      </c>
      <c r="H63" s="5">
        <f t="shared" si="0"/>
        <v>0.97648469876003241</v>
      </c>
    </row>
    <row r="64" spans="1:8" x14ac:dyDescent="0.2">
      <c r="A64" t="s">
        <v>70</v>
      </c>
      <c r="B64">
        <v>9.3109999999999999</v>
      </c>
      <c r="C64">
        <v>52.438000000000002</v>
      </c>
      <c r="D64">
        <v>52.774999999999999</v>
      </c>
      <c r="E64">
        <f>C64+D64</f>
        <v>105.21299999999999</v>
      </c>
      <c r="F64" s="5">
        <f>E64/B64</f>
        <v>11.299860380195467</v>
      </c>
      <c r="H64" s="5">
        <f t="shared" si="0"/>
        <v>1.0064266371715167</v>
      </c>
    </row>
    <row r="65" spans="1:8" x14ac:dyDescent="0.2">
      <c r="A65" t="s">
        <v>71</v>
      </c>
      <c r="B65">
        <v>0.27700000000000002</v>
      </c>
      <c r="C65">
        <v>1.2310000000000001</v>
      </c>
      <c r="D65">
        <v>0.995</v>
      </c>
      <c r="E65">
        <f>C65+D65</f>
        <v>2.226</v>
      </c>
      <c r="F65" s="5">
        <f>E65/B65</f>
        <v>8.0361010830324897</v>
      </c>
      <c r="H65" s="5">
        <f t="shared" si="0"/>
        <v>0.80828594638505269</v>
      </c>
    </row>
    <row r="66" spans="1:8" x14ac:dyDescent="0.2">
      <c r="A66" t="s">
        <v>72</v>
      </c>
      <c r="B66">
        <v>0.10100000000000001</v>
      </c>
      <c r="C66">
        <v>0.67700000000000005</v>
      </c>
      <c r="D66">
        <v>0.40899999999999997</v>
      </c>
      <c r="E66">
        <f>C66+D66</f>
        <v>1.0860000000000001</v>
      </c>
      <c r="F66" s="5">
        <f>E66/B66</f>
        <v>10.752475247524753</v>
      </c>
      <c r="H66" s="5">
        <f t="shared" si="0"/>
        <v>0.604135893648449</v>
      </c>
    </row>
    <row r="67" spans="1:8" x14ac:dyDescent="0.2">
      <c r="A67" t="s">
        <v>73</v>
      </c>
      <c r="B67">
        <v>30.577000000000002</v>
      </c>
      <c r="C67">
        <v>203.58600000000001</v>
      </c>
      <c r="D67">
        <v>190.43100000000001</v>
      </c>
      <c r="E67">
        <f>C67+D67</f>
        <v>394.01700000000005</v>
      </c>
      <c r="F67" s="5">
        <f>E67/B67</f>
        <v>12.886058148281389</v>
      </c>
      <c r="H67" s="5">
        <f t="shared" ref="H67:H109" si="1">D67/C67</f>
        <v>0.93538357254428106</v>
      </c>
    </row>
    <row r="68" spans="1:8" x14ac:dyDescent="0.2">
      <c r="A68" t="s">
        <v>74</v>
      </c>
      <c r="B68">
        <v>0.18</v>
      </c>
      <c r="C68">
        <v>1.1120000000000001</v>
      </c>
      <c r="D68">
        <v>0.93899999999999995</v>
      </c>
      <c r="E68">
        <f>C68+D68</f>
        <v>2.0510000000000002</v>
      </c>
      <c r="F68" s="5">
        <f>E68/B68</f>
        <v>11.394444444444446</v>
      </c>
      <c r="H68" s="5">
        <f t="shared" si="1"/>
        <v>0.84442446043165453</v>
      </c>
    </row>
    <row r="69" spans="1:8" x14ac:dyDescent="0.2">
      <c r="A69" t="s">
        <v>75</v>
      </c>
      <c r="B69">
        <v>1.6E-2</v>
      </c>
      <c r="C69">
        <v>3.7999999999999999E-2</v>
      </c>
      <c r="D69">
        <v>2.5999999999999999E-2</v>
      </c>
      <c r="E69">
        <f>C69+D69</f>
        <v>6.4000000000000001E-2</v>
      </c>
      <c r="F69" s="5">
        <f>E69/B69</f>
        <v>4</v>
      </c>
      <c r="H69" s="5">
        <f t="shared" si="1"/>
        <v>0.68421052631578949</v>
      </c>
    </row>
    <row r="70" spans="1:8" x14ac:dyDescent="0.2">
      <c r="A70" t="s">
        <v>76</v>
      </c>
      <c r="B70">
        <v>2.1000000000000001E-2</v>
      </c>
      <c r="C70">
        <v>8.2000000000000003E-2</v>
      </c>
      <c r="D70">
        <v>5.1999999999999998E-2</v>
      </c>
      <c r="E70">
        <f>C70+D70</f>
        <v>0.13400000000000001</v>
      </c>
      <c r="F70" s="5">
        <f>E70/B70</f>
        <v>6.3809523809523814</v>
      </c>
      <c r="H70" s="5">
        <f t="shared" si="1"/>
        <v>0.63414634146341453</v>
      </c>
    </row>
    <row r="71" spans="1:8" x14ac:dyDescent="0.2">
      <c r="A71" t="s">
        <v>77</v>
      </c>
      <c r="B71">
        <v>0.52</v>
      </c>
      <c r="C71">
        <v>11.302</v>
      </c>
      <c r="D71">
        <v>3.2389999999999999</v>
      </c>
      <c r="E71">
        <f>C71+D71</f>
        <v>14.541</v>
      </c>
      <c r="F71" s="5">
        <f>E71/B71</f>
        <v>27.963461538461537</v>
      </c>
      <c r="H71" s="5">
        <f t="shared" si="1"/>
        <v>0.2865864448770129</v>
      </c>
    </row>
    <row r="72" spans="1:8" x14ac:dyDescent="0.2">
      <c r="A72" t="s">
        <v>78</v>
      </c>
      <c r="B72">
        <v>1.6E-2</v>
      </c>
      <c r="C72">
        <v>3.7999999999999999E-2</v>
      </c>
      <c r="D72">
        <v>2.5000000000000001E-2</v>
      </c>
      <c r="E72">
        <f>C72+D72</f>
        <v>6.3E-2</v>
      </c>
      <c r="F72" s="5">
        <f>E72/B72</f>
        <v>3.9375</v>
      </c>
      <c r="H72" s="5">
        <f t="shared" si="1"/>
        <v>0.65789473684210531</v>
      </c>
    </row>
    <row r="73" spans="1:8" x14ac:dyDescent="0.2">
      <c r="A73" t="s">
        <v>79</v>
      </c>
      <c r="B73">
        <v>0.23699999999999999</v>
      </c>
      <c r="C73">
        <v>9.4890000000000008</v>
      </c>
      <c r="D73">
        <v>2.46</v>
      </c>
      <c r="E73">
        <f>C73+D73</f>
        <v>11.949000000000002</v>
      </c>
      <c r="F73" s="5">
        <f>E73/B73</f>
        <v>50.417721518987349</v>
      </c>
      <c r="H73" s="5">
        <f t="shared" si="1"/>
        <v>0.25924754979449888</v>
      </c>
    </row>
    <row r="74" spans="1:8" x14ac:dyDescent="0.2">
      <c r="A74" t="s">
        <v>80</v>
      </c>
      <c r="B74">
        <v>0.98499999999999999</v>
      </c>
      <c r="C74">
        <v>46.831000000000003</v>
      </c>
      <c r="D74">
        <v>11.257</v>
      </c>
      <c r="E74">
        <f>C74+D74</f>
        <v>58.088000000000001</v>
      </c>
      <c r="F74" s="5">
        <f>E74/B74</f>
        <v>58.972588832487311</v>
      </c>
      <c r="H74" s="5">
        <f t="shared" si="1"/>
        <v>0.2403749653007623</v>
      </c>
    </row>
    <row r="75" spans="1:8" x14ac:dyDescent="0.2">
      <c r="A75" t="s">
        <v>81</v>
      </c>
      <c r="B75">
        <v>2.278</v>
      </c>
      <c r="C75">
        <v>24.242999999999999</v>
      </c>
      <c r="D75">
        <v>9.7390000000000008</v>
      </c>
      <c r="E75">
        <f>C75+D75</f>
        <v>33.981999999999999</v>
      </c>
      <c r="F75" s="5">
        <f>E75/B75</f>
        <v>14.917471466198419</v>
      </c>
      <c r="H75" s="5">
        <f t="shared" si="1"/>
        <v>0.40172420905003514</v>
      </c>
    </row>
    <row r="76" spans="1:8" x14ac:dyDescent="0.2">
      <c r="A76" t="s">
        <v>82</v>
      </c>
      <c r="B76">
        <v>1.0529999999999999</v>
      </c>
      <c r="C76">
        <v>12.147</v>
      </c>
      <c r="D76">
        <v>4.6680000000000001</v>
      </c>
      <c r="E76">
        <f>C76+D76</f>
        <v>16.815000000000001</v>
      </c>
      <c r="F76" s="5">
        <f>E76/B76</f>
        <v>15.968660968660972</v>
      </c>
      <c r="H76" s="5">
        <f t="shared" si="1"/>
        <v>0.38429241788095825</v>
      </c>
    </row>
    <row r="77" spans="1:8" x14ac:dyDescent="0.2">
      <c r="A77" t="s">
        <v>83</v>
      </c>
      <c r="B77">
        <v>1.3260000000000001</v>
      </c>
      <c r="C77">
        <v>14.435</v>
      </c>
      <c r="D77">
        <v>5.6520000000000001</v>
      </c>
      <c r="E77">
        <f>C77+D77</f>
        <v>20.087</v>
      </c>
      <c r="F77" s="5">
        <f>E77/B77</f>
        <v>15.148567119155354</v>
      </c>
      <c r="H77" s="5">
        <f t="shared" si="1"/>
        <v>0.39154832005542084</v>
      </c>
    </row>
    <row r="78" spans="1:8" x14ac:dyDescent="0.2">
      <c r="A78" t="s">
        <v>84</v>
      </c>
      <c r="B78">
        <v>2.9079999999999999</v>
      </c>
      <c r="C78">
        <v>28.023</v>
      </c>
      <c r="D78">
        <v>17.396000000000001</v>
      </c>
      <c r="E78">
        <f>C78+D78</f>
        <v>45.418999999999997</v>
      </c>
      <c r="F78" s="5">
        <f>E78/B78</f>
        <v>15.618638239339752</v>
      </c>
      <c r="H78" s="5">
        <f t="shared" si="1"/>
        <v>0.62077579131427763</v>
      </c>
    </row>
    <row r="79" spans="1:8" x14ac:dyDescent="0.2">
      <c r="A79" t="s">
        <v>85</v>
      </c>
      <c r="B79">
        <v>3.4409999999999998</v>
      </c>
      <c r="C79">
        <v>32.698</v>
      </c>
      <c r="D79">
        <v>12.577</v>
      </c>
      <c r="E79">
        <f>C79+D79</f>
        <v>45.274999999999999</v>
      </c>
      <c r="F79" s="5">
        <f>E79/B79</f>
        <v>13.157512351060738</v>
      </c>
      <c r="H79" s="5">
        <f t="shared" si="1"/>
        <v>0.38464126246253594</v>
      </c>
    </row>
    <row r="80" spans="1:8" x14ac:dyDescent="0.2">
      <c r="A80" t="s">
        <v>86</v>
      </c>
      <c r="B80">
        <v>2.06</v>
      </c>
      <c r="C80">
        <v>21.382999999999999</v>
      </c>
      <c r="D80">
        <v>8.6790000000000003</v>
      </c>
      <c r="E80">
        <f>C80+D80</f>
        <v>30.061999999999998</v>
      </c>
      <c r="F80" s="5">
        <f>E80/B80</f>
        <v>14.593203883495145</v>
      </c>
      <c r="H80" s="5">
        <f t="shared" si="1"/>
        <v>0.40588317822569336</v>
      </c>
    </row>
    <row r="81" spans="1:8" x14ac:dyDescent="0.2">
      <c r="A81" t="s">
        <v>87</v>
      </c>
      <c r="B81">
        <v>1.4830000000000001</v>
      </c>
      <c r="C81">
        <v>86.86</v>
      </c>
      <c r="D81">
        <v>21.86</v>
      </c>
      <c r="E81">
        <f>C81+D81</f>
        <v>108.72</v>
      </c>
      <c r="F81" s="5">
        <f>E81/B81</f>
        <v>73.310856372218467</v>
      </c>
      <c r="H81" s="5">
        <f t="shared" si="1"/>
        <v>0.25166935298180981</v>
      </c>
    </row>
    <row r="82" spans="1:8" x14ac:dyDescent="0.2">
      <c r="A82" t="s">
        <v>88</v>
      </c>
      <c r="B82">
        <v>3.3769999999999998</v>
      </c>
      <c r="C82">
        <v>33.418999999999997</v>
      </c>
      <c r="D82">
        <v>14.191000000000001</v>
      </c>
      <c r="E82">
        <f>C82+D82</f>
        <v>47.61</v>
      </c>
      <c r="F82" s="5">
        <f>E82/B82</f>
        <v>14.098312111341428</v>
      </c>
      <c r="H82" s="5">
        <f t="shared" si="1"/>
        <v>0.42463867859600835</v>
      </c>
    </row>
    <row r="83" spans="1:8" x14ac:dyDescent="0.2">
      <c r="A83" t="s">
        <v>89</v>
      </c>
      <c r="B83">
        <v>1.7000000000000001E-2</v>
      </c>
      <c r="C83">
        <v>4.3999999999999997E-2</v>
      </c>
      <c r="D83">
        <v>2.9000000000000001E-2</v>
      </c>
      <c r="E83">
        <f>C83+D83</f>
        <v>7.2999999999999995E-2</v>
      </c>
      <c r="F83" s="5">
        <f>E83/B83</f>
        <v>4.2941176470588234</v>
      </c>
      <c r="H83" s="5">
        <f t="shared" si="1"/>
        <v>0.65909090909090917</v>
      </c>
    </row>
    <row r="84" spans="1:8" x14ac:dyDescent="0.2">
      <c r="A84" t="s">
        <v>90</v>
      </c>
      <c r="B84">
        <v>1.6E-2</v>
      </c>
      <c r="C84">
        <v>3.2000000000000001E-2</v>
      </c>
      <c r="D84">
        <v>0.02</v>
      </c>
      <c r="E84">
        <f>C84+D84</f>
        <v>5.2000000000000005E-2</v>
      </c>
      <c r="F84" s="5">
        <f>E84/B84</f>
        <v>3.25</v>
      </c>
      <c r="H84" s="5">
        <f t="shared" si="1"/>
        <v>0.625</v>
      </c>
    </row>
    <row r="85" spans="1:8" x14ac:dyDescent="0.2">
      <c r="A85" t="s">
        <v>91</v>
      </c>
      <c r="B85">
        <v>3.536</v>
      </c>
      <c r="C85">
        <v>45.741</v>
      </c>
      <c r="D85">
        <v>27.13</v>
      </c>
      <c r="E85">
        <f>C85+D85</f>
        <v>72.870999999999995</v>
      </c>
      <c r="F85" s="5">
        <f>E85/B85</f>
        <v>20.608314479638008</v>
      </c>
      <c r="H85" s="5">
        <f t="shared" si="1"/>
        <v>0.59312214424695564</v>
      </c>
    </row>
    <row r="86" spans="1:8" x14ac:dyDescent="0.2">
      <c r="A86" t="s">
        <v>92</v>
      </c>
      <c r="B86">
        <v>1.337</v>
      </c>
      <c r="C86">
        <v>13.744</v>
      </c>
      <c r="D86">
        <v>5.6289999999999996</v>
      </c>
      <c r="E86">
        <f>C86+D86</f>
        <v>19.372999999999998</v>
      </c>
      <c r="F86" s="5">
        <f>E86/B86</f>
        <v>14.489902767389676</v>
      </c>
      <c r="H86" s="5">
        <f t="shared" si="1"/>
        <v>0.40956053550640276</v>
      </c>
    </row>
    <row r="87" spans="1:8" x14ac:dyDescent="0.2">
      <c r="A87" t="s">
        <v>93</v>
      </c>
      <c r="B87">
        <v>5.5869999999999997</v>
      </c>
      <c r="C87">
        <v>58.601999999999997</v>
      </c>
      <c r="D87">
        <v>23.164999999999999</v>
      </c>
      <c r="E87">
        <f>C87+D87</f>
        <v>81.766999999999996</v>
      </c>
      <c r="F87" s="5">
        <f>E87/B87</f>
        <v>14.635224628602112</v>
      </c>
      <c r="H87" s="5">
        <f t="shared" si="1"/>
        <v>0.39529367598375481</v>
      </c>
    </row>
    <row r="88" spans="1:8" x14ac:dyDescent="0.2">
      <c r="A88" t="s">
        <v>94</v>
      </c>
      <c r="B88">
        <v>193.79900000000001</v>
      </c>
      <c r="C88">
        <v>7219.2160000000003</v>
      </c>
      <c r="D88">
        <v>2734.7170000000001</v>
      </c>
      <c r="E88">
        <f>C88+D88</f>
        <v>9953.9330000000009</v>
      </c>
      <c r="F88" s="5">
        <f>E88/B88</f>
        <v>51.362148411498517</v>
      </c>
      <c r="H88" s="5">
        <f t="shared" si="1"/>
        <v>0.37881080161613118</v>
      </c>
    </row>
    <row r="89" spans="1:8" x14ac:dyDescent="0.2">
      <c r="A89" t="s">
        <v>95</v>
      </c>
      <c r="B89">
        <v>89.858000000000004</v>
      </c>
      <c r="C89">
        <v>2753.0880000000002</v>
      </c>
      <c r="D89">
        <v>1206.5</v>
      </c>
      <c r="E89">
        <f>C89+D89</f>
        <v>3959.5880000000002</v>
      </c>
      <c r="F89" s="5">
        <f>E89/B89</f>
        <v>44.064946916245631</v>
      </c>
      <c r="H89" s="5">
        <f t="shared" si="1"/>
        <v>0.43823517446590882</v>
      </c>
    </row>
    <row r="90" spans="1:8" x14ac:dyDescent="0.2">
      <c r="A90" t="s">
        <v>96</v>
      </c>
      <c r="B90">
        <v>2.3E-2</v>
      </c>
      <c r="C90">
        <v>4.2999999999999997E-2</v>
      </c>
      <c r="D90">
        <v>2.5999999999999999E-2</v>
      </c>
      <c r="E90">
        <f>C90+D90</f>
        <v>6.8999999999999992E-2</v>
      </c>
      <c r="F90" s="5">
        <f>E90/B90</f>
        <v>2.9999999999999996</v>
      </c>
      <c r="H90" s="5">
        <f t="shared" si="1"/>
        <v>0.60465116279069775</v>
      </c>
    </row>
    <row r="91" spans="1:8" x14ac:dyDescent="0.2">
      <c r="A91" t="s">
        <v>97</v>
      </c>
      <c r="B91">
        <v>49.795999999999999</v>
      </c>
      <c r="C91">
        <v>2022.136</v>
      </c>
      <c r="D91">
        <v>951.31100000000004</v>
      </c>
      <c r="E91">
        <f>C91+D91</f>
        <v>2973.4470000000001</v>
      </c>
      <c r="F91" s="5">
        <f>E91/B91</f>
        <v>59.712567274479881</v>
      </c>
      <c r="H91" s="5">
        <f t="shared" si="1"/>
        <v>0.47044857517001826</v>
      </c>
    </row>
    <row r="92" spans="1:8" x14ac:dyDescent="0.2">
      <c r="A92" t="s">
        <v>98</v>
      </c>
      <c r="B92">
        <v>0.71799999999999997</v>
      </c>
      <c r="C92">
        <v>69.343000000000004</v>
      </c>
      <c r="D92">
        <v>7.1059999999999999</v>
      </c>
      <c r="E92">
        <f>C92+D92</f>
        <v>76.448999999999998</v>
      </c>
      <c r="F92" s="5">
        <f>E92/B92</f>
        <v>106.47493036211699</v>
      </c>
      <c r="H92" s="5">
        <f t="shared" si="1"/>
        <v>0.10247609708261828</v>
      </c>
    </row>
    <row r="93" spans="1:8" x14ac:dyDescent="0.2">
      <c r="A93" t="s">
        <v>99</v>
      </c>
      <c r="B93">
        <v>5.3639999999999999</v>
      </c>
      <c r="C93">
        <v>131.917</v>
      </c>
      <c r="D93">
        <v>72.847999999999999</v>
      </c>
      <c r="E93">
        <f>C93+D93</f>
        <v>204.76499999999999</v>
      </c>
      <c r="F93" s="5">
        <f>E93/B93</f>
        <v>38.173937360178968</v>
      </c>
      <c r="H93" s="5">
        <f t="shared" si="1"/>
        <v>0.5522260209070855</v>
      </c>
    </row>
    <row r="94" spans="1:8" x14ac:dyDescent="0.2">
      <c r="A94" t="s">
        <v>100</v>
      </c>
      <c r="B94">
        <v>3.21</v>
      </c>
      <c r="C94">
        <v>133.32599999999999</v>
      </c>
      <c r="D94">
        <v>5.5019999999999998</v>
      </c>
      <c r="E94">
        <f>C94+D94</f>
        <v>138.828</v>
      </c>
      <c r="F94" s="5">
        <f>E94/B94</f>
        <v>43.248598130841124</v>
      </c>
      <c r="H94" s="5">
        <f t="shared" si="1"/>
        <v>4.1267269699833492E-2</v>
      </c>
    </row>
    <row r="95" spans="1:8" x14ac:dyDescent="0.2">
      <c r="A95" t="s">
        <v>101</v>
      </c>
      <c r="B95">
        <v>41.454999999999998</v>
      </c>
      <c r="C95">
        <v>1558.625</v>
      </c>
      <c r="D95">
        <v>396.77300000000002</v>
      </c>
      <c r="E95">
        <f>C95+D95</f>
        <v>1955.3980000000001</v>
      </c>
      <c r="F95" s="5">
        <f>E95/B95</f>
        <v>47.16917139066458</v>
      </c>
      <c r="H95" s="5">
        <f t="shared" si="1"/>
        <v>0.25456604378859571</v>
      </c>
    </row>
    <row r="96" spans="1:8" x14ac:dyDescent="0.2">
      <c r="A96" t="s">
        <v>102</v>
      </c>
      <c r="B96">
        <v>1.083</v>
      </c>
      <c r="C96">
        <v>43.274999999999999</v>
      </c>
      <c r="D96">
        <v>10.004</v>
      </c>
      <c r="E96">
        <f>C96+D96</f>
        <v>53.278999999999996</v>
      </c>
      <c r="F96" s="5">
        <f>E96/B96</f>
        <v>49.195752539242839</v>
      </c>
      <c r="H96" s="5">
        <f t="shared" si="1"/>
        <v>0.23117273252455228</v>
      </c>
    </row>
    <row r="97" spans="1:8" x14ac:dyDescent="0.2">
      <c r="A97" t="s">
        <v>103</v>
      </c>
      <c r="B97">
        <v>1.6950000000000001</v>
      </c>
      <c r="C97">
        <v>266.58</v>
      </c>
      <c r="D97">
        <v>13.22</v>
      </c>
      <c r="E97">
        <f>C97+D97</f>
        <v>279.8</v>
      </c>
      <c r="F97" s="5">
        <f>E97/B97</f>
        <v>165.07374631268436</v>
      </c>
      <c r="H97" s="5">
        <f t="shared" si="1"/>
        <v>4.9591117113061751E-2</v>
      </c>
    </row>
    <row r="98" spans="1:8" x14ac:dyDescent="0.2">
      <c r="A98" t="s">
        <v>104</v>
      </c>
      <c r="B98">
        <v>1.345</v>
      </c>
      <c r="C98">
        <v>260.209</v>
      </c>
      <c r="D98">
        <v>26.609000000000002</v>
      </c>
      <c r="E98">
        <f>C98+D98</f>
        <v>286.81799999999998</v>
      </c>
      <c r="F98" s="5">
        <f>E98/B98</f>
        <v>213.24758364312268</v>
      </c>
      <c r="H98" s="5">
        <f t="shared" si="1"/>
        <v>0.10226010629916721</v>
      </c>
    </row>
    <row r="99" spans="1:8" x14ac:dyDescent="0.2">
      <c r="A99" t="s">
        <v>105</v>
      </c>
      <c r="B99">
        <v>3.1110000000000002</v>
      </c>
      <c r="C99">
        <v>290.596</v>
      </c>
      <c r="D99">
        <v>120.949</v>
      </c>
      <c r="E99">
        <f>C99+D99</f>
        <v>411.54500000000002</v>
      </c>
      <c r="F99" s="5">
        <f>E99/B99</f>
        <v>132.28704596592735</v>
      </c>
      <c r="H99" s="5">
        <f t="shared" si="1"/>
        <v>0.41621013365634763</v>
      </c>
    </row>
    <row r="100" spans="1:8" x14ac:dyDescent="0.2">
      <c r="A100" t="s">
        <v>106</v>
      </c>
      <c r="B100">
        <v>6.3970000000000002</v>
      </c>
      <c r="C100">
        <v>1386.29</v>
      </c>
      <c r="D100">
        <v>109.592</v>
      </c>
      <c r="E100">
        <f>C100+D100</f>
        <v>1495.8820000000001</v>
      </c>
      <c r="F100" s="5">
        <f>E100/B100</f>
        <v>233.84117555103956</v>
      </c>
      <c r="H100" s="5">
        <f t="shared" si="1"/>
        <v>7.9054166155710565E-2</v>
      </c>
    </row>
    <row r="101" spans="1:8" x14ac:dyDescent="0.2">
      <c r="A101" t="s">
        <v>107</v>
      </c>
      <c r="B101">
        <v>22.213999999999999</v>
      </c>
      <c r="C101">
        <v>591.46</v>
      </c>
      <c r="D101">
        <v>75.257999999999996</v>
      </c>
      <c r="E101">
        <f>C101+D101</f>
        <v>666.71800000000007</v>
      </c>
      <c r="F101" s="5">
        <f>E101/B101</f>
        <v>30.013414963536512</v>
      </c>
      <c r="H101" s="5">
        <f t="shared" si="1"/>
        <v>0.12724106448449599</v>
      </c>
    </row>
    <row r="102" spans="1:8" x14ac:dyDescent="0.2">
      <c r="A102" t="s">
        <v>108</v>
      </c>
      <c r="B102">
        <v>65.322000000000003</v>
      </c>
      <c r="C102">
        <v>92.069000000000003</v>
      </c>
      <c r="D102">
        <v>18.309000000000001</v>
      </c>
      <c r="E102">
        <f>C102+D102</f>
        <v>110.378</v>
      </c>
      <c r="F102" s="5">
        <f>E102/B102</f>
        <v>1.6897523039710969</v>
      </c>
      <c r="H102" s="5">
        <f t="shared" si="1"/>
        <v>0.19886172327276283</v>
      </c>
    </row>
    <row r="103" spans="1:8" x14ac:dyDescent="0.2">
      <c r="A103" t="s">
        <v>109</v>
      </c>
      <c r="B103">
        <v>22.917000000000002</v>
      </c>
      <c r="C103">
        <v>400.94</v>
      </c>
      <c r="D103">
        <v>19.672000000000001</v>
      </c>
      <c r="E103">
        <f>C103+D103</f>
        <v>420.61200000000002</v>
      </c>
      <c r="F103" s="5">
        <f>E103/B103</f>
        <v>18.353711218745907</v>
      </c>
      <c r="H103" s="5">
        <f t="shared" si="1"/>
        <v>4.9064697959794484E-2</v>
      </c>
    </row>
    <row r="104" spans="1:8" x14ac:dyDescent="0.2">
      <c r="A104" t="s">
        <v>110</v>
      </c>
      <c r="B104">
        <v>272.642</v>
      </c>
      <c r="C104">
        <v>1743.8820000000001</v>
      </c>
      <c r="D104">
        <v>1372.846</v>
      </c>
      <c r="E104">
        <f>C104+D104</f>
        <v>3116.7280000000001</v>
      </c>
      <c r="F104" s="5">
        <f>E104/B104</f>
        <v>11.431576939723154</v>
      </c>
      <c r="H104" s="5">
        <f t="shared" si="1"/>
        <v>0.78723560424386507</v>
      </c>
    </row>
    <row r="105" spans="1:8" x14ac:dyDescent="0.2">
      <c r="A105" t="s">
        <v>111</v>
      </c>
      <c r="B105">
        <v>1.929</v>
      </c>
      <c r="C105">
        <v>83.537999999999997</v>
      </c>
      <c r="D105">
        <v>2.4079999999999999</v>
      </c>
      <c r="E105">
        <f>C105+D105</f>
        <v>85.945999999999998</v>
      </c>
      <c r="F105" s="5">
        <f>E105/B105</f>
        <v>44.554691550025915</v>
      </c>
      <c r="H105" s="5">
        <f t="shared" si="1"/>
        <v>2.8825205295793532E-2</v>
      </c>
    </row>
    <row r="106" spans="1:8" x14ac:dyDescent="0.2">
      <c r="A106" t="s">
        <v>117</v>
      </c>
      <c r="B106">
        <v>1358.165</v>
      </c>
      <c r="C106">
        <v>4653.74</v>
      </c>
      <c r="D106">
        <v>1218.643</v>
      </c>
      <c r="E106">
        <f>C106+D106</f>
        <v>5872.3829999999998</v>
      </c>
      <c r="F106" s="5">
        <f>E106/B106</f>
        <v>4.3237625767119603</v>
      </c>
      <c r="H106" s="5">
        <f t="shared" si="1"/>
        <v>0.26186314663045207</v>
      </c>
    </row>
    <row r="107" spans="1:8" x14ac:dyDescent="0.2">
      <c r="A107" t="s">
        <v>118</v>
      </c>
      <c r="B107">
        <v>3951.002</v>
      </c>
      <c r="C107">
        <v>8433.2070000000003</v>
      </c>
      <c r="D107">
        <v>2377.672</v>
      </c>
      <c r="E107">
        <f>C107+D107</f>
        <v>10810.879000000001</v>
      </c>
      <c r="F107" s="5">
        <f>E107/B107</f>
        <v>2.736237288667533</v>
      </c>
      <c r="H107" s="5">
        <f t="shared" si="1"/>
        <v>0.28194161485660202</v>
      </c>
    </row>
    <row r="108" spans="1:8" x14ac:dyDescent="0.2">
      <c r="A108" t="s">
        <v>112</v>
      </c>
      <c r="B108">
        <v>14.808</v>
      </c>
      <c r="C108">
        <v>1016.433</v>
      </c>
      <c r="D108">
        <v>108.47799999999999</v>
      </c>
      <c r="E108">
        <f>C108+D108</f>
        <v>1124.9110000000001</v>
      </c>
      <c r="F108" s="5">
        <f>E108/B108</f>
        <v>75.966437061048083</v>
      </c>
      <c r="H108" s="5">
        <f t="shared" si="1"/>
        <v>0.10672420120165323</v>
      </c>
    </row>
    <row r="109" spans="1:8" x14ac:dyDescent="0.2">
      <c r="A109" t="s">
        <v>113</v>
      </c>
      <c r="B109">
        <v>93.537000000000006</v>
      </c>
      <c r="C109">
        <v>3879.404</v>
      </c>
      <c r="D109">
        <v>428.04700000000003</v>
      </c>
      <c r="E109">
        <f>C109+D109</f>
        <v>4307.451</v>
      </c>
      <c r="F109" s="5">
        <f>E109/B109</f>
        <v>46.050771352512903</v>
      </c>
      <c r="H109" s="5">
        <f t="shared" si="1"/>
        <v>0.11033834063170529</v>
      </c>
    </row>
  </sheetData>
  <sortState xmlns:xlrd2="http://schemas.microsoft.com/office/spreadsheetml/2017/richdata2" ref="A2:F109">
    <sortCondition ref="A2:A10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414-BF76-E043-8CA9-FC1D800821DC}">
  <dimension ref="A1:AF81"/>
  <sheetViews>
    <sheetView zoomScale="98" workbookViewId="0">
      <selection activeCell="K48" sqref="K48"/>
    </sheetView>
  </sheetViews>
  <sheetFormatPr baseColWidth="10" defaultRowHeight="16" x14ac:dyDescent="0.2"/>
  <cols>
    <col min="1" max="1" width="24" customWidth="1"/>
    <col min="15" max="16" width="10.83203125" style="1"/>
    <col min="17" max="17" width="10.83203125" style="2"/>
    <col min="18" max="23" width="10.83203125" style="1"/>
  </cols>
  <sheetData>
    <row r="1" spans="1:32" x14ac:dyDescent="0.2">
      <c r="A1" t="s">
        <v>122</v>
      </c>
      <c r="B1" t="s">
        <v>123</v>
      </c>
      <c r="D1" t="s">
        <v>124</v>
      </c>
      <c r="E1" t="s">
        <v>132</v>
      </c>
      <c r="F1" t="s">
        <v>125</v>
      </c>
      <c r="H1" t="s">
        <v>126</v>
      </c>
      <c r="I1" t="s">
        <v>127</v>
      </c>
      <c r="K1" t="s">
        <v>126</v>
      </c>
      <c r="L1" t="s">
        <v>128</v>
      </c>
      <c r="N1" t="s">
        <v>126</v>
      </c>
      <c r="O1" s="1" t="s">
        <v>129</v>
      </c>
      <c r="P1" s="1" t="s">
        <v>132</v>
      </c>
      <c r="Q1" s="2" t="s">
        <v>133</v>
      </c>
      <c r="R1" s="1" t="s">
        <v>130</v>
      </c>
      <c r="S1" s="1" t="s">
        <v>132</v>
      </c>
      <c r="T1" s="1" t="s">
        <v>133</v>
      </c>
      <c r="U1" s="1" t="s">
        <v>131</v>
      </c>
      <c r="V1" s="1" t="s">
        <v>132</v>
      </c>
      <c r="W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136</v>
      </c>
      <c r="AE1" s="1" t="s">
        <v>137</v>
      </c>
      <c r="AF1" s="1" t="s">
        <v>138</v>
      </c>
    </row>
    <row r="2" spans="1:32" x14ac:dyDescent="0.2">
      <c r="A2" t="s">
        <v>0</v>
      </c>
      <c r="B2">
        <v>11.798999999999999</v>
      </c>
      <c r="C2">
        <v>1.5349999999999999</v>
      </c>
      <c r="D2">
        <f>B2+C2</f>
        <v>13.334</v>
      </c>
      <c r="E2" t="s">
        <v>64</v>
      </c>
      <c r="F2">
        <v>13.106</v>
      </c>
      <c r="G2">
        <v>13.334</v>
      </c>
      <c r="H2">
        <v>12.218999999999999</v>
      </c>
      <c r="I2">
        <v>11.519</v>
      </c>
      <c r="J2">
        <v>2.2400000000000002</v>
      </c>
      <c r="K2">
        <f>I2+J2</f>
        <v>13.759</v>
      </c>
      <c r="L2">
        <v>13.106</v>
      </c>
      <c r="M2">
        <v>2.3959999999999999</v>
      </c>
      <c r="N2">
        <f>L2+M2</f>
        <v>15.501999999999999</v>
      </c>
      <c r="O2" s="1">
        <f>H2/$D2</f>
        <v>0.91637918104094795</v>
      </c>
      <c r="P2" s="1" t="s">
        <v>64</v>
      </c>
      <c r="Q2" s="2" t="s">
        <v>64</v>
      </c>
      <c r="R2" s="1">
        <f>K2/$D2</f>
        <v>1.0318734063296835</v>
      </c>
      <c r="S2" s="1" t="s">
        <v>64</v>
      </c>
      <c r="T2" s="1" t="s">
        <v>64</v>
      </c>
      <c r="U2" s="1">
        <f>N2/$D2</f>
        <v>1.1625918704064797</v>
      </c>
      <c r="V2" s="1" t="s">
        <v>64</v>
      </c>
      <c r="W2" s="1" t="s">
        <v>64</v>
      </c>
      <c r="Y2">
        <v>2</v>
      </c>
      <c r="Z2">
        <f>$Y$2*D2</f>
        <v>26.667999999999999</v>
      </c>
      <c r="AA2">
        <f>IF(H2&gt;$Z2,1,0)</f>
        <v>0</v>
      </c>
      <c r="AB2">
        <f>IF(K2&gt;$Z2,1,0)</f>
        <v>0</v>
      </c>
      <c r="AC2">
        <f>IF(N2&gt;$Z2,1,0)</f>
        <v>0</v>
      </c>
      <c r="AD2" s="3">
        <f>SUM(AA:AA)</f>
        <v>40</v>
      </c>
      <c r="AE2" s="3">
        <f t="shared" ref="AE2:AF2" si="0">SUM(AB:AB)</f>
        <v>6</v>
      </c>
      <c r="AF2" s="3">
        <f t="shared" si="0"/>
        <v>48</v>
      </c>
    </row>
    <row r="3" spans="1:32" x14ac:dyDescent="0.2">
      <c r="A3" t="s">
        <v>1</v>
      </c>
      <c r="B3">
        <v>1.4999999999999999E-2</v>
      </c>
      <c r="C3">
        <v>7.0000000000000001E-3</v>
      </c>
      <c r="D3">
        <f t="shared" ref="D3:D66" si="1">B3+C3</f>
        <v>2.1999999999999999E-2</v>
      </c>
      <c r="E3">
        <f>MIN(D:D)</f>
        <v>1.2E-2</v>
      </c>
      <c r="F3">
        <v>2.1000000000000001E-2</v>
      </c>
      <c r="G3">
        <v>2.1999999999999999E-2</v>
      </c>
      <c r="H3">
        <v>0.03</v>
      </c>
      <c r="I3">
        <v>1.4999999999999999E-2</v>
      </c>
      <c r="J3">
        <v>6.0000000000000001E-3</v>
      </c>
      <c r="K3">
        <f t="shared" ref="K3:K66" si="2">I3+J3</f>
        <v>2.0999999999999998E-2</v>
      </c>
      <c r="L3">
        <v>2.1000000000000001E-2</v>
      </c>
      <c r="M3">
        <v>1.0999999999999999E-2</v>
      </c>
      <c r="N3">
        <f t="shared" ref="N3:N66" si="3">L3+M3</f>
        <v>3.2000000000000001E-2</v>
      </c>
      <c r="O3" s="1">
        <f t="shared" ref="O3:O66" si="4">H3/$D3</f>
        <v>1.3636363636363638</v>
      </c>
      <c r="P3" s="1">
        <f>MIN(H:H)</f>
        <v>1.2E-2</v>
      </c>
      <c r="Q3" s="2">
        <f>MIN(O:O)</f>
        <v>0.89378831188623897</v>
      </c>
      <c r="R3" s="1">
        <f t="shared" ref="R3:R66" si="5">K3/$D3</f>
        <v>0.95454545454545447</v>
      </c>
      <c r="S3" s="1">
        <f>MIN(K:K)</f>
        <v>1.2E-2</v>
      </c>
      <c r="T3" s="1">
        <f>MIN(R:R)</f>
        <v>0.80065859108549919</v>
      </c>
      <c r="U3" s="1">
        <f t="shared" ref="U3:U66" si="6">N3/$D3</f>
        <v>1.4545454545454546</v>
      </c>
      <c r="V3" s="1">
        <f>MIN(N:N)</f>
        <v>1.4999999999999999E-2</v>
      </c>
      <c r="W3" s="1">
        <f>MIN(U:U)</f>
        <v>0.95789600999852165</v>
      </c>
      <c r="Z3">
        <f t="shared" ref="Z3:Z66" si="7">$Y$2*D3</f>
        <v>4.3999999999999997E-2</v>
      </c>
      <c r="AA3">
        <f t="shared" ref="AA3:AA66" si="8">IF(H3&gt;$Z3,1,0)</f>
        <v>0</v>
      </c>
      <c r="AB3">
        <f t="shared" ref="AB3:AB66" si="9">IF(K3&gt;$Z3,1,0)</f>
        <v>0</v>
      </c>
      <c r="AC3">
        <f t="shared" ref="AC3:AC66" si="10">IF(N3&gt;$Z3,1,0)</f>
        <v>0</v>
      </c>
    </row>
    <row r="4" spans="1:32" x14ac:dyDescent="0.2">
      <c r="A4" t="s">
        <v>2</v>
      </c>
      <c r="B4">
        <v>2.1000000000000001E-2</v>
      </c>
      <c r="C4">
        <v>1.2999999999999999E-2</v>
      </c>
      <c r="D4">
        <f t="shared" si="1"/>
        <v>3.4000000000000002E-2</v>
      </c>
      <c r="E4" t="s">
        <v>63</v>
      </c>
      <c r="F4">
        <v>7.0999999999999994E-2</v>
      </c>
      <c r="G4">
        <v>3.4000000000000002E-2</v>
      </c>
      <c r="H4">
        <v>0.128</v>
      </c>
      <c r="I4">
        <v>2.1000000000000001E-2</v>
      </c>
      <c r="J4">
        <v>1.2E-2</v>
      </c>
      <c r="K4">
        <f t="shared" si="2"/>
        <v>3.3000000000000002E-2</v>
      </c>
      <c r="L4">
        <v>7.0999999999999994E-2</v>
      </c>
      <c r="M4">
        <v>6.3E-2</v>
      </c>
      <c r="N4">
        <f t="shared" si="3"/>
        <v>0.13400000000000001</v>
      </c>
      <c r="O4" s="1">
        <f t="shared" si="4"/>
        <v>3.7647058823529411</v>
      </c>
      <c r="P4" s="1" t="s">
        <v>63</v>
      </c>
      <c r="Q4" s="2" t="s">
        <v>63</v>
      </c>
      <c r="R4" s="1">
        <f t="shared" si="5"/>
        <v>0.97058823529411764</v>
      </c>
      <c r="S4" s="1" t="s">
        <v>63</v>
      </c>
      <c r="T4" s="1" t="s">
        <v>63</v>
      </c>
      <c r="U4" s="1">
        <f t="shared" si="6"/>
        <v>3.9411764705882351</v>
      </c>
      <c r="V4" s="1" t="s">
        <v>63</v>
      </c>
      <c r="W4" s="1" t="s">
        <v>63</v>
      </c>
      <c r="Z4">
        <f t="shared" si="7"/>
        <v>6.8000000000000005E-2</v>
      </c>
      <c r="AA4">
        <f t="shared" si="8"/>
        <v>1</v>
      </c>
      <c r="AB4">
        <f t="shared" si="9"/>
        <v>0</v>
      </c>
      <c r="AC4">
        <f t="shared" si="10"/>
        <v>1</v>
      </c>
    </row>
    <row r="5" spans="1:32" x14ac:dyDescent="0.2">
      <c r="A5" t="s">
        <v>3</v>
      </c>
      <c r="B5">
        <v>0.97899999999999998</v>
      </c>
      <c r="C5">
        <v>0.77500000000000002</v>
      </c>
      <c r="D5">
        <f t="shared" si="1"/>
        <v>1.754</v>
      </c>
      <c r="E5">
        <f>MAX(D:D)</f>
        <v>8856.8520000000008</v>
      </c>
      <c r="F5">
        <v>3.55</v>
      </c>
      <c r="G5">
        <v>1.754</v>
      </c>
      <c r="H5">
        <v>6.8529999999999998</v>
      </c>
      <c r="I5">
        <v>0.88800000000000001</v>
      </c>
      <c r="J5">
        <v>0.74399999999999999</v>
      </c>
      <c r="K5">
        <f t="shared" si="2"/>
        <v>1.6320000000000001</v>
      </c>
      <c r="L5">
        <v>3.55</v>
      </c>
      <c r="M5">
        <v>3.802</v>
      </c>
      <c r="N5">
        <f t="shared" si="3"/>
        <v>7.3520000000000003</v>
      </c>
      <c r="O5" s="1">
        <f t="shared" si="4"/>
        <v>3.9070695553021664</v>
      </c>
      <c r="P5" s="1">
        <f>MAX(H:H)</f>
        <v>8669.2099999999991</v>
      </c>
      <c r="Q5" s="2">
        <f>MAX(O:O)</f>
        <v>39.228926856965884</v>
      </c>
      <c r="R5" s="1">
        <f t="shared" si="5"/>
        <v>0.93044469783352346</v>
      </c>
      <c r="S5" s="1">
        <f>MAX(K:K)</f>
        <v>8622.42</v>
      </c>
      <c r="T5" s="1">
        <f>MAX(R:R)</f>
        <v>3.7668424135910952</v>
      </c>
      <c r="U5" s="1">
        <f t="shared" si="6"/>
        <v>4.1915621436716082</v>
      </c>
      <c r="V5" s="1">
        <f>MAX(N:N)</f>
        <v>8628.1589999999997</v>
      </c>
      <c r="W5" s="1">
        <f>MAX(U:U)</f>
        <v>43.694523305631549</v>
      </c>
      <c r="Z5">
        <f t="shared" si="7"/>
        <v>3.508</v>
      </c>
      <c r="AA5">
        <f t="shared" si="8"/>
        <v>1</v>
      </c>
      <c r="AB5">
        <f t="shared" si="9"/>
        <v>0</v>
      </c>
      <c r="AC5">
        <f t="shared" si="10"/>
        <v>1</v>
      </c>
    </row>
    <row r="6" spans="1:32" x14ac:dyDescent="0.2">
      <c r="A6" t="s">
        <v>4</v>
      </c>
      <c r="B6">
        <v>2.8000000000000001E-2</v>
      </c>
      <c r="C6">
        <v>1.7999999999999999E-2</v>
      </c>
      <c r="D6">
        <f t="shared" si="1"/>
        <v>4.5999999999999999E-2</v>
      </c>
      <c r="E6" t="s">
        <v>120</v>
      </c>
      <c r="F6">
        <v>0.112</v>
      </c>
      <c r="G6">
        <v>4.5999999999999999E-2</v>
      </c>
      <c r="H6">
        <v>0.20699999999999999</v>
      </c>
      <c r="I6">
        <v>2.5999999999999999E-2</v>
      </c>
      <c r="J6">
        <v>1.7000000000000001E-2</v>
      </c>
      <c r="K6">
        <f t="shared" si="2"/>
        <v>4.2999999999999997E-2</v>
      </c>
      <c r="L6">
        <v>0.112</v>
      </c>
      <c r="M6">
        <v>0.10100000000000001</v>
      </c>
      <c r="N6">
        <f t="shared" si="3"/>
        <v>0.21300000000000002</v>
      </c>
      <c r="O6" s="1">
        <f t="shared" si="4"/>
        <v>4.5</v>
      </c>
      <c r="P6" s="1" t="s">
        <v>120</v>
      </c>
      <c r="Q6" s="2" t="s">
        <v>65</v>
      </c>
      <c r="R6" s="1">
        <f t="shared" si="5"/>
        <v>0.93478260869565211</v>
      </c>
      <c r="S6" s="1" t="s">
        <v>120</v>
      </c>
      <c r="T6" s="1" t="s">
        <v>65</v>
      </c>
      <c r="U6" s="1">
        <f t="shared" si="6"/>
        <v>4.6304347826086962</v>
      </c>
      <c r="V6" s="1" t="s">
        <v>120</v>
      </c>
      <c r="W6" s="1" t="s">
        <v>65</v>
      </c>
      <c r="Z6">
        <f t="shared" si="7"/>
        <v>9.1999999999999998E-2</v>
      </c>
      <c r="AA6">
        <f t="shared" si="8"/>
        <v>1</v>
      </c>
      <c r="AB6">
        <f t="shared" si="9"/>
        <v>0</v>
      </c>
      <c r="AC6">
        <f t="shared" si="10"/>
        <v>1</v>
      </c>
    </row>
    <row r="7" spans="1:32" x14ac:dyDescent="0.2">
      <c r="A7" t="s">
        <v>5</v>
      </c>
      <c r="B7">
        <v>8.9999999999999993E-3</v>
      </c>
      <c r="C7">
        <v>3.0000000000000001E-3</v>
      </c>
      <c r="D7">
        <f t="shared" si="1"/>
        <v>1.2E-2</v>
      </c>
      <c r="E7">
        <f>AVERAGE(D:D)</f>
        <v>202.79869999999994</v>
      </c>
      <c r="F7">
        <v>1.0999999999999999E-2</v>
      </c>
      <c r="G7">
        <v>1.2E-2</v>
      </c>
      <c r="H7">
        <v>1.2E-2</v>
      </c>
      <c r="I7">
        <v>8.9999999999999993E-3</v>
      </c>
      <c r="J7">
        <v>3.0000000000000001E-3</v>
      </c>
      <c r="K7">
        <f t="shared" si="2"/>
        <v>1.2E-2</v>
      </c>
      <c r="L7">
        <v>1.0999999999999999E-2</v>
      </c>
      <c r="M7">
        <v>4.0000000000000001E-3</v>
      </c>
      <c r="N7">
        <f t="shared" si="3"/>
        <v>1.4999999999999999E-2</v>
      </c>
      <c r="O7" s="1">
        <f t="shared" si="4"/>
        <v>1</v>
      </c>
      <c r="P7" s="1">
        <f>AVERAGE(H:H)</f>
        <v>306.5307874999998</v>
      </c>
      <c r="Q7" s="2">
        <f>HARMEAN(O:O)</f>
        <v>1.7171352586147839</v>
      </c>
      <c r="R7" s="1">
        <f t="shared" si="5"/>
        <v>1</v>
      </c>
      <c r="S7" s="1">
        <f>AVERAGE(K:K)</f>
        <v>236.17593750000006</v>
      </c>
      <c r="T7" s="1">
        <f>HARMEAN(R:R)</f>
        <v>1.109604510250237</v>
      </c>
      <c r="U7" s="1">
        <f t="shared" si="6"/>
        <v>1.25</v>
      </c>
      <c r="V7" s="1">
        <f>AVERAGE(N:N)</f>
        <v>363.67685000000006</v>
      </c>
      <c r="W7" s="1">
        <f>HARMEAN(U:U)</f>
        <v>2.1993450090260711</v>
      </c>
      <c r="Z7">
        <f t="shared" si="7"/>
        <v>2.4E-2</v>
      </c>
      <c r="AA7">
        <f t="shared" si="8"/>
        <v>0</v>
      </c>
      <c r="AB7">
        <f t="shared" si="9"/>
        <v>0</v>
      </c>
      <c r="AC7">
        <f t="shared" si="10"/>
        <v>0</v>
      </c>
    </row>
    <row r="8" spans="1:32" x14ac:dyDescent="0.2">
      <c r="A8" t="s">
        <v>6</v>
      </c>
      <c r="B8">
        <v>0.08</v>
      </c>
      <c r="C8">
        <v>0.05</v>
      </c>
      <c r="D8">
        <f t="shared" si="1"/>
        <v>0.13</v>
      </c>
      <c r="E8" t="s">
        <v>121</v>
      </c>
      <c r="F8">
        <v>1.411</v>
      </c>
      <c r="G8">
        <v>0.13</v>
      </c>
      <c r="H8">
        <v>2.6339999999999999</v>
      </c>
      <c r="I8">
        <v>7.6999999999999999E-2</v>
      </c>
      <c r="J8">
        <v>4.8000000000000001E-2</v>
      </c>
      <c r="K8">
        <f t="shared" si="2"/>
        <v>0.125</v>
      </c>
      <c r="L8">
        <v>1.411</v>
      </c>
      <c r="M8">
        <v>1.3819999999999999</v>
      </c>
      <c r="N8">
        <f t="shared" si="3"/>
        <v>2.7930000000000001</v>
      </c>
      <c r="O8" s="1">
        <f t="shared" si="4"/>
        <v>20.261538461538461</v>
      </c>
      <c r="P8" s="1" t="s">
        <v>121</v>
      </c>
      <c r="R8" s="1">
        <f t="shared" si="5"/>
        <v>0.96153846153846145</v>
      </c>
      <c r="S8" s="1" t="s">
        <v>121</v>
      </c>
      <c r="U8" s="1">
        <f t="shared" si="6"/>
        <v>21.484615384615385</v>
      </c>
      <c r="V8" s="1" t="s">
        <v>121</v>
      </c>
      <c r="Z8">
        <f t="shared" si="7"/>
        <v>0.26</v>
      </c>
      <c r="AA8">
        <f t="shared" si="8"/>
        <v>1</v>
      </c>
      <c r="AB8">
        <f t="shared" si="9"/>
        <v>0</v>
      </c>
      <c r="AC8">
        <f t="shared" si="10"/>
        <v>1</v>
      </c>
    </row>
    <row r="9" spans="1:32" x14ac:dyDescent="0.2">
      <c r="A9" t="s">
        <v>7</v>
      </c>
      <c r="B9">
        <v>12.808</v>
      </c>
      <c r="C9">
        <v>6.069</v>
      </c>
      <c r="D9">
        <f t="shared" si="1"/>
        <v>18.876999999999999</v>
      </c>
      <c r="E9">
        <f>MEDIAN(D:D)</f>
        <v>39.936000000000007</v>
      </c>
      <c r="F9">
        <v>68.433999999999997</v>
      </c>
      <c r="G9">
        <v>18.876999999999999</v>
      </c>
      <c r="H9">
        <v>119.104999999999</v>
      </c>
      <c r="I9">
        <v>15.084</v>
      </c>
      <c r="J9">
        <v>5.88</v>
      </c>
      <c r="K9">
        <f t="shared" si="2"/>
        <v>20.963999999999999</v>
      </c>
      <c r="L9">
        <v>68.433999999999997</v>
      </c>
      <c r="M9">
        <v>55.402999999999999</v>
      </c>
      <c r="N9">
        <f t="shared" si="3"/>
        <v>123.83699999999999</v>
      </c>
      <c r="O9" s="1">
        <f t="shared" si="4"/>
        <v>6.3095301160141446</v>
      </c>
      <c r="P9" s="1">
        <f>MEDIAN(H:H)</f>
        <v>75.832999999999942</v>
      </c>
      <c r="R9" s="1">
        <f t="shared" si="5"/>
        <v>1.1105578216877683</v>
      </c>
      <c r="S9" s="1">
        <f>MEDIAN(K:K)</f>
        <v>42.3095</v>
      </c>
      <c r="U9" s="1">
        <f t="shared" si="6"/>
        <v>6.5602055411347138</v>
      </c>
      <c r="V9" s="1">
        <f>MEDIAN(N:N)</f>
        <v>89.424999999999997</v>
      </c>
      <c r="Z9">
        <f t="shared" si="7"/>
        <v>37.753999999999998</v>
      </c>
      <c r="AA9">
        <f t="shared" si="8"/>
        <v>1</v>
      </c>
      <c r="AB9">
        <f t="shared" si="9"/>
        <v>0</v>
      </c>
      <c r="AC9">
        <f t="shared" si="10"/>
        <v>1</v>
      </c>
    </row>
    <row r="10" spans="1:32" x14ac:dyDescent="0.2">
      <c r="A10" t="s">
        <v>8</v>
      </c>
      <c r="B10">
        <v>0.437</v>
      </c>
      <c r="C10">
        <v>0.187</v>
      </c>
      <c r="D10">
        <f t="shared" si="1"/>
        <v>0.624</v>
      </c>
      <c r="F10">
        <v>0.71199999999999997</v>
      </c>
      <c r="G10">
        <v>0.624</v>
      </c>
      <c r="H10">
        <v>1.087</v>
      </c>
      <c r="I10">
        <v>0.42099999999999999</v>
      </c>
      <c r="J10">
        <v>0.17899999999999999</v>
      </c>
      <c r="K10">
        <f t="shared" si="2"/>
        <v>0.6</v>
      </c>
      <c r="L10">
        <v>0.71199999999999997</v>
      </c>
      <c r="M10">
        <v>0.47299999999999998</v>
      </c>
      <c r="N10">
        <f t="shared" si="3"/>
        <v>1.1850000000000001</v>
      </c>
      <c r="O10" s="1">
        <f t="shared" si="4"/>
        <v>1.7419871794871795</v>
      </c>
      <c r="R10" s="1">
        <f t="shared" si="5"/>
        <v>0.96153846153846145</v>
      </c>
      <c r="U10" s="1">
        <f t="shared" si="6"/>
        <v>1.8990384615384617</v>
      </c>
      <c r="Z10">
        <f t="shared" si="7"/>
        <v>1.248</v>
      </c>
      <c r="AA10">
        <f t="shared" si="8"/>
        <v>0</v>
      </c>
      <c r="AB10">
        <f t="shared" si="9"/>
        <v>0</v>
      </c>
      <c r="AC10">
        <f t="shared" si="10"/>
        <v>0</v>
      </c>
    </row>
    <row r="11" spans="1:32" x14ac:dyDescent="0.2">
      <c r="A11" t="s">
        <v>9</v>
      </c>
      <c r="B11">
        <v>18.161999999999999</v>
      </c>
      <c r="C11">
        <v>0.216</v>
      </c>
      <c r="D11">
        <f t="shared" si="1"/>
        <v>18.378</v>
      </c>
      <c r="F11">
        <v>17.559999999999999</v>
      </c>
      <c r="G11">
        <v>18.378</v>
      </c>
      <c r="H11">
        <v>17.571999999999999</v>
      </c>
      <c r="I11">
        <v>16.297000000000001</v>
      </c>
      <c r="J11">
        <v>0.20799999999999999</v>
      </c>
      <c r="K11">
        <f t="shared" si="2"/>
        <v>16.504999999999999</v>
      </c>
      <c r="L11">
        <v>17.559999999999999</v>
      </c>
      <c r="M11">
        <v>0.245</v>
      </c>
      <c r="N11">
        <f t="shared" si="3"/>
        <v>17.805</v>
      </c>
      <c r="O11" s="1">
        <f t="shared" si="4"/>
        <v>0.95614321471324404</v>
      </c>
      <c r="R11" s="1">
        <f t="shared" si="5"/>
        <v>0.89808466644901508</v>
      </c>
      <c r="U11" s="1">
        <f t="shared" si="6"/>
        <v>0.96882141691152468</v>
      </c>
      <c r="Z11">
        <f t="shared" si="7"/>
        <v>36.756</v>
      </c>
      <c r="AA11">
        <f t="shared" si="8"/>
        <v>0</v>
      </c>
      <c r="AB11">
        <f t="shared" si="9"/>
        <v>0</v>
      </c>
      <c r="AC11">
        <f t="shared" si="10"/>
        <v>0</v>
      </c>
    </row>
    <row r="12" spans="1:32" x14ac:dyDescent="0.2">
      <c r="A12" t="s">
        <v>10</v>
      </c>
      <c r="B12">
        <v>16.271999999999998</v>
      </c>
      <c r="C12">
        <v>5.4029999999999996</v>
      </c>
      <c r="D12">
        <f t="shared" si="1"/>
        <v>21.674999999999997</v>
      </c>
      <c r="F12">
        <v>38.381</v>
      </c>
      <c r="G12">
        <v>21.674999999999901</v>
      </c>
      <c r="H12">
        <v>66.225999999999999</v>
      </c>
      <c r="I12">
        <v>15.505000000000001</v>
      </c>
      <c r="J12">
        <v>5.101</v>
      </c>
      <c r="K12">
        <f t="shared" si="2"/>
        <v>20.606000000000002</v>
      </c>
      <c r="L12">
        <v>38.381</v>
      </c>
      <c r="M12">
        <v>28.530999999999999</v>
      </c>
      <c r="N12">
        <f t="shared" si="3"/>
        <v>66.912000000000006</v>
      </c>
      <c r="O12" s="1">
        <f t="shared" si="4"/>
        <v>3.0554094579008075</v>
      </c>
      <c r="R12" s="1">
        <f t="shared" si="5"/>
        <v>0.95068050749711674</v>
      </c>
      <c r="U12" s="1">
        <f t="shared" si="6"/>
        <v>3.0870588235294125</v>
      </c>
      <c r="Z12">
        <f t="shared" si="7"/>
        <v>43.349999999999994</v>
      </c>
      <c r="AA12">
        <f t="shared" si="8"/>
        <v>1</v>
      </c>
      <c r="AB12">
        <f t="shared" si="9"/>
        <v>0</v>
      </c>
      <c r="AC12">
        <f t="shared" si="10"/>
        <v>1</v>
      </c>
    </row>
    <row r="13" spans="1:32" x14ac:dyDescent="0.2">
      <c r="A13" t="s">
        <v>11</v>
      </c>
      <c r="B13">
        <v>83.463999999999999</v>
      </c>
      <c r="C13">
        <v>33.417999999999999</v>
      </c>
      <c r="D13">
        <f t="shared" si="1"/>
        <v>116.88200000000001</v>
      </c>
      <c r="F13">
        <v>1287.8440000000001</v>
      </c>
      <c r="G13">
        <v>116.88200000000001</v>
      </c>
      <c r="H13">
        <v>1511.0889999999999</v>
      </c>
      <c r="I13">
        <v>99.844999999999999</v>
      </c>
      <c r="J13">
        <v>31.916</v>
      </c>
      <c r="K13">
        <f t="shared" si="2"/>
        <v>131.761</v>
      </c>
      <c r="L13">
        <v>1287.8440000000001</v>
      </c>
      <c r="M13">
        <v>652.72</v>
      </c>
      <c r="N13">
        <f t="shared" si="3"/>
        <v>1940.5640000000001</v>
      </c>
      <c r="O13" s="1">
        <f t="shared" si="4"/>
        <v>12.92832942625896</v>
      </c>
      <c r="R13" s="1">
        <f t="shared" si="5"/>
        <v>1.1272993275269074</v>
      </c>
      <c r="U13" s="1">
        <f t="shared" si="6"/>
        <v>16.602761759723482</v>
      </c>
      <c r="Z13">
        <f t="shared" si="7"/>
        <v>233.76400000000001</v>
      </c>
      <c r="AA13">
        <f t="shared" si="8"/>
        <v>1</v>
      </c>
      <c r="AB13">
        <f t="shared" si="9"/>
        <v>0</v>
      </c>
      <c r="AC13">
        <f t="shared" si="10"/>
        <v>1</v>
      </c>
    </row>
    <row r="14" spans="1:32" x14ac:dyDescent="0.2">
      <c r="A14" t="s">
        <v>12</v>
      </c>
      <c r="B14">
        <v>34.136000000000003</v>
      </c>
      <c r="C14">
        <v>11.865</v>
      </c>
      <c r="D14">
        <f t="shared" si="1"/>
        <v>46.001000000000005</v>
      </c>
      <c r="F14">
        <v>109.997</v>
      </c>
      <c r="G14">
        <v>46.000999999999998</v>
      </c>
      <c r="H14">
        <v>205.964</v>
      </c>
      <c r="I14">
        <v>32.372999999999998</v>
      </c>
      <c r="J14">
        <v>11.153</v>
      </c>
      <c r="K14">
        <f t="shared" si="2"/>
        <v>43.525999999999996</v>
      </c>
      <c r="L14">
        <v>109.997</v>
      </c>
      <c r="M14">
        <v>94.923000000000002</v>
      </c>
      <c r="N14">
        <f t="shared" si="3"/>
        <v>204.92000000000002</v>
      </c>
      <c r="O14" s="1">
        <f t="shared" si="4"/>
        <v>4.4773809265015974</v>
      </c>
      <c r="R14" s="1">
        <f t="shared" si="5"/>
        <v>0.9461968218082214</v>
      </c>
      <c r="U14" s="1">
        <f t="shared" si="6"/>
        <v>4.4546857677007017</v>
      </c>
      <c r="Z14">
        <f t="shared" si="7"/>
        <v>92.00200000000001</v>
      </c>
      <c r="AA14">
        <f t="shared" si="8"/>
        <v>1</v>
      </c>
      <c r="AB14">
        <f t="shared" si="9"/>
        <v>0</v>
      </c>
      <c r="AC14">
        <f t="shared" si="10"/>
        <v>1</v>
      </c>
    </row>
    <row r="15" spans="1:32" x14ac:dyDescent="0.2">
      <c r="A15" t="s">
        <v>13</v>
      </c>
      <c r="B15">
        <v>32.503</v>
      </c>
      <c r="C15">
        <v>13.936</v>
      </c>
      <c r="D15">
        <f t="shared" si="1"/>
        <v>46.439</v>
      </c>
      <c r="F15">
        <v>155.81299999999999</v>
      </c>
      <c r="G15">
        <v>46.439</v>
      </c>
      <c r="H15">
        <v>300.71100000000001</v>
      </c>
      <c r="I15">
        <v>26.172000000000001</v>
      </c>
      <c r="J15">
        <v>13.304</v>
      </c>
      <c r="K15">
        <f t="shared" si="2"/>
        <v>39.475999999999999</v>
      </c>
      <c r="L15">
        <v>155.81299999999999</v>
      </c>
      <c r="M15">
        <v>150.798</v>
      </c>
      <c r="N15">
        <f t="shared" si="3"/>
        <v>306.61099999999999</v>
      </c>
      <c r="O15" s="1">
        <f t="shared" si="4"/>
        <v>6.4753978337173503</v>
      </c>
      <c r="R15" s="1">
        <f t="shared" si="5"/>
        <v>0.85006137083055189</v>
      </c>
      <c r="U15" s="1">
        <f t="shared" si="6"/>
        <v>6.6024462197721743</v>
      </c>
      <c r="Z15">
        <f t="shared" si="7"/>
        <v>92.878</v>
      </c>
      <c r="AA15">
        <f t="shared" si="8"/>
        <v>1</v>
      </c>
      <c r="AB15">
        <f t="shared" si="9"/>
        <v>0</v>
      </c>
      <c r="AC15">
        <f t="shared" si="10"/>
        <v>1</v>
      </c>
    </row>
    <row r="16" spans="1:32" x14ac:dyDescent="0.2">
      <c r="A16" t="s">
        <v>14</v>
      </c>
      <c r="B16">
        <v>3.9E-2</v>
      </c>
      <c r="C16">
        <v>2.4E-2</v>
      </c>
      <c r="D16">
        <f t="shared" si="1"/>
        <v>6.3E-2</v>
      </c>
      <c r="F16">
        <v>0.224</v>
      </c>
      <c r="G16">
        <v>6.3E-2</v>
      </c>
      <c r="H16">
        <v>0.36299999999999999</v>
      </c>
      <c r="I16">
        <v>3.6999999999999998E-2</v>
      </c>
      <c r="J16">
        <v>2.1999999999999999E-2</v>
      </c>
      <c r="K16">
        <f t="shared" si="2"/>
        <v>5.8999999999999997E-2</v>
      </c>
      <c r="L16">
        <v>0.224</v>
      </c>
      <c r="M16">
        <v>0.17899999999999999</v>
      </c>
      <c r="N16">
        <f t="shared" si="3"/>
        <v>0.40300000000000002</v>
      </c>
      <c r="O16" s="1">
        <f t="shared" si="4"/>
        <v>5.7619047619047619</v>
      </c>
      <c r="R16" s="1">
        <f t="shared" si="5"/>
        <v>0.9365079365079364</v>
      </c>
      <c r="U16" s="1">
        <f t="shared" si="6"/>
        <v>6.3968253968253972</v>
      </c>
      <c r="Z16">
        <f t="shared" si="7"/>
        <v>0.126</v>
      </c>
      <c r="AA16">
        <f t="shared" si="8"/>
        <v>1</v>
      </c>
      <c r="AB16">
        <f t="shared" si="9"/>
        <v>0</v>
      </c>
      <c r="AC16">
        <f t="shared" si="10"/>
        <v>1</v>
      </c>
    </row>
    <row r="17" spans="1:29" x14ac:dyDescent="0.2">
      <c r="A17" t="s">
        <v>15</v>
      </c>
      <c r="B17">
        <v>6.9000000000000006E-2</v>
      </c>
      <c r="C17">
        <v>4.2000000000000003E-2</v>
      </c>
      <c r="D17">
        <f t="shared" si="1"/>
        <v>0.11100000000000002</v>
      </c>
      <c r="F17">
        <v>0.76100000000000001</v>
      </c>
      <c r="G17">
        <v>0.111</v>
      </c>
      <c r="H17">
        <v>1.4550000000000001</v>
      </c>
      <c r="I17">
        <v>6.4000000000000001E-2</v>
      </c>
      <c r="J17">
        <v>0.04</v>
      </c>
      <c r="K17">
        <f t="shared" si="2"/>
        <v>0.10400000000000001</v>
      </c>
      <c r="L17">
        <v>0.76100000000000001</v>
      </c>
      <c r="M17">
        <v>0.76900000000000002</v>
      </c>
      <c r="N17">
        <f t="shared" si="3"/>
        <v>1.53</v>
      </c>
      <c r="O17" s="1">
        <f t="shared" si="4"/>
        <v>13.108108108108107</v>
      </c>
      <c r="R17" s="1">
        <f t="shared" si="5"/>
        <v>0.93693693693693691</v>
      </c>
      <c r="U17" s="1">
        <f t="shared" si="6"/>
        <v>13.783783783783782</v>
      </c>
      <c r="Z17">
        <f t="shared" si="7"/>
        <v>0.22200000000000003</v>
      </c>
      <c r="AA17">
        <f t="shared" si="8"/>
        <v>1</v>
      </c>
      <c r="AB17">
        <f t="shared" si="9"/>
        <v>0</v>
      </c>
      <c r="AC17">
        <f t="shared" si="10"/>
        <v>1</v>
      </c>
    </row>
    <row r="18" spans="1:29" x14ac:dyDescent="0.2">
      <c r="A18" t="s">
        <v>16</v>
      </c>
      <c r="B18">
        <v>4.6980000000000004</v>
      </c>
      <c r="C18">
        <v>2.11</v>
      </c>
      <c r="D18">
        <f t="shared" si="1"/>
        <v>6.8079999999999998</v>
      </c>
      <c r="F18">
        <v>8.3510000000000009</v>
      </c>
      <c r="G18">
        <v>6.8079999999999998</v>
      </c>
      <c r="H18">
        <v>14.257999999999999</v>
      </c>
      <c r="I18">
        <v>4.46</v>
      </c>
      <c r="J18">
        <v>2.0350000000000001</v>
      </c>
      <c r="K18">
        <f t="shared" si="2"/>
        <v>6.4950000000000001</v>
      </c>
      <c r="L18">
        <v>8.3510000000000009</v>
      </c>
      <c r="M18">
        <v>6.875</v>
      </c>
      <c r="N18">
        <f t="shared" si="3"/>
        <v>15.226000000000001</v>
      </c>
      <c r="O18" s="1">
        <f t="shared" si="4"/>
        <v>2.0943008225616921</v>
      </c>
      <c r="R18" s="1">
        <f t="shared" si="5"/>
        <v>0.95402467685076386</v>
      </c>
      <c r="U18" s="1">
        <f t="shared" si="6"/>
        <v>2.2364864864864868</v>
      </c>
      <c r="Z18">
        <f t="shared" si="7"/>
        <v>13.616</v>
      </c>
      <c r="AA18">
        <f t="shared" si="8"/>
        <v>1</v>
      </c>
      <c r="AB18">
        <f t="shared" si="9"/>
        <v>0</v>
      </c>
      <c r="AC18">
        <f t="shared" si="10"/>
        <v>1</v>
      </c>
    </row>
    <row r="19" spans="1:29" x14ac:dyDescent="0.2">
      <c r="A19" t="s">
        <v>17</v>
      </c>
      <c r="B19">
        <v>7.9000000000000001E-2</v>
      </c>
      <c r="C19">
        <v>4.7E-2</v>
      </c>
      <c r="D19">
        <f t="shared" si="1"/>
        <v>0.126</v>
      </c>
      <c r="F19">
        <v>2.1549999999999998</v>
      </c>
      <c r="G19">
        <v>0.126</v>
      </c>
      <c r="H19">
        <v>4.1310000000000002</v>
      </c>
      <c r="I19">
        <v>7.4999999999999997E-2</v>
      </c>
      <c r="J19">
        <v>4.4999999999999998E-2</v>
      </c>
      <c r="K19">
        <f t="shared" si="2"/>
        <v>0.12</v>
      </c>
      <c r="L19">
        <v>2.1549999999999998</v>
      </c>
      <c r="M19">
        <v>2.1949999999999998</v>
      </c>
      <c r="N19">
        <f t="shared" si="3"/>
        <v>4.3499999999999996</v>
      </c>
      <c r="O19" s="1">
        <f t="shared" si="4"/>
        <v>32.785714285714285</v>
      </c>
      <c r="R19" s="1">
        <f t="shared" si="5"/>
        <v>0.95238095238095233</v>
      </c>
      <c r="U19" s="1">
        <f t="shared" si="6"/>
        <v>34.523809523809518</v>
      </c>
      <c r="Z19">
        <f t="shared" si="7"/>
        <v>0.252</v>
      </c>
      <c r="AA19">
        <f t="shared" si="8"/>
        <v>1</v>
      </c>
      <c r="AB19">
        <f t="shared" si="9"/>
        <v>0</v>
      </c>
      <c r="AC19">
        <f t="shared" si="10"/>
        <v>1</v>
      </c>
    </row>
    <row r="20" spans="1:29" x14ac:dyDescent="0.2">
      <c r="A20" t="s">
        <v>18</v>
      </c>
      <c r="B20">
        <v>152.31100000000001</v>
      </c>
      <c r="C20">
        <v>30.245000000000001</v>
      </c>
      <c r="D20">
        <f t="shared" si="1"/>
        <v>182.55600000000001</v>
      </c>
      <c r="F20">
        <v>1319.11</v>
      </c>
      <c r="G20">
        <v>182.55600000000001</v>
      </c>
      <c r="H20">
        <v>2711.451</v>
      </c>
      <c r="I20">
        <v>139.99199999999999</v>
      </c>
      <c r="J20">
        <v>30.215</v>
      </c>
      <c r="K20">
        <f t="shared" si="2"/>
        <v>170.20699999999999</v>
      </c>
      <c r="L20">
        <v>1319.11</v>
      </c>
      <c r="M20">
        <v>1242.82</v>
      </c>
      <c r="N20">
        <f t="shared" si="3"/>
        <v>2561.9299999999998</v>
      </c>
      <c r="O20" s="1">
        <f t="shared" si="4"/>
        <v>14.852708210083481</v>
      </c>
      <c r="R20" s="1">
        <f t="shared" si="5"/>
        <v>0.93235500339621802</v>
      </c>
      <c r="U20" s="1">
        <f t="shared" si="6"/>
        <v>14.033666381822563</v>
      </c>
      <c r="Z20">
        <f t="shared" si="7"/>
        <v>365.11200000000002</v>
      </c>
      <c r="AA20">
        <f t="shared" si="8"/>
        <v>1</v>
      </c>
      <c r="AB20">
        <f t="shared" si="9"/>
        <v>0</v>
      </c>
      <c r="AC20">
        <f t="shared" si="10"/>
        <v>1</v>
      </c>
    </row>
    <row r="21" spans="1:29" x14ac:dyDescent="0.2">
      <c r="A21" t="s">
        <v>19</v>
      </c>
      <c r="B21">
        <v>73.980999999999995</v>
      </c>
      <c r="C21">
        <v>0.43</v>
      </c>
      <c r="D21">
        <f t="shared" si="1"/>
        <v>74.411000000000001</v>
      </c>
      <c r="F21">
        <v>70.814999999999998</v>
      </c>
      <c r="G21">
        <v>74.411000000000001</v>
      </c>
      <c r="H21">
        <v>68.739000000000004</v>
      </c>
      <c r="I21">
        <v>66.501000000000005</v>
      </c>
      <c r="J21">
        <v>0.45500000000000002</v>
      </c>
      <c r="K21">
        <f t="shared" si="2"/>
        <v>66.956000000000003</v>
      </c>
      <c r="L21">
        <v>70.814999999999998</v>
      </c>
      <c r="M21">
        <v>0.46300000000000002</v>
      </c>
      <c r="N21">
        <f t="shared" si="3"/>
        <v>71.277999999999992</v>
      </c>
      <c r="O21" s="1">
        <f t="shared" si="4"/>
        <v>0.92377471072825257</v>
      </c>
      <c r="R21" s="1">
        <f t="shared" si="5"/>
        <v>0.89981319966134043</v>
      </c>
      <c r="U21" s="1">
        <f t="shared" si="6"/>
        <v>0.95789600999852165</v>
      </c>
      <c r="Z21">
        <f t="shared" si="7"/>
        <v>148.822</v>
      </c>
      <c r="AA21">
        <f t="shared" si="8"/>
        <v>0</v>
      </c>
      <c r="AB21">
        <f t="shared" si="9"/>
        <v>0</v>
      </c>
      <c r="AC21">
        <f t="shared" si="10"/>
        <v>0</v>
      </c>
    </row>
    <row r="22" spans="1:29" x14ac:dyDescent="0.2">
      <c r="A22" t="s">
        <v>20</v>
      </c>
      <c r="B22">
        <v>15.686999999999999</v>
      </c>
      <c r="C22">
        <v>5.9160000000000004</v>
      </c>
      <c r="D22">
        <f t="shared" si="1"/>
        <v>21.603000000000002</v>
      </c>
      <c r="F22">
        <v>50.125999999999998</v>
      </c>
      <c r="G22">
        <v>21.603000000000002</v>
      </c>
      <c r="H22">
        <v>40.116</v>
      </c>
      <c r="I22">
        <v>43.134999999999998</v>
      </c>
      <c r="J22">
        <v>6.22</v>
      </c>
      <c r="K22">
        <f t="shared" si="2"/>
        <v>49.354999999999997</v>
      </c>
      <c r="L22">
        <v>50.125999999999998</v>
      </c>
      <c r="M22">
        <v>16.989000000000001</v>
      </c>
      <c r="N22">
        <f t="shared" si="3"/>
        <v>67.114999999999995</v>
      </c>
      <c r="O22" s="1">
        <f t="shared" si="4"/>
        <v>1.8569643105124287</v>
      </c>
      <c r="R22" s="1">
        <f t="shared" si="5"/>
        <v>2.2846363930935514</v>
      </c>
      <c r="U22" s="1">
        <f t="shared" si="6"/>
        <v>3.1067444336434749</v>
      </c>
      <c r="Z22">
        <f t="shared" si="7"/>
        <v>43.206000000000003</v>
      </c>
      <c r="AA22">
        <f t="shared" si="8"/>
        <v>0</v>
      </c>
      <c r="AB22">
        <f t="shared" si="9"/>
        <v>1</v>
      </c>
      <c r="AC22">
        <f t="shared" si="10"/>
        <v>1</v>
      </c>
    </row>
    <row r="23" spans="1:29" x14ac:dyDescent="0.2">
      <c r="A23" t="s">
        <v>21</v>
      </c>
      <c r="B23">
        <v>3.2410000000000001</v>
      </c>
      <c r="C23">
        <v>0.17299999999999999</v>
      </c>
      <c r="D23">
        <f t="shared" si="1"/>
        <v>3.4140000000000001</v>
      </c>
      <c r="F23">
        <v>13.592000000000001</v>
      </c>
      <c r="G23">
        <v>3.4140000000000001</v>
      </c>
      <c r="H23">
        <v>3.19199999999999</v>
      </c>
      <c r="I23">
        <v>12.478999999999999</v>
      </c>
      <c r="J23">
        <v>0.38100000000000001</v>
      </c>
      <c r="K23">
        <f t="shared" si="2"/>
        <v>12.86</v>
      </c>
      <c r="L23">
        <v>13.592000000000001</v>
      </c>
      <c r="M23">
        <v>0.40100000000000002</v>
      </c>
      <c r="N23">
        <f t="shared" si="3"/>
        <v>13.993</v>
      </c>
      <c r="O23" s="1">
        <f t="shared" si="4"/>
        <v>0.9349736379613327</v>
      </c>
      <c r="R23" s="1">
        <f t="shared" si="5"/>
        <v>3.7668424135910952</v>
      </c>
      <c r="U23" s="1">
        <f t="shared" si="6"/>
        <v>4.0987111892208556</v>
      </c>
      <c r="Z23">
        <f t="shared" si="7"/>
        <v>6.8280000000000003</v>
      </c>
      <c r="AA23">
        <f t="shared" si="8"/>
        <v>0</v>
      </c>
      <c r="AB23">
        <f t="shared" si="9"/>
        <v>1</v>
      </c>
      <c r="AC23">
        <f t="shared" si="10"/>
        <v>1</v>
      </c>
    </row>
    <row r="24" spans="1:29" x14ac:dyDescent="0.2">
      <c r="A24" t="s">
        <v>23</v>
      </c>
      <c r="B24">
        <v>7.1219999999999999</v>
      </c>
      <c r="C24">
        <v>2.78</v>
      </c>
      <c r="D24">
        <f t="shared" si="1"/>
        <v>9.9019999999999992</v>
      </c>
      <c r="F24">
        <v>12.364000000000001</v>
      </c>
      <c r="G24">
        <v>9.9019999999999992</v>
      </c>
      <c r="H24">
        <v>22.116999999999901</v>
      </c>
      <c r="I24">
        <v>7.0709999999999997</v>
      </c>
      <c r="J24">
        <v>2.7930000000000001</v>
      </c>
      <c r="K24">
        <f t="shared" si="2"/>
        <v>9.8640000000000008</v>
      </c>
      <c r="L24">
        <v>12.364000000000001</v>
      </c>
      <c r="M24">
        <v>9.7309999999999999</v>
      </c>
      <c r="N24">
        <f t="shared" si="3"/>
        <v>22.094999999999999</v>
      </c>
      <c r="O24" s="1">
        <f t="shared" si="4"/>
        <v>2.2335891739042522</v>
      </c>
      <c r="R24" s="1">
        <f t="shared" si="5"/>
        <v>0.99616239143607366</v>
      </c>
      <c r="U24" s="1">
        <f t="shared" si="6"/>
        <v>2.2313674005251465</v>
      </c>
      <c r="Z24">
        <f t="shared" si="7"/>
        <v>19.803999999999998</v>
      </c>
      <c r="AA24">
        <f t="shared" si="8"/>
        <v>1</v>
      </c>
      <c r="AB24">
        <f t="shared" si="9"/>
        <v>0</v>
      </c>
      <c r="AC24">
        <f t="shared" si="10"/>
        <v>1</v>
      </c>
    </row>
    <row r="25" spans="1:29" x14ac:dyDescent="0.2">
      <c r="A25" t="s">
        <v>24</v>
      </c>
      <c r="B25">
        <v>25.632999999999999</v>
      </c>
      <c r="C25">
        <v>10.808</v>
      </c>
      <c r="D25">
        <f t="shared" si="1"/>
        <v>36.441000000000003</v>
      </c>
      <c r="F25">
        <v>67.725999999999999</v>
      </c>
      <c r="G25">
        <v>36.441000000000003</v>
      </c>
      <c r="H25">
        <v>131.11799999999999</v>
      </c>
      <c r="I25">
        <v>25.341999999999999</v>
      </c>
      <c r="J25">
        <v>10.782</v>
      </c>
      <c r="K25">
        <f t="shared" si="2"/>
        <v>36.123999999999995</v>
      </c>
      <c r="L25">
        <v>67.725999999999999</v>
      </c>
      <c r="M25">
        <v>64.792000000000002</v>
      </c>
      <c r="N25">
        <f t="shared" si="3"/>
        <v>132.518</v>
      </c>
      <c r="O25" s="1">
        <f t="shared" si="4"/>
        <v>3.5980900633901371</v>
      </c>
      <c r="R25" s="1">
        <f t="shared" si="5"/>
        <v>0.9913010071073789</v>
      </c>
      <c r="U25" s="1">
        <f t="shared" si="6"/>
        <v>3.63650832853105</v>
      </c>
      <c r="Z25">
        <f t="shared" si="7"/>
        <v>72.882000000000005</v>
      </c>
      <c r="AA25">
        <f t="shared" si="8"/>
        <v>1</v>
      </c>
      <c r="AB25">
        <f t="shared" si="9"/>
        <v>0</v>
      </c>
      <c r="AC25">
        <f t="shared" si="10"/>
        <v>1</v>
      </c>
    </row>
    <row r="26" spans="1:29" x14ac:dyDescent="0.2">
      <c r="A26" t="s">
        <v>25</v>
      </c>
      <c r="B26">
        <v>4.4989999999999997</v>
      </c>
      <c r="C26">
        <v>0.223</v>
      </c>
      <c r="D26">
        <f t="shared" si="1"/>
        <v>4.7219999999999995</v>
      </c>
      <c r="F26">
        <v>7.5250000000000004</v>
      </c>
      <c r="G26">
        <v>4.7219999999999898</v>
      </c>
      <c r="H26">
        <v>4.4560000000000004</v>
      </c>
      <c r="I26">
        <v>7.3109999999999999</v>
      </c>
      <c r="J26">
        <v>0.64700000000000002</v>
      </c>
      <c r="K26">
        <f t="shared" si="2"/>
        <v>7.9580000000000002</v>
      </c>
      <c r="L26">
        <v>7.5250000000000004</v>
      </c>
      <c r="M26">
        <v>0.65900000000000003</v>
      </c>
      <c r="N26">
        <f t="shared" si="3"/>
        <v>8.1840000000000011</v>
      </c>
      <c r="O26" s="1">
        <f t="shared" si="4"/>
        <v>0.94366793731469734</v>
      </c>
      <c r="R26" s="1">
        <f t="shared" si="5"/>
        <v>1.6853028377806016</v>
      </c>
      <c r="U26" s="1">
        <f t="shared" si="6"/>
        <v>1.7331639135959342</v>
      </c>
      <c r="Z26">
        <f t="shared" si="7"/>
        <v>9.4439999999999991</v>
      </c>
      <c r="AA26">
        <f t="shared" si="8"/>
        <v>0</v>
      </c>
      <c r="AB26">
        <f t="shared" si="9"/>
        <v>0</v>
      </c>
      <c r="AC26">
        <f t="shared" si="10"/>
        <v>0</v>
      </c>
    </row>
    <row r="27" spans="1:29" x14ac:dyDescent="0.2">
      <c r="A27" t="s">
        <v>26</v>
      </c>
      <c r="B27">
        <v>59.552</v>
      </c>
      <c r="C27">
        <v>24.201000000000001</v>
      </c>
      <c r="D27">
        <f t="shared" si="1"/>
        <v>83.753</v>
      </c>
      <c r="F27">
        <v>123.1</v>
      </c>
      <c r="G27">
        <v>83.753</v>
      </c>
      <c r="H27">
        <v>175.25200000000001</v>
      </c>
      <c r="I27">
        <v>86.340999999999994</v>
      </c>
      <c r="J27">
        <v>24.795000000000002</v>
      </c>
      <c r="K27">
        <f t="shared" si="2"/>
        <v>111.136</v>
      </c>
      <c r="L27">
        <v>123.1</v>
      </c>
      <c r="M27">
        <v>82.590999999999994</v>
      </c>
      <c r="N27">
        <f t="shared" si="3"/>
        <v>205.69099999999997</v>
      </c>
      <c r="O27" s="1">
        <f t="shared" si="4"/>
        <v>2.092486239298891</v>
      </c>
      <c r="R27" s="1">
        <f t="shared" si="5"/>
        <v>1.3269494824066004</v>
      </c>
      <c r="U27" s="1">
        <f t="shared" si="6"/>
        <v>2.4559239669026778</v>
      </c>
      <c r="Z27">
        <f t="shared" si="7"/>
        <v>167.506</v>
      </c>
      <c r="AA27">
        <f t="shared" si="8"/>
        <v>1</v>
      </c>
      <c r="AB27">
        <f t="shared" si="9"/>
        <v>0</v>
      </c>
      <c r="AC27">
        <f t="shared" si="10"/>
        <v>1</v>
      </c>
    </row>
    <row r="28" spans="1:29" x14ac:dyDescent="0.2">
      <c r="A28" t="s">
        <v>27</v>
      </c>
      <c r="B28">
        <v>102.756</v>
      </c>
      <c r="C28">
        <v>29.748000000000001</v>
      </c>
      <c r="D28">
        <f t="shared" si="1"/>
        <v>132.50399999999999</v>
      </c>
      <c r="F28">
        <v>103.02</v>
      </c>
      <c r="G28">
        <v>132.50399999999999</v>
      </c>
      <c r="H28">
        <v>134.761</v>
      </c>
      <c r="I28">
        <v>96.045000000000002</v>
      </c>
      <c r="J28">
        <v>27.366</v>
      </c>
      <c r="K28">
        <f t="shared" si="2"/>
        <v>123.411</v>
      </c>
      <c r="L28">
        <v>103.02</v>
      </c>
      <c r="M28">
        <v>31.129000000000001</v>
      </c>
      <c r="N28">
        <f t="shared" si="3"/>
        <v>134.149</v>
      </c>
      <c r="O28" s="1">
        <f t="shared" si="4"/>
        <v>1.0170334480468515</v>
      </c>
      <c r="R28" s="1">
        <f t="shared" si="5"/>
        <v>0.93137565658395227</v>
      </c>
      <c r="U28" s="1">
        <f t="shared" si="6"/>
        <v>1.0124147195556361</v>
      </c>
      <c r="Z28">
        <f t="shared" si="7"/>
        <v>265.00799999999998</v>
      </c>
      <c r="AA28">
        <f t="shared" si="8"/>
        <v>0</v>
      </c>
      <c r="AB28">
        <f t="shared" si="9"/>
        <v>0</v>
      </c>
      <c r="AC28">
        <f t="shared" si="10"/>
        <v>0</v>
      </c>
    </row>
    <row r="29" spans="1:29" x14ac:dyDescent="0.2">
      <c r="A29" t="s">
        <v>28</v>
      </c>
      <c r="B29">
        <v>44.65</v>
      </c>
      <c r="C29">
        <v>14.641999999999999</v>
      </c>
      <c r="D29">
        <f t="shared" si="1"/>
        <v>59.292000000000002</v>
      </c>
      <c r="F29">
        <v>90.712999999999994</v>
      </c>
      <c r="G29">
        <v>59.292000000000002</v>
      </c>
      <c r="H29">
        <v>75.967999999999904</v>
      </c>
      <c r="I29">
        <v>75.542000000000002</v>
      </c>
      <c r="J29">
        <v>15.015000000000001</v>
      </c>
      <c r="K29">
        <f t="shared" si="2"/>
        <v>90.557000000000002</v>
      </c>
      <c r="L29">
        <v>90.712999999999994</v>
      </c>
      <c r="M29">
        <v>25.81</v>
      </c>
      <c r="N29">
        <f t="shared" si="3"/>
        <v>116.523</v>
      </c>
      <c r="O29" s="1">
        <f t="shared" si="4"/>
        <v>1.2812521082102122</v>
      </c>
      <c r="R29" s="1">
        <f t="shared" si="5"/>
        <v>1.5273055386898737</v>
      </c>
      <c r="U29" s="1">
        <f t="shared" si="6"/>
        <v>1.9652398299939282</v>
      </c>
      <c r="Z29">
        <f t="shared" si="7"/>
        <v>118.584</v>
      </c>
      <c r="AA29">
        <f t="shared" si="8"/>
        <v>0</v>
      </c>
      <c r="AB29">
        <f t="shared" si="9"/>
        <v>0</v>
      </c>
      <c r="AC29">
        <f t="shared" si="10"/>
        <v>0</v>
      </c>
    </row>
    <row r="30" spans="1:29" x14ac:dyDescent="0.2">
      <c r="A30" t="s">
        <v>32</v>
      </c>
      <c r="B30">
        <v>38.548000000000002</v>
      </c>
      <c r="C30">
        <v>2.1640000000000001</v>
      </c>
      <c r="D30">
        <f t="shared" si="1"/>
        <v>40.712000000000003</v>
      </c>
      <c r="F30">
        <v>73.165000000000006</v>
      </c>
      <c r="G30">
        <v>40.712000000000003</v>
      </c>
      <c r="H30">
        <v>38.36</v>
      </c>
      <c r="I30">
        <v>66.94</v>
      </c>
      <c r="J30">
        <v>2.2000000000000002</v>
      </c>
      <c r="K30">
        <f t="shared" si="2"/>
        <v>69.14</v>
      </c>
      <c r="L30">
        <v>73.165000000000006</v>
      </c>
      <c r="M30">
        <v>2.363</v>
      </c>
      <c r="N30">
        <f t="shared" si="3"/>
        <v>75.528000000000006</v>
      </c>
      <c r="O30" s="1">
        <f t="shared" si="4"/>
        <v>0.94222833562585961</v>
      </c>
      <c r="R30" s="1">
        <f t="shared" si="5"/>
        <v>1.6982707801139711</v>
      </c>
      <c r="U30" s="1">
        <f t="shared" si="6"/>
        <v>1.8551778345450973</v>
      </c>
      <c r="Z30">
        <f t="shared" si="7"/>
        <v>81.424000000000007</v>
      </c>
      <c r="AA30">
        <f t="shared" si="8"/>
        <v>0</v>
      </c>
      <c r="AB30">
        <f t="shared" si="9"/>
        <v>0</v>
      </c>
      <c r="AC30">
        <f t="shared" si="10"/>
        <v>0</v>
      </c>
    </row>
    <row r="31" spans="1:29" x14ac:dyDescent="0.2">
      <c r="A31" t="s">
        <v>33</v>
      </c>
      <c r="B31">
        <v>1.5780000000000001</v>
      </c>
      <c r="C31">
        <v>0.34499999999999997</v>
      </c>
      <c r="D31">
        <f t="shared" si="1"/>
        <v>1.923</v>
      </c>
      <c r="F31">
        <v>1.51</v>
      </c>
      <c r="G31">
        <v>1.923</v>
      </c>
      <c r="H31">
        <v>2.24799999999999</v>
      </c>
      <c r="I31">
        <v>1.216</v>
      </c>
      <c r="J31">
        <v>0.33900000000000002</v>
      </c>
      <c r="K31">
        <f t="shared" si="2"/>
        <v>1.5549999999999999</v>
      </c>
      <c r="L31">
        <v>1.51</v>
      </c>
      <c r="M31">
        <v>0.505</v>
      </c>
      <c r="N31">
        <f t="shared" si="3"/>
        <v>2.0150000000000001</v>
      </c>
      <c r="O31" s="1">
        <f t="shared" si="4"/>
        <v>1.1690067602704055</v>
      </c>
      <c r="R31" s="1">
        <f t="shared" si="5"/>
        <v>0.80863234529381167</v>
      </c>
      <c r="U31" s="1">
        <f t="shared" si="6"/>
        <v>1.0478419136765471</v>
      </c>
      <c r="Z31">
        <f t="shared" si="7"/>
        <v>3.8460000000000001</v>
      </c>
      <c r="AA31">
        <f t="shared" si="8"/>
        <v>0</v>
      </c>
      <c r="AB31">
        <f t="shared" si="9"/>
        <v>0</v>
      </c>
      <c r="AC31">
        <f t="shared" si="10"/>
        <v>0</v>
      </c>
    </row>
    <row r="32" spans="1:29" x14ac:dyDescent="0.2">
      <c r="A32" t="s">
        <v>34</v>
      </c>
      <c r="B32">
        <v>29.018000000000001</v>
      </c>
      <c r="C32">
        <v>2.952</v>
      </c>
      <c r="D32">
        <f t="shared" si="1"/>
        <v>31.97</v>
      </c>
      <c r="F32">
        <v>60.722000000000001</v>
      </c>
      <c r="G32">
        <v>31.97</v>
      </c>
      <c r="H32">
        <v>29.128999999999898</v>
      </c>
      <c r="I32">
        <v>52.683999999999997</v>
      </c>
      <c r="J32">
        <v>6.2709999999999999</v>
      </c>
      <c r="K32">
        <f t="shared" si="2"/>
        <v>58.954999999999998</v>
      </c>
      <c r="L32">
        <v>60.722000000000001</v>
      </c>
      <c r="M32">
        <v>6.6959999999999997</v>
      </c>
      <c r="N32">
        <f t="shared" si="3"/>
        <v>67.418000000000006</v>
      </c>
      <c r="O32" s="1">
        <f t="shared" si="4"/>
        <v>0.91113543947450415</v>
      </c>
      <c r="R32" s="1">
        <f t="shared" si="5"/>
        <v>1.8440725680325305</v>
      </c>
      <c r="U32" s="1">
        <f t="shared" si="6"/>
        <v>2.108789490147013</v>
      </c>
      <c r="Z32">
        <f t="shared" si="7"/>
        <v>63.94</v>
      </c>
      <c r="AA32">
        <f t="shared" si="8"/>
        <v>0</v>
      </c>
      <c r="AB32">
        <f t="shared" si="9"/>
        <v>0</v>
      </c>
      <c r="AC32">
        <f t="shared" si="10"/>
        <v>1</v>
      </c>
    </row>
    <row r="33" spans="1:29" x14ac:dyDescent="0.2">
      <c r="A33" t="s">
        <v>36</v>
      </c>
      <c r="B33">
        <v>7.2409999999999997</v>
      </c>
      <c r="C33">
        <v>1.262</v>
      </c>
      <c r="D33">
        <f t="shared" si="1"/>
        <v>8.5030000000000001</v>
      </c>
      <c r="F33">
        <v>7.0149999999999997</v>
      </c>
      <c r="G33">
        <v>8.5030000000000001</v>
      </c>
      <c r="H33">
        <v>9.0209999999999901</v>
      </c>
      <c r="I33">
        <v>5.726</v>
      </c>
      <c r="J33">
        <v>1.0820000000000001</v>
      </c>
      <c r="K33">
        <f t="shared" si="2"/>
        <v>6.8079999999999998</v>
      </c>
      <c r="L33">
        <v>7.0149999999999997</v>
      </c>
      <c r="M33">
        <v>1.4530000000000001</v>
      </c>
      <c r="N33">
        <f t="shared" si="3"/>
        <v>8.468</v>
      </c>
      <c r="O33" s="1">
        <f t="shared" si="4"/>
        <v>1.060919675408678</v>
      </c>
      <c r="R33" s="1">
        <f t="shared" si="5"/>
        <v>0.80065859108549919</v>
      </c>
      <c r="U33" s="1">
        <f t="shared" si="6"/>
        <v>0.99588380571562973</v>
      </c>
      <c r="Z33">
        <f t="shared" si="7"/>
        <v>17.006</v>
      </c>
      <c r="AA33">
        <f t="shared" si="8"/>
        <v>0</v>
      </c>
      <c r="AB33">
        <f t="shared" si="9"/>
        <v>0</v>
      </c>
      <c r="AC33">
        <f t="shared" si="10"/>
        <v>0</v>
      </c>
    </row>
    <row r="34" spans="1:29" x14ac:dyDescent="0.2">
      <c r="A34" t="s">
        <v>38</v>
      </c>
      <c r="B34">
        <v>34.051000000000002</v>
      </c>
      <c r="C34">
        <v>5.109</v>
      </c>
      <c r="D34">
        <f t="shared" si="1"/>
        <v>39.160000000000004</v>
      </c>
      <c r="F34">
        <v>34.465000000000003</v>
      </c>
      <c r="G34">
        <v>39.159999999999997</v>
      </c>
      <c r="H34">
        <v>35.499000000000002</v>
      </c>
      <c r="I34">
        <v>30.167000000000002</v>
      </c>
      <c r="J34">
        <v>4.97</v>
      </c>
      <c r="K34">
        <f t="shared" si="2"/>
        <v>35.137</v>
      </c>
      <c r="L34">
        <v>34.465000000000003</v>
      </c>
      <c r="M34">
        <v>5.226</v>
      </c>
      <c r="N34">
        <f t="shared" si="3"/>
        <v>39.691000000000003</v>
      </c>
      <c r="O34" s="1">
        <f t="shared" si="4"/>
        <v>0.906511746680286</v>
      </c>
      <c r="R34" s="1">
        <f t="shared" si="5"/>
        <v>0.89726762002042892</v>
      </c>
      <c r="U34" s="1">
        <f t="shared" si="6"/>
        <v>1.0135597548518898</v>
      </c>
      <c r="Z34">
        <f t="shared" si="7"/>
        <v>78.320000000000007</v>
      </c>
      <c r="AA34">
        <f t="shared" si="8"/>
        <v>0</v>
      </c>
      <c r="AB34">
        <f t="shared" si="9"/>
        <v>0</v>
      </c>
      <c r="AC34">
        <f t="shared" si="10"/>
        <v>0</v>
      </c>
    </row>
    <row r="35" spans="1:29" x14ac:dyDescent="0.2">
      <c r="A35" t="s">
        <v>39</v>
      </c>
      <c r="B35">
        <v>151.82900000000001</v>
      </c>
      <c r="C35">
        <v>30.26</v>
      </c>
      <c r="D35">
        <f t="shared" si="1"/>
        <v>182.089</v>
      </c>
      <c r="F35">
        <v>192.03100000000001</v>
      </c>
      <c r="G35">
        <v>182.089</v>
      </c>
      <c r="H35">
        <v>178.94899999999899</v>
      </c>
      <c r="I35">
        <v>180.709</v>
      </c>
      <c r="J35">
        <v>137.47499999999999</v>
      </c>
      <c r="K35">
        <f t="shared" si="2"/>
        <v>318.18399999999997</v>
      </c>
      <c r="L35">
        <v>192.03100000000001</v>
      </c>
      <c r="M35">
        <v>140.42099999999999</v>
      </c>
      <c r="N35">
        <f t="shared" si="3"/>
        <v>332.452</v>
      </c>
      <c r="O35" s="1">
        <f t="shared" si="4"/>
        <v>0.98275568540658131</v>
      </c>
      <c r="R35" s="1">
        <f t="shared" si="5"/>
        <v>1.7474092339460372</v>
      </c>
      <c r="U35" s="1">
        <f t="shared" si="6"/>
        <v>1.825766520767317</v>
      </c>
      <c r="Z35">
        <f t="shared" si="7"/>
        <v>364.178</v>
      </c>
      <c r="AA35">
        <f t="shared" si="8"/>
        <v>0</v>
      </c>
      <c r="AB35">
        <f t="shared" si="9"/>
        <v>0</v>
      </c>
      <c r="AC35">
        <f t="shared" si="10"/>
        <v>0</v>
      </c>
    </row>
    <row r="36" spans="1:29" x14ac:dyDescent="0.2">
      <c r="A36" t="s">
        <v>40</v>
      </c>
      <c r="B36">
        <v>40.183999999999997</v>
      </c>
      <c r="C36">
        <v>12.282999999999999</v>
      </c>
      <c r="D36">
        <f t="shared" si="1"/>
        <v>52.466999999999999</v>
      </c>
      <c r="F36">
        <v>41.514000000000003</v>
      </c>
      <c r="G36">
        <v>52.466999999999999</v>
      </c>
      <c r="H36">
        <v>48.396999999999998</v>
      </c>
      <c r="I36">
        <v>36.892000000000003</v>
      </c>
      <c r="J36">
        <v>11.445</v>
      </c>
      <c r="K36">
        <f t="shared" si="2"/>
        <v>48.337000000000003</v>
      </c>
      <c r="L36">
        <v>41.514000000000003</v>
      </c>
      <c r="M36">
        <v>13.015000000000001</v>
      </c>
      <c r="N36">
        <f t="shared" si="3"/>
        <v>54.529000000000003</v>
      </c>
      <c r="O36" s="1">
        <f t="shared" si="4"/>
        <v>0.92242743057540932</v>
      </c>
      <c r="R36" s="1">
        <f t="shared" si="5"/>
        <v>0.92128385461337614</v>
      </c>
      <c r="U36" s="1">
        <f t="shared" si="6"/>
        <v>1.0393008938952104</v>
      </c>
      <c r="Z36">
        <f t="shared" si="7"/>
        <v>104.934</v>
      </c>
      <c r="AA36">
        <f t="shared" si="8"/>
        <v>0</v>
      </c>
      <c r="AB36">
        <f t="shared" si="9"/>
        <v>0</v>
      </c>
      <c r="AC36">
        <f t="shared" si="10"/>
        <v>0</v>
      </c>
    </row>
    <row r="37" spans="1:29" x14ac:dyDescent="0.2">
      <c r="A37" t="s">
        <v>41</v>
      </c>
      <c r="B37">
        <v>32.426000000000002</v>
      </c>
      <c r="C37">
        <v>10.124000000000001</v>
      </c>
      <c r="D37">
        <f t="shared" si="1"/>
        <v>42.550000000000004</v>
      </c>
      <c r="F37">
        <v>35.311999999999998</v>
      </c>
      <c r="G37">
        <v>42.55</v>
      </c>
      <c r="H37">
        <v>39.332000000000001</v>
      </c>
      <c r="I37">
        <v>31.416</v>
      </c>
      <c r="J37">
        <v>9.6769999999999996</v>
      </c>
      <c r="K37">
        <f t="shared" si="2"/>
        <v>41.093000000000004</v>
      </c>
      <c r="L37">
        <v>35.311999999999998</v>
      </c>
      <c r="M37">
        <v>10.574999999999999</v>
      </c>
      <c r="N37">
        <f t="shared" si="3"/>
        <v>45.887</v>
      </c>
      <c r="O37" s="1">
        <f t="shared" si="4"/>
        <v>0.92437132784958864</v>
      </c>
      <c r="R37" s="1">
        <f t="shared" si="5"/>
        <v>0.96575793184488834</v>
      </c>
      <c r="U37" s="1">
        <f t="shared" si="6"/>
        <v>1.0784253819036427</v>
      </c>
      <c r="Z37">
        <f t="shared" si="7"/>
        <v>85.100000000000009</v>
      </c>
      <c r="AA37">
        <f t="shared" si="8"/>
        <v>0</v>
      </c>
      <c r="AB37">
        <f t="shared" si="9"/>
        <v>0</v>
      </c>
      <c r="AC37">
        <f t="shared" si="10"/>
        <v>0</v>
      </c>
    </row>
    <row r="38" spans="1:29" x14ac:dyDescent="0.2">
      <c r="A38" t="s">
        <v>43</v>
      </c>
      <c r="B38">
        <v>134.98699999999999</v>
      </c>
      <c r="C38">
        <v>12.132</v>
      </c>
      <c r="D38">
        <f t="shared" si="1"/>
        <v>147.119</v>
      </c>
      <c r="F38">
        <v>205.68700000000001</v>
      </c>
      <c r="G38">
        <v>147.119</v>
      </c>
      <c r="H38">
        <v>139.45699999999999</v>
      </c>
      <c r="I38">
        <v>191.089</v>
      </c>
      <c r="J38">
        <v>13.462999999999999</v>
      </c>
      <c r="K38">
        <f t="shared" si="2"/>
        <v>204.55199999999999</v>
      </c>
      <c r="L38">
        <v>205.68700000000001</v>
      </c>
      <c r="M38">
        <v>14.92</v>
      </c>
      <c r="N38">
        <f t="shared" si="3"/>
        <v>220.607</v>
      </c>
      <c r="O38" s="1">
        <f t="shared" si="4"/>
        <v>0.94791971125415475</v>
      </c>
      <c r="R38" s="1">
        <f t="shared" si="5"/>
        <v>1.3903846545993379</v>
      </c>
      <c r="U38" s="1">
        <f t="shared" si="6"/>
        <v>1.4995139988716617</v>
      </c>
      <c r="Z38">
        <f t="shared" si="7"/>
        <v>294.238</v>
      </c>
      <c r="AA38">
        <f t="shared" si="8"/>
        <v>0</v>
      </c>
      <c r="AB38">
        <f t="shared" si="9"/>
        <v>0</v>
      </c>
      <c r="AC38">
        <f t="shared" si="10"/>
        <v>0</v>
      </c>
    </row>
    <row r="39" spans="1:29" x14ac:dyDescent="0.2">
      <c r="A39" t="s">
        <v>46</v>
      </c>
      <c r="B39">
        <v>56.079000000000001</v>
      </c>
      <c r="C39">
        <v>5.43</v>
      </c>
      <c r="D39">
        <f t="shared" si="1"/>
        <v>61.509</v>
      </c>
      <c r="F39">
        <v>144.83199999999999</v>
      </c>
      <c r="G39">
        <v>61.509</v>
      </c>
      <c r="H39">
        <v>60.99</v>
      </c>
      <c r="I39">
        <v>142.75</v>
      </c>
      <c r="J39">
        <v>8.7710000000000008</v>
      </c>
      <c r="K39">
        <f t="shared" si="2"/>
        <v>151.52100000000002</v>
      </c>
      <c r="L39">
        <v>144.83199999999999</v>
      </c>
      <c r="M39">
        <v>8.8840000000000003</v>
      </c>
      <c r="N39">
        <f t="shared" si="3"/>
        <v>153.71600000000001</v>
      </c>
      <c r="O39" s="1">
        <f t="shared" si="4"/>
        <v>0.991562210408233</v>
      </c>
      <c r="R39" s="1">
        <f t="shared" si="5"/>
        <v>2.4633956006438082</v>
      </c>
      <c r="U39" s="1">
        <f t="shared" si="6"/>
        <v>2.49908143523712</v>
      </c>
      <c r="Z39">
        <f t="shared" si="7"/>
        <v>123.018</v>
      </c>
      <c r="AA39">
        <f t="shared" si="8"/>
        <v>0</v>
      </c>
      <c r="AB39">
        <f t="shared" si="9"/>
        <v>1</v>
      </c>
      <c r="AC39">
        <f t="shared" si="10"/>
        <v>1</v>
      </c>
    </row>
    <row r="40" spans="1:29" x14ac:dyDescent="0.2">
      <c r="A40" t="s">
        <v>67</v>
      </c>
      <c r="B40">
        <v>425.62599999999998</v>
      </c>
      <c r="C40">
        <v>92.02</v>
      </c>
      <c r="D40">
        <f t="shared" si="1"/>
        <v>517.64599999999996</v>
      </c>
      <c r="F40">
        <v>477.51600000000002</v>
      </c>
      <c r="G40">
        <v>517.64599999999996</v>
      </c>
      <c r="H40">
        <v>473.29599999999999</v>
      </c>
      <c r="I40">
        <v>421.81400000000002</v>
      </c>
      <c r="J40">
        <v>94.191999999999993</v>
      </c>
      <c r="K40">
        <f t="shared" si="2"/>
        <v>516.00599999999997</v>
      </c>
      <c r="L40">
        <v>477.51600000000002</v>
      </c>
      <c r="M40">
        <v>103.54900000000001</v>
      </c>
      <c r="N40">
        <f t="shared" si="3"/>
        <v>581.06500000000005</v>
      </c>
      <c r="O40" s="1">
        <f t="shared" si="4"/>
        <v>0.91432368838936262</v>
      </c>
      <c r="R40" s="1">
        <f t="shared" si="5"/>
        <v>0.99683181170143309</v>
      </c>
      <c r="U40" s="1">
        <f t="shared" si="6"/>
        <v>1.1225142278700118</v>
      </c>
      <c r="Z40">
        <f t="shared" si="7"/>
        <v>1035.2919999999999</v>
      </c>
      <c r="AA40">
        <f t="shared" si="8"/>
        <v>0</v>
      </c>
      <c r="AB40">
        <f t="shared" si="9"/>
        <v>0</v>
      </c>
      <c r="AC40">
        <f t="shared" si="10"/>
        <v>0</v>
      </c>
    </row>
    <row r="41" spans="1:29" x14ac:dyDescent="0.2">
      <c r="A41" t="s">
        <v>52</v>
      </c>
      <c r="B41">
        <v>161.024</v>
      </c>
      <c r="C41">
        <v>19.605</v>
      </c>
      <c r="D41">
        <f t="shared" si="1"/>
        <v>180.62899999999999</v>
      </c>
      <c r="F41">
        <v>176.96299999999999</v>
      </c>
      <c r="G41">
        <v>180.62899999999999</v>
      </c>
      <c r="H41">
        <v>169.21299999999999</v>
      </c>
      <c r="I41">
        <v>161.86799999999999</v>
      </c>
      <c r="J41">
        <v>51.348999999999997</v>
      </c>
      <c r="K41">
        <f t="shared" si="2"/>
        <v>213.21699999999998</v>
      </c>
      <c r="L41">
        <v>176.96299999999999</v>
      </c>
      <c r="M41">
        <v>53.747999999999998</v>
      </c>
      <c r="N41">
        <f t="shared" si="3"/>
        <v>230.71099999999998</v>
      </c>
      <c r="O41" s="1">
        <f t="shared" si="4"/>
        <v>0.93679863144899211</v>
      </c>
      <c r="R41" s="1">
        <f t="shared" si="5"/>
        <v>1.1804139977522989</v>
      </c>
      <c r="U41" s="1">
        <f t="shared" si="6"/>
        <v>1.277264448122948</v>
      </c>
      <c r="Z41">
        <f t="shared" si="7"/>
        <v>361.25799999999998</v>
      </c>
      <c r="AA41">
        <f t="shared" si="8"/>
        <v>0</v>
      </c>
      <c r="AB41">
        <f t="shared" si="9"/>
        <v>0</v>
      </c>
      <c r="AC41">
        <f t="shared" si="10"/>
        <v>0</v>
      </c>
    </row>
    <row r="42" spans="1:29" x14ac:dyDescent="0.2">
      <c r="A42" t="s">
        <v>53</v>
      </c>
      <c r="B42">
        <v>254.477</v>
      </c>
      <c r="C42">
        <v>61.433</v>
      </c>
      <c r="D42">
        <f t="shared" si="1"/>
        <v>315.91000000000003</v>
      </c>
      <c r="F42">
        <v>478.56</v>
      </c>
      <c r="G42">
        <v>315.91000000000003</v>
      </c>
      <c r="H42">
        <v>313.31099999999998</v>
      </c>
      <c r="I42">
        <v>452.52600000000001</v>
      </c>
      <c r="J42">
        <v>72.195999999999998</v>
      </c>
      <c r="K42">
        <f t="shared" si="2"/>
        <v>524.72199999999998</v>
      </c>
      <c r="L42">
        <v>478.56</v>
      </c>
      <c r="M42">
        <v>73.41</v>
      </c>
      <c r="N42">
        <f t="shared" si="3"/>
        <v>551.97</v>
      </c>
      <c r="O42" s="1">
        <f t="shared" si="4"/>
        <v>0.99177297331518455</v>
      </c>
      <c r="R42" s="1">
        <f t="shared" si="5"/>
        <v>1.6609857237820898</v>
      </c>
      <c r="U42" s="1">
        <f t="shared" si="6"/>
        <v>1.7472381374442087</v>
      </c>
      <c r="Z42">
        <f t="shared" si="7"/>
        <v>631.82000000000005</v>
      </c>
      <c r="AA42">
        <f t="shared" si="8"/>
        <v>0</v>
      </c>
      <c r="AB42">
        <f t="shared" si="9"/>
        <v>0</v>
      </c>
      <c r="AC42">
        <f t="shared" si="10"/>
        <v>0</v>
      </c>
    </row>
    <row r="43" spans="1:29" x14ac:dyDescent="0.2">
      <c r="A43" t="s">
        <v>54</v>
      </c>
      <c r="B43">
        <v>193.97800000000001</v>
      </c>
      <c r="C43">
        <v>64.518000000000001</v>
      </c>
      <c r="D43">
        <f t="shared" si="1"/>
        <v>258.49599999999998</v>
      </c>
      <c r="F43">
        <v>198.392</v>
      </c>
      <c r="G43">
        <v>258.49599999999998</v>
      </c>
      <c r="H43">
        <v>251.048</v>
      </c>
      <c r="I43">
        <v>186.54400000000001</v>
      </c>
      <c r="J43">
        <v>62.539000000000001</v>
      </c>
      <c r="K43">
        <f t="shared" si="2"/>
        <v>249.08300000000003</v>
      </c>
      <c r="L43">
        <v>198.392</v>
      </c>
      <c r="M43">
        <v>66.570999999999998</v>
      </c>
      <c r="N43">
        <f t="shared" si="3"/>
        <v>264.96299999999997</v>
      </c>
      <c r="O43" s="1">
        <f t="shared" si="4"/>
        <v>0.97118717504332763</v>
      </c>
      <c r="R43" s="1">
        <f t="shared" si="5"/>
        <v>0.96358551002723469</v>
      </c>
      <c r="U43" s="1">
        <f t="shared" si="6"/>
        <v>1.025017795246348</v>
      </c>
      <c r="Z43">
        <f t="shared" si="7"/>
        <v>516.99199999999996</v>
      </c>
      <c r="AA43">
        <f t="shared" si="8"/>
        <v>0</v>
      </c>
      <c r="AB43">
        <f t="shared" si="9"/>
        <v>0</v>
      </c>
      <c r="AC43">
        <f t="shared" si="10"/>
        <v>0</v>
      </c>
    </row>
    <row r="44" spans="1:29" x14ac:dyDescent="0.2">
      <c r="A44" t="s">
        <v>55</v>
      </c>
      <c r="B44">
        <v>82.168999999999997</v>
      </c>
      <c r="C44">
        <v>2.1829999999999998</v>
      </c>
      <c r="D44">
        <f t="shared" si="1"/>
        <v>84.352000000000004</v>
      </c>
      <c r="F44">
        <v>85.332999999999998</v>
      </c>
      <c r="G44">
        <v>84.352000000000004</v>
      </c>
      <c r="H44">
        <v>87.394999999999996</v>
      </c>
      <c r="I44">
        <v>83.838999999999999</v>
      </c>
      <c r="J44">
        <v>2.2730000000000001</v>
      </c>
      <c r="K44">
        <f t="shared" si="2"/>
        <v>86.111999999999995</v>
      </c>
      <c r="L44">
        <v>85.332999999999998</v>
      </c>
      <c r="M44">
        <v>2.6320000000000001</v>
      </c>
      <c r="N44">
        <f t="shared" si="3"/>
        <v>87.965000000000003</v>
      </c>
      <c r="O44" s="1">
        <f t="shared" si="4"/>
        <v>1.0360750189681334</v>
      </c>
      <c r="R44" s="1">
        <f t="shared" si="5"/>
        <v>1.0208649468892259</v>
      </c>
      <c r="U44" s="1">
        <f t="shared" si="6"/>
        <v>1.0428324165402125</v>
      </c>
      <c r="Z44">
        <f t="shared" si="7"/>
        <v>168.70400000000001</v>
      </c>
      <c r="AA44">
        <f t="shared" si="8"/>
        <v>0</v>
      </c>
      <c r="AB44">
        <f t="shared" si="9"/>
        <v>0</v>
      </c>
      <c r="AC44">
        <f t="shared" si="10"/>
        <v>0</v>
      </c>
    </row>
    <row r="45" spans="1:29" x14ac:dyDescent="0.2">
      <c r="A45" t="s">
        <v>56</v>
      </c>
      <c r="B45">
        <v>402.9</v>
      </c>
      <c r="C45">
        <v>30.768999999999998</v>
      </c>
      <c r="D45">
        <f t="shared" si="1"/>
        <v>433.66899999999998</v>
      </c>
      <c r="F45">
        <v>415.41399999999999</v>
      </c>
      <c r="G45">
        <v>433.66899999999998</v>
      </c>
      <c r="H45">
        <v>391.09899999999999</v>
      </c>
      <c r="I45">
        <v>355.97399999999999</v>
      </c>
      <c r="J45">
        <v>30.559000000000001</v>
      </c>
      <c r="K45">
        <f t="shared" si="2"/>
        <v>386.53300000000002</v>
      </c>
      <c r="L45">
        <v>415.41399999999999</v>
      </c>
      <c r="M45">
        <v>32.040999999999997</v>
      </c>
      <c r="N45">
        <f t="shared" si="3"/>
        <v>447.45499999999998</v>
      </c>
      <c r="O45" s="1">
        <f t="shared" si="4"/>
        <v>0.90183757658490693</v>
      </c>
      <c r="R45" s="1">
        <f t="shared" si="5"/>
        <v>0.89130880925314016</v>
      </c>
      <c r="U45" s="1">
        <f t="shared" si="6"/>
        <v>1.0317892217336264</v>
      </c>
      <c r="Z45">
        <f t="shared" si="7"/>
        <v>867.33799999999997</v>
      </c>
      <c r="AA45">
        <f t="shared" si="8"/>
        <v>0</v>
      </c>
      <c r="AB45">
        <f t="shared" si="9"/>
        <v>0</v>
      </c>
      <c r="AC45">
        <f t="shared" si="10"/>
        <v>0</v>
      </c>
    </row>
    <row r="46" spans="1:29" x14ac:dyDescent="0.2">
      <c r="A46" t="s">
        <v>116</v>
      </c>
      <c r="B46">
        <v>744.44299999999998</v>
      </c>
      <c r="C46">
        <v>115.114</v>
      </c>
      <c r="D46">
        <f t="shared" si="1"/>
        <v>859.55700000000002</v>
      </c>
      <c r="F46">
        <v>792.05200000000002</v>
      </c>
      <c r="G46">
        <v>859.55700000000002</v>
      </c>
      <c r="H46">
        <v>768.26199999999994</v>
      </c>
      <c r="I46">
        <v>711.995</v>
      </c>
      <c r="J46">
        <v>160.994</v>
      </c>
      <c r="K46">
        <f t="shared" si="2"/>
        <v>872.98900000000003</v>
      </c>
      <c r="L46">
        <v>792.05200000000002</v>
      </c>
      <c r="M46">
        <v>168.529</v>
      </c>
      <c r="N46">
        <f t="shared" si="3"/>
        <v>960.58100000000002</v>
      </c>
      <c r="O46" s="1">
        <f t="shared" si="4"/>
        <v>0.89378831188623897</v>
      </c>
      <c r="R46" s="1">
        <f t="shared" si="5"/>
        <v>1.0156266541951262</v>
      </c>
      <c r="U46" s="1">
        <f t="shared" si="6"/>
        <v>1.1175303092174225</v>
      </c>
      <c r="Z46">
        <f t="shared" si="7"/>
        <v>1719.114</v>
      </c>
      <c r="AA46">
        <f t="shared" si="8"/>
        <v>0</v>
      </c>
      <c r="AB46">
        <f t="shared" si="9"/>
        <v>0</v>
      </c>
      <c r="AC46">
        <f t="shared" si="10"/>
        <v>0</v>
      </c>
    </row>
    <row r="47" spans="1:29" x14ac:dyDescent="0.2">
      <c r="A47" t="s">
        <v>57</v>
      </c>
      <c r="B47">
        <v>8807.0300000000007</v>
      </c>
      <c r="C47">
        <v>49.822000000000003</v>
      </c>
      <c r="D47">
        <f t="shared" si="1"/>
        <v>8856.8520000000008</v>
      </c>
      <c r="F47">
        <v>8578.3719999999994</v>
      </c>
      <c r="G47">
        <v>8856.8520000000008</v>
      </c>
      <c r="H47">
        <v>8669.2099999999991</v>
      </c>
      <c r="I47">
        <v>8573.0300000000007</v>
      </c>
      <c r="J47">
        <v>49.39</v>
      </c>
      <c r="K47">
        <f t="shared" si="2"/>
        <v>8622.42</v>
      </c>
      <c r="L47">
        <v>8578.3719999999994</v>
      </c>
      <c r="M47">
        <v>49.786999999999999</v>
      </c>
      <c r="N47">
        <f t="shared" si="3"/>
        <v>8628.1589999999997</v>
      </c>
      <c r="O47" s="1">
        <f t="shared" si="4"/>
        <v>0.97881391717960264</v>
      </c>
      <c r="R47" s="1">
        <f t="shared" si="5"/>
        <v>0.97353100175999319</v>
      </c>
      <c r="U47" s="1">
        <f t="shared" si="6"/>
        <v>0.97417897465149006</v>
      </c>
      <c r="Z47">
        <f t="shared" si="7"/>
        <v>17713.704000000002</v>
      </c>
      <c r="AA47">
        <f t="shared" si="8"/>
        <v>0</v>
      </c>
      <c r="AB47">
        <f t="shared" si="9"/>
        <v>0</v>
      </c>
      <c r="AC47">
        <f t="shared" si="10"/>
        <v>0</v>
      </c>
    </row>
    <row r="48" spans="1:29" x14ac:dyDescent="0.2">
      <c r="A48" t="s">
        <v>68</v>
      </c>
      <c r="B48">
        <v>247.17500000000001</v>
      </c>
      <c r="C48">
        <v>25.724</v>
      </c>
      <c r="D48">
        <f t="shared" si="1"/>
        <v>272.899</v>
      </c>
      <c r="F48">
        <v>587.72900000000004</v>
      </c>
      <c r="G48">
        <v>272.899</v>
      </c>
      <c r="H48">
        <v>460.875</v>
      </c>
      <c r="I48">
        <v>393.15600000000001</v>
      </c>
      <c r="J48">
        <v>44.651000000000003</v>
      </c>
      <c r="K48">
        <f t="shared" si="2"/>
        <v>437.80700000000002</v>
      </c>
      <c r="L48">
        <v>587.72900000000004</v>
      </c>
      <c r="M48">
        <v>117.256</v>
      </c>
      <c r="N48">
        <f t="shared" si="3"/>
        <v>704.98500000000001</v>
      </c>
      <c r="O48" s="1">
        <f t="shared" si="4"/>
        <v>1.6888116116218821</v>
      </c>
      <c r="R48" s="1">
        <f t="shared" si="5"/>
        <v>1.6042821703267509</v>
      </c>
      <c r="U48" s="1">
        <f t="shared" si="6"/>
        <v>2.5833183705326879</v>
      </c>
      <c r="Z48">
        <f t="shared" si="7"/>
        <v>545.798</v>
      </c>
      <c r="AA48">
        <f t="shared" si="8"/>
        <v>0</v>
      </c>
      <c r="AB48">
        <f t="shared" si="9"/>
        <v>0</v>
      </c>
      <c r="AC48">
        <f t="shared" si="10"/>
        <v>1</v>
      </c>
    </row>
    <row r="49" spans="1:29" x14ac:dyDescent="0.2">
      <c r="A49" t="s">
        <v>71</v>
      </c>
      <c r="B49">
        <v>1.2310000000000001</v>
      </c>
      <c r="C49">
        <v>0.995</v>
      </c>
      <c r="D49">
        <f t="shared" si="1"/>
        <v>2.226</v>
      </c>
      <c r="F49">
        <v>4.6059999999999999</v>
      </c>
      <c r="G49">
        <v>2.226</v>
      </c>
      <c r="H49">
        <v>9.1720000000000006</v>
      </c>
      <c r="I49">
        <v>1.262</v>
      </c>
      <c r="J49">
        <v>1.02</v>
      </c>
      <c r="K49">
        <f t="shared" si="2"/>
        <v>2.282</v>
      </c>
      <c r="L49">
        <v>4.6059999999999999</v>
      </c>
      <c r="M49">
        <v>4.8630000000000004</v>
      </c>
      <c r="N49">
        <f t="shared" si="3"/>
        <v>9.4690000000000012</v>
      </c>
      <c r="O49" s="1">
        <f t="shared" si="4"/>
        <v>4.1203953279424983</v>
      </c>
      <c r="R49" s="1">
        <f t="shared" si="5"/>
        <v>1.0251572327044025</v>
      </c>
      <c r="U49" s="1">
        <f t="shared" si="6"/>
        <v>4.25381850853549</v>
      </c>
      <c r="Z49">
        <f t="shared" si="7"/>
        <v>4.452</v>
      </c>
      <c r="AA49">
        <f t="shared" si="8"/>
        <v>1</v>
      </c>
      <c r="AB49">
        <f t="shared" si="9"/>
        <v>0</v>
      </c>
      <c r="AC49">
        <f t="shared" si="10"/>
        <v>1</v>
      </c>
    </row>
    <row r="50" spans="1:29" x14ac:dyDescent="0.2">
      <c r="A50" t="s">
        <v>72</v>
      </c>
      <c r="B50">
        <v>0.67700000000000005</v>
      </c>
      <c r="C50">
        <v>0.40899999999999997</v>
      </c>
      <c r="D50">
        <f t="shared" si="1"/>
        <v>1.0860000000000001</v>
      </c>
      <c r="F50">
        <v>1.3959999999999999</v>
      </c>
      <c r="G50">
        <v>1.0860000000000001</v>
      </c>
      <c r="H50">
        <v>2.7639999999999998</v>
      </c>
      <c r="I50">
        <v>0.503</v>
      </c>
      <c r="J50">
        <v>0.41699999999999998</v>
      </c>
      <c r="K50">
        <f t="shared" si="2"/>
        <v>0.91999999999999993</v>
      </c>
      <c r="L50">
        <v>1.3959999999999999</v>
      </c>
      <c r="M50">
        <v>1.554</v>
      </c>
      <c r="N50">
        <f t="shared" si="3"/>
        <v>2.95</v>
      </c>
      <c r="O50" s="1">
        <f t="shared" si="4"/>
        <v>2.5451197053406993</v>
      </c>
      <c r="R50" s="1">
        <f t="shared" si="5"/>
        <v>0.84714548802946577</v>
      </c>
      <c r="U50" s="1">
        <f t="shared" si="6"/>
        <v>2.7163904235727441</v>
      </c>
      <c r="Z50">
        <f t="shared" si="7"/>
        <v>2.1720000000000002</v>
      </c>
      <c r="AA50">
        <f t="shared" si="8"/>
        <v>1</v>
      </c>
      <c r="AB50">
        <f t="shared" si="9"/>
        <v>0</v>
      </c>
      <c r="AC50">
        <f t="shared" si="10"/>
        <v>1</v>
      </c>
    </row>
    <row r="51" spans="1:29" x14ac:dyDescent="0.2">
      <c r="A51" t="s">
        <v>74</v>
      </c>
      <c r="B51">
        <v>1.1120000000000001</v>
      </c>
      <c r="C51">
        <v>0.93899999999999995</v>
      </c>
      <c r="D51">
        <f t="shared" si="1"/>
        <v>2.0510000000000002</v>
      </c>
      <c r="F51">
        <v>5.0540000000000003</v>
      </c>
      <c r="G51">
        <v>2.0510000000000002</v>
      </c>
      <c r="H51">
        <v>10.42</v>
      </c>
      <c r="I51">
        <v>1.131</v>
      </c>
      <c r="J51">
        <v>0.96099999999999997</v>
      </c>
      <c r="K51">
        <f t="shared" si="2"/>
        <v>2.0920000000000001</v>
      </c>
      <c r="L51">
        <v>5.0540000000000003</v>
      </c>
      <c r="M51">
        <v>5.6920000000000002</v>
      </c>
      <c r="N51">
        <f t="shared" si="3"/>
        <v>10.746</v>
      </c>
      <c r="O51" s="1">
        <f t="shared" si="4"/>
        <v>5.0804485616772306</v>
      </c>
      <c r="R51" s="1">
        <f t="shared" si="5"/>
        <v>1.0199902486591905</v>
      </c>
      <c r="U51" s="1">
        <f t="shared" si="6"/>
        <v>5.2393954168698196</v>
      </c>
      <c r="Z51">
        <f t="shared" si="7"/>
        <v>4.1020000000000003</v>
      </c>
      <c r="AA51">
        <f t="shared" si="8"/>
        <v>1</v>
      </c>
      <c r="AB51">
        <f t="shared" si="9"/>
        <v>0</v>
      </c>
      <c r="AC51">
        <f t="shared" si="10"/>
        <v>1</v>
      </c>
    </row>
    <row r="52" spans="1:29" x14ac:dyDescent="0.2">
      <c r="A52" t="s">
        <v>75</v>
      </c>
      <c r="B52">
        <v>3.7999999999999999E-2</v>
      </c>
      <c r="C52">
        <v>2.5999999999999999E-2</v>
      </c>
      <c r="D52">
        <f t="shared" si="1"/>
        <v>6.4000000000000001E-2</v>
      </c>
      <c r="F52">
        <v>0.217</v>
      </c>
      <c r="G52">
        <v>6.4000000000000001E-2</v>
      </c>
      <c r="H52">
        <v>0.40300000000000002</v>
      </c>
      <c r="I52">
        <v>3.7999999999999999E-2</v>
      </c>
      <c r="J52">
        <v>2.7E-2</v>
      </c>
      <c r="K52">
        <f t="shared" si="2"/>
        <v>6.5000000000000002E-2</v>
      </c>
      <c r="L52">
        <v>0.217</v>
      </c>
      <c r="M52">
        <v>0.20100000000000001</v>
      </c>
      <c r="N52">
        <f t="shared" si="3"/>
        <v>0.41800000000000004</v>
      </c>
      <c r="O52" s="1">
        <f t="shared" si="4"/>
        <v>6.296875</v>
      </c>
      <c r="R52" s="1">
        <f t="shared" si="5"/>
        <v>1.015625</v>
      </c>
      <c r="U52" s="1">
        <f t="shared" si="6"/>
        <v>6.5312500000000009</v>
      </c>
      <c r="Z52">
        <f t="shared" si="7"/>
        <v>0.128</v>
      </c>
      <c r="AA52">
        <f t="shared" si="8"/>
        <v>1</v>
      </c>
      <c r="AB52">
        <f t="shared" si="9"/>
        <v>0</v>
      </c>
      <c r="AC52">
        <f t="shared" si="10"/>
        <v>1</v>
      </c>
    </row>
    <row r="53" spans="1:29" x14ac:dyDescent="0.2">
      <c r="A53" t="s">
        <v>76</v>
      </c>
      <c r="B53">
        <v>8.2000000000000003E-2</v>
      </c>
      <c r="C53">
        <v>5.1999999999999998E-2</v>
      </c>
      <c r="D53">
        <f t="shared" si="1"/>
        <v>0.13400000000000001</v>
      </c>
      <c r="F53">
        <v>2.4140000000000001</v>
      </c>
      <c r="G53">
        <v>0.13400000000000001</v>
      </c>
      <c r="H53">
        <v>4.782</v>
      </c>
      <c r="I53">
        <v>8.2000000000000003E-2</v>
      </c>
      <c r="J53">
        <v>5.2999999999999999E-2</v>
      </c>
      <c r="K53">
        <f t="shared" si="2"/>
        <v>0.13500000000000001</v>
      </c>
      <c r="L53">
        <v>2.4140000000000001</v>
      </c>
      <c r="M53">
        <v>2.4740000000000002</v>
      </c>
      <c r="N53">
        <f t="shared" si="3"/>
        <v>4.8879999999999999</v>
      </c>
      <c r="O53" s="1">
        <f t="shared" si="4"/>
        <v>35.686567164179102</v>
      </c>
      <c r="R53" s="1">
        <f t="shared" si="5"/>
        <v>1.0074626865671641</v>
      </c>
      <c r="U53" s="1">
        <f t="shared" si="6"/>
        <v>36.477611940298502</v>
      </c>
      <c r="Z53">
        <f t="shared" si="7"/>
        <v>0.26800000000000002</v>
      </c>
      <c r="AA53">
        <f t="shared" si="8"/>
        <v>1</v>
      </c>
      <c r="AB53">
        <f t="shared" si="9"/>
        <v>0</v>
      </c>
      <c r="AC53">
        <f t="shared" si="10"/>
        <v>1</v>
      </c>
    </row>
    <row r="54" spans="1:29" x14ac:dyDescent="0.2">
      <c r="A54" t="s">
        <v>77</v>
      </c>
      <c r="B54">
        <v>11.302</v>
      </c>
      <c r="C54">
        <v>3.2389999999999999</v>
      </c>
      <c r="D54">
        <f t="shared" si="1"/>
        <v>14.541</v>
      </c>
      <c r="F54">
        <v>206.804</v>
      </c>
      <c r="G54">
        <v>14.541</v>
      </c>
      <c r="H54">
        <v>107.069</v>
      </c>
      <c r="I54">
        <v>29.337</v>
      </c>
      <c r="J54">
        <v>3.5529999999999999</v>
      </c>
      <c r="K54">
        <f t="shared" si="2"/>
        <v>32.89</v>
      </c>
      <c r="L54">
        <v>206.804</v>
      </c>
      <c r="M54">
        <v>41.906999999999996</v>
      </c>
      <c r="N54">
        <f t="shared" si="3"/>
        <v>248.71100000000001</v>
      </c>
      <c r="O54" s="1">
        <f t="shared" si="4"/>
        <v>7.3632487449281339</v>
      </c>
      <c r="R54" s="1">
        <f t="shared" si="5"/>
        <v>2.2618802008114987</v>
      </c>
      <c r="U54" s="1">
        <f t="shared" si="6"/>
        <v>17.104119386562136</v>
      </c>
      <c r="Z54">
        <f t="shared" si="7"/>
        <v>29.082000000000001</v>
      </c>
      <c r="AA54">
        <f t="shared" si="8"/>
        <v>1</v>
      </c>
      <c r="AB54">
        <f t="shared" si="9"/>
        <v>1</v>
      </c>
      <c r="AC54">
        <f t="shared" si="10"/>
        <v>1</v>
      </c>
    </row>
    <row r="55" spans="1:29" x14ac:dyDescent="0.2">
      <c r="A55" t="s">
        <v>78</v>
      </c>
      <c r="B55">
        <v>3.7999999999999999E-2</v>
      </c>
      <c r="C55">
        <v>2.5000000000000001E-2</v>
      </c>
      <c r="D55">
        <f t="shared" si="1"/>
        <v>6.3E-2</v>
      </c>
      <c r="F55">
        <v>0.35299999999999998</v>
      </c>
      <c r="G55">
        <v>6.3E-2</v>
      </c>
      <c r="H55">
        <v>0.64700000000000002</v>
      </c>
      <c r="I55">
        <v>3.5999999999999997E-2</v>
      </c>
      <c r="J55">
        <v>2.4E-2</v>
      </c>
      <c r="K55">
        <f t="shared" si="2"/>
        <v>0.06</v>
      </c>
      <c r="L55">
        <v>0.35299999999999998</v>
      </c>
      <c r="M55">
        <v>0.32300000000000001</v>
      </c>
      <c r="N55">
        <f t="shared" si="3"/>
        <v>0.67599999999999993</v>
      </c>
      <c r="O55" s="1">
        <f t="shared" si="4"/>
        <v>10.269841269841271</v>
      </c>
      <c r="R55" s="1">
        <f t="shared" si="5"/>
        <v>0.95238095238095233</v>
      </c>
      <c r="U55" s="1">
        <f t="shared" si="6"/>
        <v>10.730158730158729</v>
      </c>
      <c r="Z55">
        <f t="shared" si="7"/>
        <v>0.126</v>
      </c>
      <c r="AA55">
        <f t="shared" si="8"/>
        <v>1</v>
      </c>
      <c r="AB55">
        <f t="shared" si="9"/>
        <v>0</v>
      </c>
      <c r="AC55">
        <f t="shared" si="10"/>
        <v>1</v>
      </c>
    </row>
    <row r="56" spans="1:29" x14ac:dyDescent="0.2">
      <c r="A56" t="s">
        <v>79</v>
      </c>
      <c r="B56">
        <v>9.4890000000000008</v>
      </c>
      <c r="C56">
        <v>2.46</v>
      </c>
      <c r="D56">
        <f t="shared" si="1"/>
        <v>11.949000000000002</v>
      </c>
      <c r="F56">
        <v>72.47</v>
      </c>
      <c r="G56">
        <v>11.949</v>
      </c>
      <c r="H56">
        <v>41.341999999999999</v>
      </c>
      <c r="I56">
        <v>16.201000000000001</v>
      </c>
      <c r="J56">
        <v>2.089</v>
      </c>
      <c r="K56">
        <f t="shared" si="2"/>
        <v>18.29</v>
      </c>
      <c r="L56">
        <v>72.47</v>
      </c>
      <c r="M56">
        <v>11.805</v>
      </c>
      <c r="N56">
        <f t="shared" si="3"/>
        <v>84.275000000000006</v>
      </c>
      <c r="O56" s="1">
        <f t="shared" si="4"/>
        <v>3.4598711189220848</v>
      </c>
      <c r="R56" s="1">
        <f t="shared" si="5"/>
        <v>1.530672022763411</v>
      </c>
      <c r="U56" s="1">
        <f t="shared" si="6"/>
        <v>7.0528914553519115</v>
      </c>
      <c r="Z56">
        <f t="shared" si="7"/>
        <v>23.898000000000003</v>
      </c>
      <c r="AA56">
        <f t="shared" si="8"/>
        <v>1</v>
      </c>
      <c r="AB56">
        <f t="shared" si="9"/>
        <v>0</v>
      </c>
      <c r="AC56">
        <f t="shared" si="10"/>
        <v>1</v>
      </c>
    </row>
    <row r="57" spans="1:29" x14ac:dyDescent="0.2">
      <c r="A57" t="s">
        <v>80</v>
      </c>
      <c r="B57">
        <v>46.831000000000003</v>
      </c>
      <c r="C57">
        <v>11.257</v>
      </c>
      <c r="D57">
        <f t="shared" si="1"/>
        <v>58.088000000000001</v>
      </c>
      <c r="F57">
        <v>107.23399999999999</v>
      </c>
      <c r="G57">
        <v>58.088000000000001</v>
      </c>
      <c r="H57">
        <v>94.105999999999995</v>
      </c>
      <c r="I57">
        <v>59.165999999999997</v>
      </c>
      <c r="J57">
        <v>11.022</v>
      </c>
      <c r="K57">
        <f t="shared" si="2"/>
        <v>70.188000000000002</v>
      </c>
      <c r="L57">
        <v>107.23399999999999</v>
      </c>
      <c r="M57">
        <v>21.079000000000001</v>
      </c>
      <c r="N57">
        <f t="shared" si="3"/>
        <v>128.31299999999999</v>
      </c>
      <c r="O57" s="1">
        <f t="shared" si="4"/>
        <v>1.6200592204930448</v>
      </c>
      <c r="R57" s="1">
        <f t="shared" si="5"/>
        <v>1.2083046412339897</v>
      </c>
      <c r="U57" s="1">
        <f t="shared" si="6"/>
        <v>2.2089416058394158</v>
      </c>
      <c r="Z57">
        <f t="shared" si="7"/>
        <v>116.176</v>
      </c>
      <c r="AA57">
        <f t="shared" si="8"/>
        <v>0</v>
      </c>
      <c r="AB57">
        <f t="shared" si="9"/>
        <v>0</v>
      </c>
      <c r="AC57">
        <f t="shared" si="10"/>
        <v>1</v>
      </c>
    </row>
    <row r="58" spans="1:29" x14ac:dyDescent="0.2">
      <c r="A58" t="s">
        <v>81</v>
      </c>
      <c r="B58">
        <v>24.242999999999999</v>
      </c>
      <c r="C58">
        <v>9.7390000000000008</v>
      </c>
      <c r="D58">
        <f t="shared" si="1"/>
        <v>33.981999999999999</v>
      </c>
      <c r="F58">
        <v>64.337999999999994</v>
      </c>
      <c r="G58">
        <v>33.981999999999999</v>
      </c>
      <c r="H58">
        <v>117.509999999999</v>
      </c>
      <c r="I58">
        <v>24.78</v>
      </c>
      <c r="J58">
        <v>9.7729999999999997</v>
      </c>
      <c r="K58">
        <f t="shared" si="2"/>
        <v>34.552999999999997</v>
      </c>
      <c r="L58">
        <v>64.337999999999994</v>
      </c>
      <c r="M58">
        <v>52.552</v>
      </c>
      <c r="N58">
        <f t="shared" si="3"/>
        <v>116.88999999999999</v>
      </c>
      <c r="O58" s="1">
        <f t="shared" si="4"/>
        <v>3.458007180271879</v>
      </c>
      <c r="R58" s="1">
        <f t="shared" si="5"/>
        <v>1.0168030133600141</v>
      </c>
      <c r="U58" s="1">
        <f t="shared" si="6"/>
        <v>3.4397622270613852</v>
      </c>
      <c r="Z58">
        <f t="shared" si="7"/>
        <v>67.963999999999999</v>
      </c>
      <c r="AA58">
        <f t="shared" si="8"/>
        <v>1</v>
      </c>
      <c r="AB58">
        <f t="shared" si="9"/>
        <v>0</v>
      </c>
      <c r="AC58">
        <f t="shared" si="10"/>
        <v>1</v>
      </c>
    </row>
    <row r="59" spans="1:29" x14ac:dyDescent="0.2">
      <c r="A59" t="s">
        <v>82</v>
      </c>
      <c r="B59">
        <v>12.147</v>
      </c>
      <c r="C59">
        <v>4.6680000000000001</v>
      </c>
      <c r="D59">
        <f t="shared" si="1"/>
        <v>16.815000000000001</v>
      </c>
      <c r="F59">
        <v>41.033000000000001</v>
      </c>
      <c r="G59">
        <v>16.815000000000001</v>
      </c>
      <c r="H59">
        <v>75.697999999999993</v>
      </c>
      <c r="I59">
        <v>12.31</v>
      </c>
      <c r="J59">
        <v>4.6890000000000001</v>
      </c>
      <c r="K59">
        <f t="shared" si="2"/>
        <v>16.999000000000002</v>
      </c>
      <c r="L59">
        <v>41.033000000000001</v>
      </c>
      <c r="M59">
        <v>33.963000000000001</v>
      </c>
      <c r="N59">
        <f t="shared" si="3"/>
        <v>74.996000000000009</v>
      </c>
      <c r="O59" s="1">
        <f t="shared" si="4"/>
        <v>4.5018138566755868</v>
      </c>
      <c r="R59" s="1">
        <f t="shared" si="5"/>
        <v>1.0109426107641988</v>
      </c>
      <c r="U59" s="1">
        <f t="shared" si="6"/>
        <v>4.4600654177817427</v>
      </c>
      <c r="Z59">
        <f t="shared" si="7"/>
        <v>33.630000000000003</v>
      </c>
      <c r="AA59">
        <f t="shared" si="8"/>
        <v>1</v>
      </c>
      <c r="AB59">
        <f t="shared" si="9"/>
        <v>0</v>
      </c>
      <c r="AC59">
        <f t="shared" si="10"/>
        <v>1</v>
      </c>
    </row>
    <row r="60" spans="1:29" x14ac:dyDescent="0.2">
      <c r="A60" t="s">
        <v>83</v>
      </c>
      <c r="B60">
        <v>14.435</v>
      </c>
      <c r="C60">
        <v>5.6520000000000001</v>
      </c>
      <c r="D60">
        <f t="shared" si="1"/>
        <v>20.087</v>
      </c>
      <c r="F60">
        <v>47.286000000000001</v>
      </c>
      <c r="G60">
        <v>20.087</v>
      </c>
      <c r="H60">
        <v>86.456999999999994</v>
      </c>
      <c r="I60">
        <v>14.555</v>
      </c>
      <c r="J60">
        <v>5.6020000000000003</v>
      </c>
      <c r="K60">
        <f t="shared" si="2"/>
        <v>20.157</v>
      </c>
      <c r="L60">
        <v>47.286000000000001</v>
      </c>
      <c r="M60">
        <v>39.085000000000001</v>
      </c>
      <c r="N60">
        <f t="shared" si="3"/>
        <v>86.371000000000009</v>
      </c>
      <c r="O60" s="1">
        <f t="shared" si="4"/>
        <v>4.3041270473440534</v>
      </c>
      <c r="R60" s="1">
        <f t="shared" si="5"/>
        <v>1.0034848409419028</v>
      </c>
      <c r="U60" s="1">
        <f t="shared" si="6"/>
        <v>4.2998456713297166</v>
      </c>
      <c r="Z60">
        <f t="shared" si="7"/>
        <v>40.173999999999999</v>
      </c>
      <c r="AA60">
        <f t="shared" si="8"/>
        <v>1</v>
      </c>
      <c r="AB60">
        <f t="shared" si="9"/>
        <v>0</v>
      </c>
      <c r="AC60">
        <f t="shared" si="10"/>
        <v>1</v>
      </c>
    </row>
    <row r="61" spans="1:29" x14ac:dyDescent="0.2">
      <c r="A61" t="s">
        <v>84</v>
      </c>
      <c r="B61">
        <v>28.023</v>
      </c>
      <c r="C61">
        <v>17.396000000000001</v>
      </c>
      <c r="D61">
        <f t="shared" si="1"/>
        <v>45.418999999999997</v>
      </c>
      <c r="F61">
        <v>361.68</v>
      </c>
      <c r="G61">
        <v>45.418999999999997</v>
      </c>
      <c r="H61">
        <v>664.91599999999903</v>
      </c>
      <c r="I61">
        <v>51.731000000000002</v>
      </c>
      <c r="J61">
        <v>17.341999999999999</v>
      </c>
      <c r="K61">
        <f t="shared" si="2"/>
        <v>69.073000000000008</v>
      </c>
      <c r="L61">
        <v>361.68</v>
      </c>
      <c r="M61">
        <v>349.90600000000001</v>
      </c>
      <c r="N61">
        <f t="shared" si="3"/>
        <v>711.58600000000001</v>
      </c>
      <c r="O61" s="1">
        <f t="shared" si="4"/>
        <v>14.639600167330832</v>
      </c>
      <c r="R61" s="1">
        <f t="shared" si="5"/>
        <v>1.520795261894802</v>
      </c>
      <c r="U61" s="1">
        <f t="shared" si="6"/>
        <v>15.66714370637839</v>
      </c>
      <c r="Z61">
        <f t="shared" si="7"/>
        <v>90.837999999999994</v>
      </c>
      <c r="AA61">
        <f t="shared" si="8"/>
        <v>1</v>
      </c>
      <c r="AB61">
        <f t="shared" si="9"/>
        <v>0</v>
      </c>
      <c r="AC61">
        <f t="shared" si="10"/>
        <v>1</v>
      </c>
    </row>
    <row r="62" spans="1:29" x14ac:dyDescent="0.2">
      <c r="A62" t="s">
        <v>85</v>
      </c>
      <c r="B62">
        <v>32.698</v>
      </c>
      <c r="C62">
        <v>12.577</v>
      </c>
      <c r="D62">
        <f t="shared" si="1"/>
        <v>45.274999999999999</v>
      </c>
      <c r="F62">
        <v>97.063999999999993</v>
      </c>
      <c r="G62">
        <v>45.274999999999999</v>
      </c>
      <c r="H62">
        <v>189.11199999999999</v>
      </c>
      <c r="I62">
        <v>32.308999999999997</v>
      </c>
      <c r="J62">
        <v>12.199</v>
      </c>
      <c r="K62">
        <f t="shared" si="2"/>
        <v>44.507999999999996</v>
      </c>
      <c r="L62">
        <v>97.063999999999993</v>
      </c>
      <c r="M62">
        <v>84.105000000000004</v>
      </c>
      <c r="N62">
        <f t="shared" si="3"/>
        <v>181.16899999999998</v>
      </c>
      <c r="O62" s="1">
        <f t="shared" si="4"/>
        <v>4.1769630038652679</v>
      </c>
      <c r="R62" s="1">
        <f t="shared" si="5"/>
        <v>0.98305908337934833</v>
      </c>
      <c r="U62" s="1">
        <f t="shared" si="6"/>
        <v>4.00152401987852</v>
      </c>
      <c r="Z62">
        <f t="shared" si="7"/>
        <v>90.55</v>
      </c>
      <c r="AA62">
        <f t="shared" si="8"/>
        <v>1</v>
      </c>
      <c r="AB62">
        <f t="shared" si="9"/>
        <v>0</v>
      </c>
      <c r="AC62">
        <f t="shared" si="10"/>
        <v>1</v>
      </c>
    </row>
    <row r="63" spans="1:29" x14ac:dyDescent="0.2">
      <c r="A63" t="s">
        <v>86</v>
      </c>
      <c r="B63">
        <v>21.382999999999999</v>
      </c>
      <c r="C63">
        <v>8.6790000000000003</v>
      </c>
      <c r="D63">
        <f t="shared" si="1"/>
        <v>30.061999999999998</v>
      </c>
      <c r="F63">
        <v>53.347999999999999</v>
      </c>
      <c r="G63">
        <v>30.061999999999902</v>
      </c>
      <c r="H63">
        <v>99.116</v>
      </c>
      <c r="I63">
        <v>21.053000000000001</v>
      </c>
      <c r="J63">
        <v>8.3740000000000006</v>
      </c>
      <c r="K63">
        <f t="shared" si="2"/>
        <v>29.427</v>
      </c>
      <c r="L63">
        <v>53.347999999999999</v>
      </c>
      <c r="M63">
        <v>43.921999999999997</v>
      </c>
      <c r="N63">
        <f t="shared" si="3"/>
        <v>97.27</v>
      </c>
      <c r="O63" s="1">
        <f t="shared" si="4"/>
        <v>3.2970527576342228</v>
      </c>
      <c r="R63" s="1">
        <f t="shared" si="5"/>
        <v>0.97887698755904473</v>
      </c>
      <c r="U63" s="1">
        <f t="shared" si="6"/>
        <v>3.235646330916107</v>
      </c>
      <c r="Z63">
        <f t="shared" si="7"/>
        <v>60.123999999999995</v>
      </c>
      <c r="AA63">
        <f t="shared" si="8"/>
        <v>1</v>
      </c>
      <c r="AB63">
        <f t="shared" si="9"/>
        <v>0</v>
      </c>
      <c r="AC63">
        <f t="shared" si="10"/>
        <v>1</v>
      </c>
    </row>
    <row r="64" spans="1:29" x14ac:dyDescent="0.2">
      <c r="A64" t="s">
        <v>87</v>
      </c>
      <c r="B64">
        <v>86.86</v>
      </c>
      <c r="C64">
        <v>21.86</v>
      </c>
      <c r="D64">
        <f t="shared" si="1"/>
        <v>108.72</v>
      </c>
      <c r="F64">
        <v>515.22900000000004</v>
      </c>
      <c r="G64">
        <v>108.72</v>
      </c>
      <c r="H64">
        <v>411.39</v>
      </c>
      <c r="I64">
        <v>127.08</v>
      </c>
      <c r="J64">
        <v>19.097000000000001</v>
      </c>
      <c r="K64">
        <f t="shared" si="2"/>
        <v>146.17699999999999</v>
      </c>
      <c r="L64">
        <v>515.22900000000004</v>
      </c>
      <c r="M64">
        <v>76.790999999999997</v>
      </c>
      <c r="N64">
        <f t="shared" si="3"/>
        <v>592.02</v>
      </c>
      <c r="O64" s="1">
        <f t="shared" si="4"/>
        <v>3.7839403973509933</v>
      </c>
      <c r="R64" s="1">
        <f t="shared" si="5"/>
        <v>1.3445272259013981</v>
      </c>
      <c r="U64" s="1">
        <f t="shared" si="6"/>
        <v>5.4453642384105958</v>
      </c>
      <c r="Z64">
        <f t="shared" si="7"/>
        <v>217.44</v>
      </c>
      <c r="AA64">
        <f t="shared" si="8"/>
        <v>1</v>
      </c>
      <c r="AB64">
        <f t="shared" si="9"/>
        <v>0</v>
      </c>
      <c r="AC64">
        <f t="shared" si="10"/>
        <v>1</v>
      </c>
    </row>
    <row r="65" spans="1:29" x14ac:dyDescent="0.2">
      <c r="A65" t="s">
        <v>88</v>
      </c>
      <c r="B65">
        <v>33.418999999999997</v>
      </c>
      <c r="C65">
        <v>14.191000000000001</v>
      </c>
      <c r="D65">
        <f t="shared" si="1"/>
        <v>47.61</v>
      </c>
      <c r="F65">
        <v>131.36199999999999</v>
      </c>
      <c r="G65">
        <v>47.61</v>
      </c>
      <c r="H65">
        <v>244.26999999999899</v>
      </c>
      <c r="I65">
        <v>33.975999999999999</v>
      </c>
      <c r="J65">
        <v>14.276</v>
      </c>
      <c r="K65">
        <f t="shared" si="2"/>
        <v>48.251999999999995</v>
      </c>
      <c r="L65">
        <v>131.36199999999999</v>
      </c>
      <c r="M65">
        <v>113.315</v>
      </c>
      <c r="N65">
        <f t="shared" si="3"/>
        <v>244.67699999999999</v>
      </c>
      <c r="O65" s="1">
        <f t="shared" si="4"/>
        <v>5.1306448225162571</v>
      </c>
      <c r="R65" s="1">
        <f t="shared" si="5"/>
        <v>1.0134845620667927</v>
      </c>
      <c r="U65" s="1">
        <f t="shared" si="6"/>
        <v>5.1391934467548834</v>
      </c>
      <c r="Z65">
        <f t="shared" si="7"/>
        <v>95.22</v>
      </c>
      <c r="AA65">
        <f t="shared" si="8"/>
        <v>1</v>
      </c>
      <c r="AB65">
        <f t="shared" si="9"/>
        <v>0</v>
      </c>
      <c r="AC65">
        <f t="shared" si="10"/>
        <v>1</v>
      </c>
    </row>
    <row r="66" spans="1:29" x14ac:dyDescent="0.2">
      <c r="A66" t="s">
        <v>89</v>
      </c>
      <c r="B66">
        <v>4.3999999999999997E-2</v>
      </c>
      <c r="C66">
        <v>2.9000000000000001E-2</v>
      </c>
      <c r="D66">
        <f t="shared" si="1"/>
        <v>7.2999999999999995E-2</v>
      </c>
      <c r="F66">
        <v>0.52100000000000002</v>
      </c>
      <c r="G66">
        <v>7.2999999999999995E-2</v>
      </c>
      <c r="H66">
        <v>0.97399999999999998</v>
      </c>
      <c r="I66">
        <v>5.6000000000000001E-2</v>
      </c>
      <c r="J66">
        <v>2.9000000000000001E-2</v>
      </c>
      <c r="K66">
        <f t="shared" si="2"/>
        <v>8.5000000000000006E-2</v>
      </c>
      <c r="L66">
        <v>0.52100000000000002</v>
      </c>
      <c r="M66">
        <v>0.48599999999999999</v>
      </c>
      <c r="N66">
        <f t="shared" si="3"/>
        <v>1.0070000000000001</v>
      </c>
      <c r="O66" s="1">
        <f t="shared" si="4"/>
        <v>13.342465753424658</v>
      </c>
      <c r="R66" s="1">
        <f t="shared" si="5"/>
        <v>1.1643835616438358</v>
      </c>
      <c r="U66" s="1">
        <f t="shared" si="6"/>
        <v>13.794520547945208</v>
      </c>
      <c r="Z66">
        <f t="shared" si="7"/>
        <v>0.14599999999999999</v>
      </c>
      <c r="AA66">
        <f t="shared" si="8"/>
        <v>1</v>
      </c>
      <c r="AB66">
        <f t="shared" si="9"/>
        <v>0</v>
      </c>
      <c r="AC66">
        <f t="shared" si="10"/>
        <v>1</v>
      </c>
    </row>
    <row r="67" spans="1:29" x14ac:dyDescent="0.2">
      <c r="A67" t="s">
        <v>90</v>
      </c>
      <c r="B67">
        <v>3.2000000000000001E-2</v>
      </c>
      <c r="C67">
        <v>0.02</v>
      </c>
      <c r="D67">
        <f t="shared" ref="D67:D81" si="11">B67+C67</f>
        <v>5.2000000000000005E-2</v>
      </c>
      <c r="F67">
        <v>0.13500000000000001</v>
      </c>
      <c r="G67">
        <v>5.1999999999999998E-2</v>
      </c>
      <c r="H67">
        <v>0.26400000000000001</v>
      </c>
      <c r="I67">
        <v>0.03</v>
      </c>
      <c r="J67">
        <v>0.02</v>
      </c>
      <c r="K67">
        <f t="shared" ref="K67:K81" si="12">I67+J67</f>
        <v>0.05</v>
      </c>
      <c r="L67">
        <v>0.13500000000000001</v>
      </c>
      <c r="M67">
        <v>0.127</v>
      </c>
      <c r="N67">
        <f t="shared" ref="N67:N81" si="13">L67+M67</f>
        <v>0.26200000000000001</v>
      </c>
      <c r="O67" s="1">
        <f t="shared" ref="O67:O81" si="14">H67/$D67</f>
        <v>5.0769230769230766</v>
      </c>
      <c r="R67" s="1">
        <f t="shared" ref="R67:R81" si="15">K67/$D67</f>
        <v>0.96153846153846145</v>
      </c>
      <c r="U67" s="1">
        <f t="shared" ref="U67:U81" si="16">N67/$D67</f>
        <v>5.0384615384615383</v>
      </c>
      <c r="Z67">
        <f t="shared" ref="Z67:Z81" si="17">$Y$2*D67</f>
        <v>0.10400000000000001</v>
      </c>
      <c r="AA67">
        <f t="shared" ref="AA67:AA81" si="18">IF(H67&gt;$Z67,1,0)</f>
        <v>1</v>
      </c>
      <c r="AB67">
        <f t="shared" ref="AB67:AB81" si="19">IF(K67&gt;$Z67,1,0)</f>
        <v>0</v>
      </c>
      <c r="AC67">
        <f t="shared" ref="AC67:AC81" si="20">IF(N67&gt;$Z67,1,0)</f>
        <v>1</v>
      </c>
    </row>
    <row r="68" spans="1:29" x14ac:dyDescent="0.2">
      <c r="A68" t="s">
        <v>91</v>
      </c>
      <c r="B68">
        <v>45.741</v>
      </c>
      <c r="C68">
        <v>27.13</v>
      </c>
      <c r="D68">
        <f t="shared" si="11"/>
        <v>72.870999999999995</v>
      </c>
      <c r="F68">
        <v>192.989</v>
      </c>
      <c r="G68">
        <v>72.870999999999995</v>
      </c>
      <c r="H68">
        <v>384.53399999999999</v>
      </c>
      <c r="I68">
        <v>44.405000000000001</v>
      </c>
      <c r="J68">
        <v>26.832000000000001</v>
      </c>
      <c r="K68">
        <f t="shared" si="12"/>
        <v>71.236999999999995</v>
      </c>
      <c r="L68">
        <v>192.989</v>
      </c>
      <c r="M68">
        <v>188.99799999999999</v>
      </c>
      <c r="N68">
        <f t="shared" si="13"/>
        <v>381.98699999999997</v>
      </c>
      <c r="O68" s="1">
        <f t="shared" si="14"/>
        <v>5.2769139987100493</v>
      </c>
      <c r="R68" s="1">
        <f t="shared" si="15"/>
        <v>0.97757681382168493</v>
      </c>
      <c r="U68" s="1">
        <f t="shared" si="16"/>
        <v>5.2419618229473999</v>
      </c>
      <c r="Z68">
        <f t="shared" si="17"/>
        <v>145.74199999999999</v>
      </c>
      <c r="AA68">
        <f t="shared" si="18"/>
        <v>1</v>
      </c>
      <c r="AB68">
        <f t="shared" si="19"/>
        <v>0</v>
      </c>
      <c r="AC68">
        <f t="shared" si="20"/>
        <v>1</v>
      </c>
    </row>
    <row r="69" spans="1:29" x14ac:dyDescent="0.2">
      <c r="A69" t="s">
        <v>92</v>
      </c>
      <c r="B69">
        <v>13.744</v>
      </c>
      <c r="C69">
        <v>5.6289999999999996</v>
      </c>
      <c r="D69">
        <f t="shared" si="11"/>
        <v>19.372999999999998</v>
      </c>
      <c r="F69">
        <v>425.363</v>
      </c>
      <c r="G69">
        <v>19.372999999999902</v>
      </c>
      <c r="H69">
        <v>759.98199999999997</v>
      </c>
      <c r="I69">
        <v>21.925000000000001</v>
      </c>
      <c r="J69">
        <v>5.8090000000000002</v>
      </c>
      <c r="K69">
        <f t="shared" si="12"/>
        <v>27.734000000000002</v>
      </c>
      <c r="L69">
        <v>425.363</v>
      </c>
      <c r="M69">
        <v>421.13099999999997</v>
      </c>
      <c r="N69">
        <f t="shared" si="13"/>
        <v>846.49399999999991</v>
      </c>
      <c r="O69" s="1">
        <f t="shared" si="14"/>
        <v>39.228926856965884</v>
      </c>
      <c r="R69" s="1">
        <f t="shared" si="15"/>
        <v>1.4315800340680331</v>
      </c>
      <c r="U69" s="1">
        <f t="shared" si="16"/>
        <v>43.694523305631549</v>
      </c>
      <c r="Z69">
        <f t="shared" si="17"/>
        <v>38.745999999999995</v>
      </c>
      <c r="AA69">
        <f t="shared" si="18"/>
        <v>1</v>
      </c>
      <c r="AB69">
        <f t="shared" si="19"/>
        <v>0</v>
      </c>
      <c r="AC69">
        <f t="shared" si="20"/>
        <v>1</v>
      </c>
    </row>
    <row r="70" spans="1:29" x14ac:dyDescent="0.2">
      <c r="A70" t="s">
        <v>93</v>
      </c>
      <c r="B70">
        <v>58.601999999999997</v>
      </c>
      <c r="C70">
        <v>23.164999999999999</v>
      </c>
      <c r="D70">
        <f t="shared" si="11"/>
        <v>81.766999999999996</v>
      </c>
      <c r="F70">
        <v>295.108</v>
      </c>
      <c r="G70">
        <v>81.766999999999996</v>
      </c>
      <c r="H70">
        <v>567.13800000000003</v>
      </c>
      <c r="I70">
        <v>59.726999999999997</v>
      </c>
      <c r="J70">
        <v>23.199000000000002</v>
      </c>
      <c r="K70">
        <f t="shared" si="12"/>
        <v>82.926000000000002</v>
      </c>
      <c r="L70">
        <v>295.108</v>
      </c>
      <c r="M70">
        <v>259.87400000000002</v>
      </c>
      <c r="N70">
        <f t="shared" si="13"/>
        <v>554.98199999999997</v>
      </c>
      <c r="O70" s="1">
        <f t="shared" si="14"/>
        <v>6.9360255359741716</v>
      </c>
      <c r="R70" s="1">
        <f t="shared" si="15"/>
        <v>1.0141744224442624</v>
      </c>
      <c r="U70" s="1">
        <f t="shared" si="16"/>
        <v>6.7873592035906904</v>
      </c>
      <c r="Z70">
        <f t="shared" si="17"/>
        <v>163.53399999999999</v>
      </c>
      <c r="AA70">
        <f t="shared" si="18"/>
        <v>1</v>
      </c>
      <c r="AB70">
        <f t="shared" si="19"/>
        <v>0</v>
      </c>
      <c r="AC70">
        <f t="shared" si="20"/>
        <v>1</v>
      </c>
    </row>
    <row r="71" spans="1:29" x14ac:dyDescent="0.2">
      <c r="A71" t="s">
        <v>96</v>
      </c>
      <c r="B71">
        <v>4.2999999999999997E-2</v>
      </c>
      <c r="C71">
        <v>2.5999999999999999E-2</v>
      </c>
      <c r="D71">
        <f t="shared" si="11"/>
        <v>6.8999999999999992E-2</v>
      </c>
      <c r="F71">
        <v>0.26</v>
      </c>
      <c r="G71">
        <v>6.8999999999999895E-2</v>
      </c>
      <c r="H71">
        <v>0.628</v>
      </c>
      <c r="I71">
        <v>4.9000000000000002E-2</v>
      </c>
      <c r="J71">
        <v>2.5000000000000001E-2</v>
      </c>
      <c r="K71">
        <f t="shared" si="12"/>
        <v>7.400000000000001E-2</v>
      </c>
      <c r="L71">
        <v>0.26</v>
      </c>
      <c r="M71">
        <v>0.248</v>
      </c>
      <c r="N71">
        <f t="shared" si="13"/>
        <v>0.50800000000000001</v>
      </c>
      <c r="O71" s="1">
        <f t="shared" si="14"/>
        <v>9.1014492753623202</v>
      </c>
      <c r="R71" s="1">
        <f t="shared" si="15"/>
        <v>1.0724637681159424</v>
      </c>
      <c r="U71" s="1">
        <f t="shared" si="16"/>
        <v>7.3623188405797109</v>
      </c>
      <c r="Z71">
        <f t="shared" si="17"/>
        <v>0.13799999999999998</v>
      </c>
      <c r="AA71">
        <f t="shared" si="18"/>
        <v>1</v>
      </c>
      <c r="AB71">
        <f t="shared" si="19"/>
        <v>0</v>
      </c>
      <c r="AC71">
        <f t="shared" si="20"/>
        <v>1</v>
      </c>
    </row>
    <row r="72" spans="1:29" x14ac:dyDescent="0.2">
      <c r="A72" t="s">
        <v>98</v>
      </c>
      <c r="B72">
        <v>69.343000000000004</v>
      </c>
      <c r="C72">
        <v>7.1059999999999999</v>
      </c>
      <c r="D72">
        <f t="shared" si="11"/>
        <v>76.448999999999998</v>
      </c>
      <c r="F72">
        <v>68.599999999999994</v>
      </c>
      <c r="G72">
        <v>76.448999999999998</v>
      </c>
      <c r="H72">
        <v>70.81</v>
      </c>
      <c r="I72">
        <v>70.253</v>
      </c>
      <c r="J72">
        <v>8.0589999999999993</v>
      </c>
      <c r="K72">
        <f t="shared" si="12"/>
        <v>78.311999999999998</v>
      </c>
      <c r="L72">
        <v>68.599999999999994</v>
      </c>
      <c r="M72">
        <v>8.7639999999999993</v>
      </c>
      <c r="N72">
        <f t="shared" si="13"/>
        <v>77.36399999999999</v>
      </c>
      <c r="O72" s="1">
        <f t="shared" si="14"/>
        <v>0.92623840730421592</v>
      </c>
      <c r="R72" s="1">
        <f t="shared" si="15"/>
        <v>1.0243691873013381</v>
      </c>
      <c r="U72" s="1">
        <f t="shared" si="16"/>
        <v>1.011968763489385</v>
      </c>
      <c r="Z72">
        <f t="shared" si="17"/>
        <v>152.898</v>
      </c>
      <c r="AA72">
        <f t="shared" si="18"/>
        <v>0</v>
      </c>
      <c r="AB72">
        <f t="shared" si="19"/>
        <v>0</v>
      </c>
      <c r="AC72">
        <f t="shared" si="20"/>
        <v>0</v>
      </c>
    </row>
    <row r="73" spans="1:29" x14ac:dyDescent="0.2">
      <c r="A73" t="s">
        <v>99</v>
      </c>
      <c r="B73">
        <v>131.917</v>
      </c>
      <c r="C73">
        <v>72.847999999999999</v>
      </c>
      <c r="D73">
        <f t="shared" si="11"/>
        <v>204.76499999999999</v>
      </c>
      <c r="F73">
        <v>291.30900000000003</v>
      </c>
      <c r="G73">
        <v>204.76499999999999</v>
      </c>
      <c r="H73">
        <v>512.20799999999997</v>
      </c>
      <c r="I73">
        <v>170.34899999999999</v>
      </c>
      <c r="J73">
        <v>74.225999999999999</v>
      </c>
      <c r="K73">
        <f t="shared" si="12"/>
        <v>244.57499999999999</v>
      </c>
      <c r="L73">
        <v>291.30900000000003</v>
      </c>
      <c r="M73">
        <v>263.38099999999997</v>
      </c>
      <c r="N73">
        <f t="shared" si="13"/>
        <v>554.69000000000005</v>
      </c>
      <c r="O73" s="1">
        <f t="shared" si="14"/>
        <v>2.5014431177203136</v>
      </c>
      <c r="R73" s="1">
        <f t="shared" si="15"/>
        <v>1.1944179913559447</v>
      </c>
      <c r="U73" s="1">
        <f t="shared" si="16"/>
        <v>2.708910214147926</v>
      </c>
      <c r="Z73">
        <f t="shared" si="17"/>
        <v>409.53</v>
      </c>
      <c r="AA73">
        <f t="shared" si="18"/>
        <v>1</v>
      </c>
      <c r="AB73">
        <f t="shared" si="19"/>
        <v>0</v>
      </c>
      <c r="AC73">
        <f t="shared" si="20"/>
        <v>1</v>
      </c>
    </row>
    <row r="74" spans="1:29" x14ac:dyDescent="0.2">
      <c r="A74" t="s">
        <v>100</v>
      </c>
      <c r="B74">
        <v>133.32599999999999</v>
      </c>
      <c r="C74">
        <v>5.5019999999999998</v>
      </c>
      <c r="D74">
        <f t="shared" si="11"/>
        <v>138.828</v>
      </c>
      <c r="F74">
        <v>193.84700000000001</v>
      </c>
      <c r="G74">
        <v>138.828</v>
      </c>
      <c r="H74">
        <v>129.892</v>
      </c>
      <c r="I74">
        <v>167.9</v>
      </c>
      <c r="J74">
        <v>77.084999999999994</v>
      </c>
      <c r="K74">
        <f t="shared" si="12"/>
        <v>244.98500000000001</v>
      </c>
      <c r="L74">
        <v>193.84700000000001</v>
      </c>
      <c r="M74">
        <v>81.495000000000005</v>
      </c>
      <c r="N74">
        <f t="shared" si="13"/>
        <v>275.34199999999998</v>
      </c>
      <c r="O74" s="1">
        <f t="shared" si="14"/>
        <v>0.93563258132365223</v>
      </c>
      <c r="R74" s="1">
        <f t="shared" si="15"/>
        <v>1.7646656294119343</v>
      </c>
      <c r="U74" s="1">
        <f t="shared" si="16"/>
        <v>1.9833318927017602</v>
      </c>
      <c r="Z74">
        <f t="shared" si="17"/>
        <v>277.65600000000001</v>
      </c>
      <c r="AA74">
        <f t="shared" si="18"/>
        <v>0</v>
      </c>
      <c r="AB74">
        <f t="shared" si="19"/>
        <v>0</v>
      </c>
      <c r="AC74">
        <f t="shared" si="20"/>
        <v>0</v>
      </c>
    </row>
    <row r="75" spans="1:29" x14ac:dyDescent="0.2">
      <c r="A75" t="s">
        <v>102</v>
      </c>
      <c r="B75">
        <v>43.274999999999999</v>
      </c>
      <c r="C75">
        <v>10.004</v>
      </c>
      <c r="D75">
        <f t="shared" si="11"/>
        <v>53.278999999999996</v>
      </c>
      <c r="F75">
        <v>80.248999999999995</v>
      </c>
      <c r="G75">
        <v>53.278999999999897</v>
      </c>
      <c r="H75">
        <v>74.096000000000004</v>
      </c>
      <c r="I75">
        <v>51.094000000000001</v>
      </c>
      <c r="J75">
        <v>8.7539999999999996</v>
      </c>
      <c r="K75">
        <f t="shared" si="12"/>
        <v>59.847999999999999</v>
      </c>
      <c r="L75">
        <v>80.248999999999995</v>
      </c>
      <c r="M75">
        <v>16.184999999999999</v>
      </c>
      <c r="N75">
        <f t="shared" si="13"/>
        <v>96.433999999999997</v>
      </c>
      <c r="O75" s="1">
        <f t="shared" si="14"/>
        <v>1.3907167927325965</v>
      </c>
      <c r="R75" s="1">
        <f t="shared" si="15"/>
        <v>1.1232943561253028</v>
      </c>
      <c r="U75" s="1">
        <f t="shared" si="16"/>
        <v>1.8099814185701684</v>
      </c>
      <c r="Z75">
        <f t="shared" si="17"/>
        <v>106.55799999999999</v>
      </c>
      <c r="AA75">
        <f t="shared" si="18"/>
        <v>0</v>
      </c>
      <c r="AB75">
        <f t="shared" si="19"/>
        <v>0</v>
      </c>
      <c r="AC75">
        <f t="shared" si="20"/>
        <v>0</v>
      </c>
    </row>
    <row r="76" spans="1:29" x14ac:dyDescent="0.2">
      <c r="A76" t="s">
        <v>103</v>
      </c>
      <c r="B76">
        <v>266.58</v>
      </c>
      <c r="C76">
        <v>13.22</v>
      </c>
      <c r="D76">
        <f t="shared" si="11"/>
        <v>279.8</v>
      </c>
      <c r="F76">
        <v>352.81400000000002</v>
      </c>
      <c r="G76">
        <v>279.8</v>
      </c>
      <c r="H76">
        <v>442.56700000000001</v>
      </c>
      <c r="I76">
        <v>253.04900000000001</v>
      </c>
      <c r="J76">
        <v>14.792999999999999</v>
      </c>
      <c r="K76">
        <f t="shared" si="12"/>
        <v>267.84199999999998</v>
      </c>
      <c r="L76">
        <v>352.81400000000002</v>
      </c>
      <c r="M76">
        <v>90.283000000000001</v>
      </c>
      <c r="N76">
        <f t="shared" si="13"/>
        <v>443.09700000000004</v>
      </c>
      <c r="O76" s="1">
        <f t="shared" si="14"/>
        <v>1.5817262330235882</v>
      </c>
      <c r="R76" s="1">
        <f t="shared" si="15"/>
        <v>0.9572623302358827</v>
      </c>
      <c r="U76" s="1">
        <f t="shared" si="16"/>
        <v>1.5836204431736955</v>
      </c>
      <c r="Z76">
        <f t="shared" si="17"/>
        <v>559.6</v>
      </c>
      <c r="AA76">
        <f t="shared" si="18"/>
        <v>0</v>
      </c>
      <c r="AB76">
        <f t="shared" si="19"/>
        <v>0</v>
      </c>
      <c r="AC76">
        <f t="shared" si="20"/>
        <v>0</v>
      </c>
    </row>
    <row r="77" spans="1:29" x14ac:dyDescent="0.2">
      <c r="A77" t="s">
        <v>104</v>
      </c>
      <c r="B77">
        <v>260.209</v>
      </c>
      <c r="C77">
        <v>26.609000000000002</v>
      </c>
      <c r="D77">
        <f t="shared" si="11"/>
        <v>286.81799999999998</v>
      </c>
      <c r="F77">
        <v>444.08699999999999</v>
      </c>
      <c r="G77">
        <v>286.81799999999998</v>
      </c>
      <c r="H77">
        <v>267.50099999999998</v>
      </c>
      <c r="I77">
        <v>411.09300000000002</v>
      </c>
      <c r="J77">
        <v>348.69600000000003</v>
      </c>
      <c r="K77">
        <f t="shared" si="12"/>
        <v>759.78899999999999</v>
      </c>
      <c r="L77">
        <v>444.08699999999999</v>
      </c>
      <c r="M77">
        <v>359.51</v>
      </c>
      <c r="N77">
        <f t="shared" si="13"/>
        <v>803.59699999999998</v>
      </c>
      <c r="O77" s="1">
        <f t="shared" si="14"/>
        <v>0.93265067046001293</v>
      </c>
      <c r="R77" s="1">
        <f t="shared" si="15"/>
        <v>2.6490283036629503</v>
      </c>
      <c r="U77" s="1">
        <f t="shared" si="16"/>
        <v>2.8017662768724421</v>
      </c>
      <c r="Z77">
        <f t="shared" si="17"/>
        <v>573.63599999999997</v>
      </c>
      <c r="AA77">
        <f t="shared" si="18"/>
        <v>0</v>
      </c>
      <c r="AB77">
        <f t="shared" si="19"/>
        <v>1</v>
      </c>
      <c r="AC77">
        <f t="shared" si="20"/>
        <v>1</v>
      </c>
    </row>
    <row r="78" spans="1:29" x14ac:dyDescent="0.2">
      <c r="A78" t="s">
        <v>107</v>
      </c>
      <c r="B78">
        <v>591.46</v>
      </c>
      <c r="C78">
        <v>75.257999999999996</v>
      </c>
      <c r="D78">
        <f t="shared" si="11"/>
        <v>666.71800000000007</v>
      </c>
      <c r="F78">
        <v>1817.2349999999999</v>
      </c>
      <c r="G78">
        <v>666.71799999999996</v>
      </c>
      <c r="H78">
        <v>717.62</v>
      </c>
      <c r="I78">
        <v>1712.856</v>
      </c>
      <c r="J78">
        <v>131.83099999999999</v>
      </c>
      <c r="K78">
        <f t="shared" si="12"/>
        <v>1844.6869999999999</v>
      </c>
      <c r="L78">
        <v>1817.2349999999999</v>
      </c>
      <c r="M78">
        <v>136.72499999999999</v>
      </c>
      <c r="N78">
        <f t="shared" si="13"/>
        <v>1953.9599999999998</v>
      </c>
      <c r="O78" s="1">
        <f t="shared" si="14"/>
        <v>1.076347121271662</v>
      </c>
      <c r="R78" s="1">
        <f t="shared" si="15"/>
        <v>2.7668174550559601</v>
      </c>
      <c r="U78" s="1">
        <f t="shared" si="16"/>
        <v>2.9307143349962046</v>
      </c>
      <c r="Z78">
        <f t="shared" si="17"/>
        <v>1333.4360000000001</v>
      </c>
      <c r="AA78">
        <f t="shared" si="18"/>
        <v>0</v>
      </c>
      <c r="AB78">
        <f t="shared" si="19"/>
        <v>1</v>
      </c>
      <c r="AC78">
        <f t="shared" si="20"/>
        <v>1</v>
      </c>
    </row>
    <row r="79" spans="1:29" x14ac:dyDescent="0.2">
      <c r="A79" t="s">
        <v>108</v>
      </c>
      <c r="B79">
        <v>92.069000000000003</v>
      </c>
      <c r="C79">
        <v>18.309000000000001</v>
      </c>
      <c r="D79">
        <f t="shared" si="11"/>
        <v>110.378</v>
      </c>
      <c r="F79">
        <v>113.54300000000001</v>
      </c>
      <c r="G79">
        <v>110.378</v>
      </c>
      <c r="H79">
        <v>107.648</v>
      </c>
      <c r="I79">
        <v>96.796999999999997</v>
      </c>
      <c r="J79">
        <v>17.888000000000002</v>
      </c>
      <c r="K79">
        <f t="shared" si="12"/>
        <v>114.685</v>
      </c>
      <c r="L79">
        <v>113.54300000000001</v>
      </c>
      <c r="M79">
        <v>19.943000000000001</v>
      </c>
      <c r="N79">
        <f t="shared" si="13"/>
        <v>133.48600000000002</v>
      </c>
      <c r="O79" s="1">
        <f t="shared" si="14"/>
        <v>0.97526681041511887</v>
      </c>
      <c r="R79" s="1">
        <f t="shared" si="15"/>
        <v>1.0390204569751218</v>
      </c>
      <c r="U79" s="1">
        <f t="shared" si="16"/>
        <v>1.2093533131602314</v>
      </c>
      <c r="Z79">
        <f t="shared" si="17"/>
        <v>220.756</v>
      </c>
      <c r="AA79">
        <f t="shared" si="18"/>
        <v>0</v>
      </c>
      <c r="AB79">
        <f t="shared" si="19"/>
        <v>0</v>
      </c>
      <c r="AC79">
        <f t="shared" si="20"/>
        <v>0</v>
      </c>
    </row>
    <row r="80" spans="1:29" x14ac:dyDescent="0.2">
      <c r="A80" t="s">
        <v>109</v>
      </c>
      <c r="B80">
        <v>400.94</v>
      </c>
      <c r="C80">
        <v>19.672000000000001</v>
      </c>
      <c r="D80">
        <f t="shared" si="11"/>
        <v>420.61200000000002</v>
      </c>
      <c r="F80">
        <v>551.89</v>
      </c>
      <c r="G80">
        <v>420.61200000000002</v>
      </c>
      <c r="H80">
        <v>441.96</v>
      </c>
      <c r="I80">
        <v>462.20600000000002</v>
      </c>
      <c r="J80">
        <v>192.39</v>
      </c>
      <c r="K80">
        <f t="shared" si="12"/>
        <v>654.596</v>
      </c>
      <c r="L80">
        <v>551.89</v>
      </c>
      <c r="M80">
        <v>231.71299999999999</v>
      </c>
      <c r="N80">
        <f t="shared" si="13"/>
        <v>783.60299999999995</v>
      </c>
      <c r="O80" s="1">
        <f t="shared" si="14"/>
        <v>1.0507546147042879</v>
      </c>
      <c r="R80" s="1">
        <f t="shared" si="15"/>
        <v>1.5562941618403658</v>
      </c>
      <c r="U80" s="1">
        <f t="shared" si="16"/>
        <v>1.8630067615759891</v>
      </c>
      <c r="Z80">
        <f t="shared" si="17"/>
        <v>841.22400000000005</v>
      </c>
      <c r="AA80">
        <f t="shared" si="18"/>
        <v>0</v>
      </c>
      <c r="AB80">
        <f t="shared" si="19"/>
        <v>0</v>
      </c>
      <c r="AC80">
        <f t="shared" si="20"/>
        <v>0</v>
      </c>
    </row>
    <row r="81" spans="1:29" x14ac:dyDescent="0.2">
      <c r="A81" t="s">
        <v>111</v>
      </c>
      <c r="B81">
        <v>83.537999999999997</v>
      </c>
      <c r="C81">
        <v>2.4079999999999999</v>
      </c>
      <c r="D81">
        <f t="shared" si="11"/>
        <v>85.945999999999998</v>
      </c>
      <c r="F81">
        <v>87.346999999999994</v>
      </c>
      <c r="G81">
        <v>85.945999999999998</v>
      </c>
      <c r="H81">
        <v>89.162000000000006</v>
      </c>
      <c r="I81">
        <v>85.683000000000007</v>
      </c>
      <c r="J81">
        <v>2.4590000000000001</v>
      </c>
      <c r="K81">
        <f t="shared" si="12"/>
        <v>88.14200000000001</v>
      </c>
      <c r="L81">
        <v>87.346999999999994</v>
      </c>
      <c r="M81">
        <v>3.5379999999999998</v>
      </c>
      <c r="N81">
        <f t="shared" si="13"/>
        <v>90.884999999999991</v>
      </c>
      <c r="O81" s="1">
        <f t="shared" si="14"/>
        <v>1.037418844390664</v>
      </c>
      <c r="R81" s="1">
        <f t="shared" si="15"/>
        <v>1.0255509273264609</v>
      </c>
      <c r="U81" s="1">
        <f t="shared" si="16"/>
        <v>1.0574663160589206</v>
      </c>
      <c r="Z81">
        <f t="shared" si="17"/>
        <v>171.892</v>
      </c>
      <c r="AA81">
        <f t="shared" si="18"/>
        <v>0</v>
      </c>
      <c r="AB81">
        <f t="shared" si="19"/>
        <v>0</v>
      </c>
      <c r="AC81">
        <f t="shared" si="2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608D-1427-E648-966F-7ABB7C9483DB}">
  <dimension ref="A1:M77"/>
  <sheetViews>
    <sheetView tabSelected="1" workbookViewId="0">
      <selection activeCell="A24" sqref="A24"/>
    </sheetView>
  </sheetViews>
  <sheetFormatPr baseColWidth="10" defaultRowHeight="16" x14ac:dyDescent="0.2"/>
  <cols>
    <col min="1" max="1" width="19.5" customWidth="1"/>
  </cols>
  <sheetData>
    <row r="1" spans="1:13" x14ac:dyDescent="0.2">
      <c r="A1" t="s">
        <v>147</v>
      </c>
      <c r="B1" t="s">
        <v>139</v>
      </c>
      <c r="C1" t="s">
        <v>59</v>
      </c>
      <c r="D1" t="s">
        <v>140</v>
      </c>
      <c r="E1" t="s">
        <v>139</v>
      </c>
      <c r="F1" t="s">
        <v>59</v>
      </c>
      <c r="G1" t="s">
        <v>141</v>
      </c>
      <c r="H1" t="s">
        <v>146</v>
      </c>
      <c r="I1" t="s">
        <v>142</v>
      </c>
      <c r="J1" t="s">
        <v>146</v>
      </c>
      <c r="L1" t="s">
        <v>152</v>
      </c>
      <c r="M1">
        <f>SUM(L:L)</f>
        <v>55</v>
      </c>
    </row>
    <row r="2" spans="1:13" x14ac:dyDescent="0.2">
      <c r="A2" t="s">
        <v>0</v>
      </c>
      <c r="B2">
        <v>11.798999999999999</v>
      </c>
      <c r="C2">
        <v>1.5349999999999999</v>
      </c>
      <c r="D2">
        <v>13.334</v>
      </c>
      <c r="E2">
        <v>3.585</v>
      </c>
      <c r="F2">
        <v>8.5570000000000004</v>
      </c>
      <c r="G2">
        <v>12.141999999999999</v>
      </c>
      <c r="H2">
        <f t="shared" ref="H2:H32" si="0">G2/D2</f>
        <v>0.91060446977651111</v>
      </c>
      <c r="I2" t="s">
        <v>143</v>
      </c>
      <c r="J2">
        <f>G2/D2</f>
        <v>0.91060446977651111</v>
      </c>
      <c r="K2" t="s">
        <v>64</v>
      </c>
      <c r="L2">
        <f>IF(J2&gt;1,1,0)</f>
        <v>0</v>
      </c>
    </row>
    <row r="3" spans="1:13" x14ac:dyDescent="0.2">
      <c r="A3" t="s">
        <v>1</v>
      </c>
      <c r="B3">
        <v>1.4999999999999999E-2</v>
      </c>
      <c r="C3">
        <v>7.0000000000000001E-3</v>
      </c>
      <c r="D3">
        <v>2.1999999999999999E-2</v>
      </c>
      <c r="E3">
        <v>0.32800000000000001</v>
      </c>
      <c r="F3">
        <v>5.0000000000000001E-3</v>
      </c>
      <c r="G3">
        <v>0.33300000000000002</v>
      </c>
      <c r="H3">
        <f t="shared" si="0"/>
        <v>15.136363636363638</v>
      </c>
      <c r="I3" t="s">
        <v>64</v>
      </c>
      <c r="J3">
        <f t="shared" ref="J3:J63" si="1">G3/D3</f>
        <v>15.136363636363638</v>
      </c>
      <c r="K3">
        <f>MIN(J:J)</f>
        <v>3.010307615809477E-3</v>
      </c>
      <c r="L3">
        <f t="shared" ref="L3:L66" si="2">IF(J3&gt;1,1,0)</f>
        <v>1</v>
      </c>
    </row>
    <row r="4" spans="1:13" x14ac:dyDescent="0.2">
      <c r="A4" t="s">
        <v>2</v>
      </c>
      <c r="B4">
        <v>2.1000000000000001E-2</v>
      </c>
      <c r="C4">
        <v>1.2999999999999999E-2</v>
      </c>
      <c r="D4">
        <v>3.4000000000000002E-2</v>
      </c>
      <c r="E4">
        <v>10.348000000000001</v>
      </c>
      <c r="F4">
        <v>4.4999999999999998E-2</v>
      </c>
      <c r="G4">
        <v>10.393000000000001</v>
      </c>
      <c r="H4">
        <f t="shared" si="0"/>
        <v>305.6764705882353</v>
      </c>
      <c r="I4">
        <f>MIN(D:D)</f>
        <v>1.2E-2</v>
      </c>
      <c r="J4">
        <f t="shared" si="1"/>
        <v>305.6764705882353</v>
      </c>
      <c r="K4" t="s">
        <v>63</v>
      </c>
      <c r="L4">
        <f t="shared" si="2"/>
        <v>1</v>
      </c>
    </row>
    <row r="5" spans="1:13" x14ac:dyDescent="0.2">
      <c r="A5" t="s">
        <v>3</v>
      </c>
      <c r="B5">
        <v>0.97899999999999998</v>
      </c>
      <c r="C5">
        <v>0.77500000000000002</v>
      </c>
      <c r="D5">
        <v>1.754</v>
      </c>
      <c r="E5">
        <v>25.24</v>
      </c>
      <c r="F5">
        <v>0.217</v>
      </c>
      <c r="G5">
        <v>25.456999999999901</v>
      </c>
      <c r="H5">
        <f t="shared" si="0"/>
        <v>14.513683010262202</v>
      </c>
      <c r="I5" t="s">
        <v>63</v>
      </c>
      <c r="J5">
        <f t="shared" si="1"/>
        <v>14.513683010262202</v>
      </c>
      <c r="K5">
        <f>MAX(J:J)</f>
        <v>3667.3507462686566</v>
      </c>
      <c r="L5">
        <f t="shared" si="2"/>
        <v>1</v>
      </c>
    </row>
    <row r="6" spans="1:13" x14ac:dyDescent="0.2">
      <c r="A6" t="s">
        <v>4</v>
      </c>
      <c r="B6">
        <v>2.8000000000000001E-2</v>
      </c>
      <c r="C6">
        <v>1.7999999999999999E-2</v>
      </c>
      <c r="D6">
        <v>4.5999999999999999E-2</v>
      </c>
      <c r="E6">
        <v>18.356999999999999</v>
      </c>
      <c r="F6">
        <v>7.4999999999999997E-2</v>
      </c>
      <c r="G6">
        <v>18.431999999999999</v>
      </c>
      <c r="H6">
        <f t="shared" si="0"/>
        <v>400.695652173913</v>
      </c>
      <c r="I6">
        <f>MAX(D:D)</f>
        <v>859.55700000000002</v>
      </c>
      <c r="J6">
        <f t="shared" si="1"/>
        <v>400.695652173913</v>
      </c>
      <c r="K6" t="s">
        <v>65</v>
      </c>
      <c r="L6">
        <f t="shared" si="2"/>
        <v>1</v>
      </c>
    </row>
    <row r="7" spans="1:13" x14ac:dyDescent="0.2">
      <c r="A7" t="s">
        <v>5</v>
      </c>
      <c r="B7">
        <v>8.9999999999999993E-3</v>
      </c>
      <c r="C7">
        <v>3.0000000000000001E-3</v>
      </c>
      <c r="D7">
        <v>1.2E-2</v>
      </c>
      <c r="E7">
        <v>7.2999999999999995E-2</v>
      </c>
      <c r="F7">
        <v>7.0000000000000001E-3</v>
      </c>
      <c r="G7">
        <v>0.08</v>
      </c>
      <c r="H7">
        <f t="shared" si="0"/>
        <v>6.666666666666667</v>
      </c>
      <c r="I7" t="s">
        <v>144</v>
      </c>
      <c r="J7">
        <f t="shared" si="1"/>
        <v>6.666666666666667</v>
      </c>
      <c r="K7">
        <f>HARMEAN(J:J)</f>
        <v>8.6572320503379097E-2</v>
      </c>
      <c r="L7">
        <f t="shared" si="2"/>
        <v>1</v>
      </c>
    </row>
    <row r="8" spans="1:13" x14ac:dyDescent="0.2">
      <c r="A8" t="s">
        <v>6</v>
      </c>
      <c r="B8">
        <v>0.08</v>
      </c>
      <c r="C8">
        <v>0.05</v>
      </c>
      <c r="D8">
        <v>0.13</v>
      </c>
      <c r="E8">
        <v>230.06299999999999</v>
      </c>
      <c r="F8">
        <v>1.056</v>
      </c>
      <c r="G8">
        <v>231.119</v>
      </c>
      <c r="H8">
        <f t="shared" si="0"/>
        <v>1777.8384615384614</v>
      </c>
      <c r="I8">
        <f>AVERAGE(D:D)</f>
        <v>96.421749999999975</v>
      </c>
      <c r="J8">
        <f t="shared" si="1"/>
        <v>1777.8384615384614</v>
      </c>
      <c r="L8">
        <f t="shared" si="2"/>
        <v>1</v>
      </c>
    </row>
    <row r="9" spans="1:13" x14ac:dyDescent="0.2">
      <c r="A9" t="s">
        <v>7</v>
      </c>
      <c r="B9">
        <v>12.808</v>
      </c>
      <c r="C9">
        <v>6.069</v>
      </c>
      <c r="D9">
        <v>18.876999999999999</v>
      </c>
      <c r="E9">
        <v>770.91300000000001</v>
      </c>
      <c r="F9">
        <v>4.3410000000000002</v>
      </c>
      <c r="G9">
        <v>775.25400000000002</v>
      </c>
      <c r="H9">
        <f t="shared" si="0"/>
        <v>41.068707951475346</v>
      </c>
      <c r="I9" t="s">
        <v>121</v>
      </c>
      <c r="J9">
        <f t="shared" si="1"/>
        <v>41.068707951475346</v>
      </c>
      <c r="L9">
        <f t="shared" si="2"/>
        <v>1</v>
      </c>
    </row>
    <row r="10" spans="1:13" x14ac:dyDescent="0.2">
      <c r="A10" t="s">
        <v>8</v>
      </c>
      <c r="B10">
        <v>0.437</v>
      </c>
      <c r="C10">
        <v>0.187</v>
      </c>
      <c r="D10">
        <v>0.624</v>
      </c>
      <c r="E10">
        <v>9.6120000000000001</v>
      </c>
      <c r="F10">
        <v>5.8000000000000003E-2</v>
      </c>
      <c r="G10">
        <v>9.67</v>
      </c>
      <c r="H10">
        <f t="shared" si="0"/>
        <v>15.496794871794872</v>
      </c>
      <c r="I10">
        <f>MEDIAN(D:D)</f>
        <v>35.211500000000001</v>
      </c>
      <c r="J10">
        <f t="shared" si="1"/>
        <v>15.496794871794872</v>
      </c>
      <c r="L10">
        <f t="shared" si="2"/>
        <v>1</v>
      </c>
    </row>
    <row r="11" spans="1:13" x14ac:dyDescent="0.2">
      <c r="A11" t="s">
        <v>9</v>
      </c>
      <c r="B11">
        <v>18.161999999999999</v>
      </c>
      <c r="C11">
        <v>0.216</v>
      </c>
      <c r="D11">
        <v>18.378</v>
      </c>
      <c r="E11">
        <v>0.123</v>
      </c>
      <c r="F11">
        <v>1.2999999999999999E-2</v>
      </c>
      <c r="G11">
        <v>0.13600000000000001</v>
      </c>
      <c r="H11">
        <f t="shared" si="0"/>
        <v>7.4001523560779199E-3</v>
      </c>
      <c r="J11">
        <f t="shared" si="1"/>
        <v>7.4001523560779199E-3</v>
      </c>
      <c r="L11">
        <f t="shared" si="2"/>
        <v>0</v>
      </c>
    </row>
    <row r="12" spans="1:13" x14ac:dyDescent="0.2">
      <c r="A12" t="s">
        <v>10</v>
      </c>
      <c r="B12">
        <v>16.271999999999998</v>
      </c>
      <c r="C12">
        <v>5.4029999999999996</v>
      </c>
      <c r="D12">
        <v>21.674999999999901</v>
      </c>
      <c r="E12">
        <v>139.13</v>
      </c>
      <c r="F12">
        <v>3.8769999999999998</v>
      </c>
      <c r="G12">
        <v>143.00700000000001</v>
      </c>
      <c r="H12">
        <f t="shared" si="0"/>
        <v>6.597785467128058</v>
      </c>
      <c r="J12">
        <f t="shared" si="1"/>
        <v>6.597785467128058</v>
      </c>
      <c r="L12">
        <f t="shared" si="2"/>
        <v>1</v>
      </c>
    </row>
    <row r="13" spans="1:13" x14ac:dyDescent="0.2">
      <c r="A13" t="s">
        <v>11</v>
      </c>
      <c r="B13">
        <v>83.463999999999999</v>
      </c>
      <c r="C13">
        <v>33.417999999999999</v>
      </c>
      <c r="D13">
        <v>116.88200000000001</v>
      </c>
      <c r="E13">
        <v>815.52099999999996</v>
      </c>
      <c r="F13">
        <v>4.8789999999999996</v>
      </c>
      <c r="G13">
        <v>820.4</v>
      </c>
      <c r="H13">
        <f t="shared" si="0"/>
        <v>7.0190448486507755</v>
      </c>
      <c r="I13" t="s">
        <v>145</v>
      </c>
      <c r="J13">
        <f t="shared" si="1"/>
        <v>7.0190448486507755</v>
      </c>
      <c r="L13">
        <f t="shared" si="2"/>
        <v>1</v>
      </c>
    </row>
    <row r="14" spans="1:13" x14ac:dyDescent="0.2">
      <c r="A14" t="s">
        <v>12</v>
      </c>
      <c r="B14">
        <v>34.136000000000003</v>
      </c>
      <c r="C14">
        <v>11.865</v>
      </c>
      <c r="D14">
        <v>46.000999999999998</v>
      </c>
      <c r="E14">
        <v>414.47199999999998</v>
      </c>
      <c r="F14">
        <v>7.8920000000000003</v>
      </c>
      <c r="G14">
        <v>422.36399999999998</v>
      </c>
      <c r="H14">
        <f t="shared" si="0"/>
        <v>9.1816264863807309</v>
      </c>
      <c r="I14" s="4" t="s">
        <v>64</v>
      </c>
      <c r="J14">
        <f t="shared" si="1"/>
        <v>9.1816264863807309</v>
      </c>
      <c r="L14">
        <f t="shared" si="2"/>
        <v>1</v>
      </c>
    </row>
    <row r="15" spans="1:13" x14ac:dyDescent="0.2">
      <c r="A15" t="s">
        <v>13</v>
      </c>
      <c r="B15">
        <v>32.503</v>
      </c>
      <c r="C15">
        <v>13.936</v>
      </c>
      <c r="D15">
        <v>46.439</v>
      </c>
      <c r="E15">
        <v>260.721</v>
      </c>
      <c r="F15">
        <v>3.036</v>
      </c>
      <c r="G15">
        <v>263.75700000000001</v>
      </c>
      <c r="H15">
        <f t="shared" si="0"/>
        <v>5.6796442645190464</v>
      </c>
      <c r="I15" s="4">
        <f>MIN(G:G)</f>
        <v>0.08</v>
      </c>
      <c r="J15">
        <f t="shared" si="1"/>
        <v>5.6796442645190464</v>
      </c>
      <c r="L15">
        <f t="shared" si="2"/>
        <v>1</v>
      </c>
    </row>
    <row r="16" spans="1:13" x14ac:dyDescent="0.2">
      <c r="A16" t="s">
        <v>14</v>
      </c>
      <c r="B16">
        <v>3.9E-2</v>
      </c>
      <c r="C16">
        <v>2.4E-2</v>
      </c>
      <c r="D16">
        <v>6.3E-2</v>
      </c>
      <c r="E16">
        <v>25.521999999999998</v>
      </c>
      <c r="F16">
        <v>0.125</v>
      </c>
      <c r="G16">
        <v>25.646999999999998</v>
      </c>
      <c r="H16">
        <f t="shared" si="0"/>
        <v>407.09523809523807</v>
      </c>
      <c r="I16" s="4" t="s">
        <v>63</v>
      </c>
      <c r="J16">
        <f t="shared" si="1"/>
        <v>407.09523809523807</v>
      </c>
      <c r="L16">
        <f t="shared" si="2"/>
        <v>1</v>
      </c>
    </row>
    <row r="17" spans="1:12" x14ac:dyDescent="0.2">
      <c r="A17" t="s">
        <v>15</v>
      </c>
      <c r="B17">
        <v>6.9000000000000006E-2</v>
      </c>
      <c r="C17">
        <v>4.2000000000000003E-2</v>
      </c>
      <c r="D17">
        <v>0.111</v>
      </c>
      <c r="E17">
        <v>142.10900000000001</v>
      </c>
      <c r="F17">
        <v>0.57899999999999996</v>
      </c>
      <c r="G17">
        <v>142.68799999999999</v>
      </c>
      <c r="H17">
        <f t="shared" si="0"/>
        <v>1285.4774774774774</v>
      </c>
      <c r="I17" s="4">
        <f>MAX(G:G)</f>
        <v>937.31700000000001</v>
      </c>
      <c r="J17">
        <f t="shared" si="1"/>
        <v>1285.4774774774774</v>
      </c>
      <c r="L17">
        <f t="shared" si="2"/>
        <v>1</v>
      </c>
    </row>
    <row r="18" spans="1:12" x14ac:dyDescent="0.2">
      <c r="A18" t="s">
        <v>16</v>
      </c>
      <c r="B18">
        <v>4.6980000000000004</v>
      </c>
      <c r="C18">
        <v>2.11</v>
      </c>
      <c r="D18">
        <v>6.8079999999999998</v>
      </c>
      <c r="E18">
        <v>67.724999999999994</v>
      </c>
      <c r="F18">
        <v>0.51700000000000002</v>
      </c>
      <c r="G18">
        <v>68.241999999999905</v>
      </c>
      <c r="H18">
        <f t="shared" si="0"/>
        <v>10.023795534665085</v>
      </c>
      <c r="I18" s="4" t="s">
        <v>144</v>
      </c>
      <c r="J18">
        <f t="shared" si="1"/>
        <v>10.023795534665085</v>
      </c>
      <c r="L18">
        <f t="shared" si="2"/>
        <v>1</v>
      </c>
    </row>
    <row r="19" spans="1:12" x14ac:dyDescent="0.2">
      <c r="A19" t="s">
        <v>17</v>
      </c>
      <c r="B19">
        <v>7.9000000000000001E-2</v>
      </c>
      <c r="C19">
        <v>4.7E-2</v>
      </c>
      <c r="D19">
        <v>0.126</v>
      </c>
      <c r="E19">
        <v>404.12299999999999</v>
      </c>
      <c r="F19">
        <v>1.61</v>
      </c>
      <c r="G19">
        <v>405.733</v>
      </c>
      <c r="H19">
        <f t="shared" si="0"/>
        <v>3220.1031746031745</v>
      </c>
      <c r="I19" s="4">
        <f>AVERAGE(G:G)</f>
        <v>183.4747894736843</v>
      </c>
      <c r="J19">
        <f t="shared" si="1"/>
        <v>3220.1031746031745</v>
      </c>
      <c r="L19">
        <f t="shared" si="2"/>
        <v>1</v>
      </c>
    </row>
    <row r="20" spans="1:12" x14ac:dyDescent="0.2">
      <c r="A20" t="s">
        <v>19</v>
      </c>
      <c r="B20">
        <v>73.980999999999995</v>
      </c>
      <c r="C20">
        <v>0.43</v>
      </c>
      <c r="D20">
        <v>74.411000000000001</v>
      </c>
      <c r="E20">
        <v>0.14299999999999999</v>
      </c>
      <c r="F20">
        <v>8.1000000000000003E-2</v>
      </c>
      <c r="G20">
        <v>0.22399999999999901</v>
      </c>
      <c r="H20">
        <f t="shared" si="0"/>
        <v>3.010307615809477E-3</v>
      </c>
      <c r="I20" s="4">
        <f>MEDIAN(G:G)</f>
        <v>92.915999999999954</v>
      </c>
      <c r="J20">
        <f t="shared" si="1"/>
        <v>3.010307615809477E-3</v>
      </c>
      <c r="L20">
        <f t="shared" si="2"/>
        <v>0</v>
      </c>
    </row>
    <row r="21" spans="1:12" x14ac:dyDescent="0.2">
      <c r="A21" t="s">
        <v>20</v>
      </c>
      <c r="B21">
        <v>15.686999999999999</v>
      </c>
      <c r="C21">
        <v>5.9160000000000004</v>
      </c>
      <c r="D21">
        <v>21.603000000000002</v>
      </c>
      <c r="E21">
        <v>78.852999999999994</v>
      </c>
      <c r="F21">
        <v>1.1060000000000001</v>
      </c>
      <c r="G21">
        <v>79.958999999999904</v>
      </c>
      <c r="H21">
        <f t="shared" si="0"/>
        <v>3.7012914872934268</v>
      </c>
      <c r="J21">
        <f t="shared" si="1"/>
        <v>3.7012914872934268</v>
      </c>
      <c r="L21">
        <f t="shared" si="2"/>
        <v>1</v>
      </c>
    </row>
    <row r="22" spans="1:12" x14ac:dyDescent="0.2">
      <c r="A22" t="s">
        <v>21</v>
      </c>
      <c r="B22">
        <v>3.2410000000000001</v>
      </c>
      <c r="C22">
        <v>0.17299999999999999</v>
      </c>
      <c r="D22">
        <v>3.4140000000000001</v>
      </c>
      <c r="E22">
        <v>1.0109999999999999</v>
      </c>
      <c r="F22">
        <v>0.255</v>
      </c>
      <c r="G22">
        <v>1.266</v>
      </c>
      <c r="H22">
        <f t="shared" si="0"/>
        <v>0.37082601054481545</v>
      </c>
      <c r="J22">
        <f t="shared" si="1"/>
        <v>0.37082601054481545</v>
      </c>
      <c r="L22">
        <f t="shared" si="2"/>
        <v>0</v>
      </c>
    </row>
    <row r="23" spans="1:12" x14ac:dyDescent="0.2">
      <c r="A23" t="s">
        <v>23</v>
      </c>
      <c r="B23">
        <v>7.1219999999999999</v>
      </c>
      <c r="C23">
        <v>2.78</v>
      </c>
      <c r="D23">
        <v>9.9019999999999992</v>
      </c>
      <c r="E23">
        <v>92.117999999999995</v>
      </c>
      <c r="F23">
        <v>0.65400000000000003</v>
      </c>
      <c r="G23">
        <v>92.771999999999906</v>
      </c>
      <c r="H23">
        <f t="shared" si="0"/>
        <v>9.3690163603312371</v>
      </c>
      <c r="J23">
        <f t="shared" si="1"/>
        <v>9.3690163603312371</v>
      </c>
      <c r="L23">
        <f t="shared" si="2"/>
        <v>1</v>
      </c>
    </row>
    <row r="24" spans="1:12" x14ac:dyDescent="0.2">
      <c r="A24" t="s">
        <v>24</v>
      </c>
      <c r="B24">
        <v>25.632999999999999</v>
      </c>
      <c r="C24">
        <v>10.808</v>
      </c>
      <c r="D24">
        <v>36.441000000000003</v>
      </c>
      <c r="E24">
        <v>277.39999999999998</v>
      </c>
      <c r="F24">
        <v>1.994</v>
      </c>
      <c r="G24">
        <v>279.39400000000001</v>
      </c>
      <c r="H24">
        <f t="shared" si="0"/>
        <v>7.6670234077001176</v>
      </c>
      <c r="J24">
        <f t="shared" si="1"/>
        <v>7.6670234077001176</v>
      </c>
      <c r="L24">
        <f t="shared" si="2"/>
        <v>1</v>
      </c>
    </row>
    <row r="25" spans="1:12" x14ac:dyDescent="0.2">
      <c r="A25" t="s">
        <v>25</v>
      </c>
      <c r="B25">
        <v>4.4989999999999997</v>
      </c>
      <c r="C25">
        <v>0.223</v>
      </c>
      <c r="D25">
        <v>4.7219999999999898</v>
      </c>
      <c r="E25">
        <v>1.6850000000000001</v>
      </c>
      <c r="F25">
        <v>2.782</v>
      </c>
      <c r="G25">
        <v>4.4669999999999996</v>
      </c>
      <c r="H25">
        <f t="shared" si="0"/>
        <v>0.94599745870394103</v>
      </c>
      <c r="J25">
        <f t="shared" si="1"/>
        <v>0.94599745870394103</v>
      </c>
      <c r="L25">
        <f t="shared" si="2"/>
        <v>0</v>
      </c>
    </row>
    <row r="26" spans="1:12" x14ac:dyDescent="0.2">
      <c r="A26" t="s">
        <v>27</v>
      </c>
      <c r="B26">
        <v>102.756</v>
      </c>
      <c r="C26">
        <v>29.748000000000001</v>
      </c>
      <c r="D26">
        <v>132.50399999999999</v>
      </c>
      <c r="E26">
        <v>162.87899999999999</v>
      </c>
      <c r="F26">
        <v>3.4409999999999998</v>
      </c>
      <c r="G26">
        <v>166.32</v>
      </c>
      <c r="H26">
        <f t="shared" si="0"/>
        <v>1.255207389965586</v>
      </c>
      <c r="J26">
        <f t="shared" si="1"/>
        <v>1.255207389965586</v>
      </c>
      <c r="L26">
        <f t="shared" si="2"/>
        <v>1</v>
      </c>
    </row>
    <row r="27" spans="1:12" x14ac:dyDescent="0.2">
      <c r="A27" t="s">
        <v>32</v>
      </c>
      <c r="B27">
        <v>38.548000000000002</v>
      </c>
      <c r="C27">
        <v>2.1640000000000001</v>
      </c>
      <c r="D27">
        <v>40.712000000000003</v>
      </c>
      <c r="E27">
        <v>1.9570000000000001</v>
      </c>
      <c r="F27">
        <v>1.47</v>
      </c>
      <c r="G27">
        <v>3.427</v>
      </c>
      <c r="H27">
        <f t="shared" si="0"/>
        <v>8.4176655531538608E-2</v>
      </c>
      <c r="J27">
        <f t="shared" si="1"/>
        <v>8.4176655531538608E-2</v>
      </c>
      <c r="L27">
        <f t="shared" si="2"/>
        <v>0</v>
      </c>
    </row>
    <row r="28" spans="1:12" x14ac:dyDescent="0.2">
      <c r="A28" t="s">
        <v>33</v>
      </c>
      <c r="B28">
        <v>1.5780000000000001</v>
      </c>
      <c r="C28">
        <v>0.34499999999999997</v>
      </c>
      <c r="D28">
        <v>1.923</v>
      </c>
      <c r="E28">
        <v>5.5789999999999997</v>
      </c>
      <c r="F28">
        <v>0.12</v>
      </c>
      <c r="G28">
        <v>5.6989999999999998</v>
      </c>
      <c r="H28">
        <f t="shared" si="0"/>
        <v>2.9635985439417576</v>
      </c>
      <c r="J28">
        <f t="shared" si="1"/>
        <v>2.9635985439417576</v>
      </c>
      <c r="L28">
        <f t="shared" si="2"/>
        <v>1</v>
      </c>
    </row>
    <row r="29" spans="1:12" x14ac:dyDescent="0.2">
      <c r="A29" t="s">
        <v>34</v>
      </c>
      <c r="B29">
        <v>29.018000000000001</v>
      </c>
      <c r="C29">
        <v>2.952</v>
      </c>
      <c r="D29">
        <v>31.97</v>
      </c>
      <c r="E29">
        <v>17.529</v>
      </c>
      <c r="F29">
        <v>32.161000000000001</v>
      </c>
      <c r="G29">
        <v>49.69</v>
      </c>
      <c r="H29">
        <f t="shared" si="0"/>
        <v>1.5542696277760399</v>
      </c>
      <c r="J29">
        <f t="shared" si="1"/>
        <v>1.5542696277760399</v>
      </c>
      <c r="L29">
        <f t="shared" si="2"/>
        <v>1</v>
      </c>
    </row>
    <row r="30" spans="1:12" x14ac:dyDescent="0.2">
      <c r="A30" t="s">
        <v>36</v>
      </c>
      <c r="B30">
        <v>7.2409999999999997</v>
      </c>
      <c r="C30">
        <v>1.262</v>
      </c>
      <c r="D30">
        <v>8.5030000000000001</v>
      </c>
      <c r="E30">
        <v>10.573</v>
      </c>
      <c r="F30">
        <v>0.30399999999999999</v>
      </c>
      <c r="G30">
        <v>10.877000000000001</v>
      </c>
      <c r="H30">
        <f t="shared" si="0"/>
        <v>1.2791955780312831</v>
      </c>
      <c r="J30">
        <f t="shared" si="1"/>
        <v>1.2791955780312831</v>
      </c>
      <c r="L30">
        <f t="shared" si="2"/>
        <v>1</v>
      </c>
    </row>
    <row r="31" spans="1:12" x14ac:dyDescent="0.2">
      <c r="A31" t="s">
        <v>38</v>
      </c>
      <c r="B31">
        <v>34.051000000000002</v>
      </c>
      <c r="C31">
        <v>5.109</v>
      </c>
      <c r="D31">
        <v>39.159999999999997</v>
      </c>
      <c r="E31">
        <v>0.114</v>
      </c>
      <c r="F31">
        <v>0.03</v>
      </c>
      <c r="G31">
        <v>0.14399999999999999</v>
      </c>
      <c r="H31">
        <f t="shared" si="0"/>
        <v>3.6772216547497445E-3</v>
      </c>
      <c r="J31">
        <f t="shared" si="1"/>
        <v>3.6772216547497445E-3</v>
      </c>
      <c r="L31">
        <f t="shared" si="2"/>
        <v>0</v>
      </c>
    </row>
    <row r="32" spans="1:12" x14ac:dyDescent="0.2">
      <c r="A32" t="s">
        <v>39</v>
      </c>
      <c r="B32">
        <v>151.82900000000001</v>
      </c>
      <c r="C32">
        <v>30.26</v>
      </c>
      <c r="D32">
        <v>182.089</v>
      </c>
      <c r="E32">
        <v>52.768999999999998</v>
      </c>
      <c r="F32">
        <v>5.8049999999999997</v>
      </c>
      <c r="G32">
        <v>58.573999999999998</v>
      </c>
      <c r="H32">
        <f t="shared" si="0"/>
        <v>0.32167786082629923</v>
      </c>
      <c r="J32">
        <f t="shared" si="1"/>
        <v>0.32167786082629923</v>
      </c>
      <c r="L32">
        <f t="shared" si="2"/>
        <v>0</v>
      </c>
    </row>
    <row r="33" spans="1:12" x14ac:dyDescent="0.2">
      <c r="A33" t="s">
        <v>40</v>
      </c>
      <c r="B33">
        <v>40.183999999999997</v>
      </c>
      <c r="C33">
        <v>12.282999999999999</v>
      </c>
      <c r="D33">
        <v>52.466999999999999</v>
      </c>
      <c r="E33">
        <v>3.0169999999999999</v>
      </c>
      <c r="F33">
        <v>1.0109999999999999</v>
      </c>
      <c r="G33">
        <v>4.0279999999999996</v>
      </c>
      <c r="H33">
        <f t="shared" ref="H33:H64" si="3">G33/D33</f>
        <v>7.6772066251167392E-2</v>
      </c>
      <c r="J33">
        <f t="shared" si="1"/>
        <v>7.6772066251167392E-2</v>
      </c>
      <c r="L33">
        <f t="shared" si="2"/>
        <v>0</v>
      </c>
    </row>
    <row r="34" spans="1:12" x14ac:dyDescent="0.2">
      <c r="A34" t="s">
        <v>41</v>
      </c>
      <c r="B34">
        <v>32.426000000000002</v>
      </c>
      <c r="C34">
        <v>10.124000000000001</v>
      </c>
      <c r="D34">
        <v>42.55</v>
      </c>
      <c r="E34">
        <v>11.289</v>
      </c>
      <c r="F34">
        <v>14.837</v>
      </c>
      <c r="G34">
        <v>26.125999999999902</v>
      </c>
      <c r="H34">
        <f t="shared" si="3"/>
        <v>0.61400705052878735</v>
      </c>
      <c r="J34">
        <f t="shared" si="1"/>
        <v>0.61400705052878735</v>
      </c>
      <c r="L34">
        <f t="shared" si="2"/>
        <v>0</v>
      </c>
    </row>
    <row r="35" spans="1:12" x14ac:dyDescent="0.2">
      <c r="A35" t="s">
        <v>43</v>
      </c>
      <c r="B35">
        <v>134.98699999999999</v>
      </c>
      <c r="C35">
        <v>12.132</v>
      </c>
      <c r="D35">
        <v>147.119</v>
      </c>
      <c r="E35">
        <v>202.04599999999999</v>
      </c>
      <c r="F35">
        <v>25.617999999999999</v>
      </c>
      <c r="G35">
        <v>227.66399999999999</v>
      </c>
      <c r="H35">
        <f t="shared" si="3"/>
        <v>1.5474819703777214</v>
      </c>
      <c r="J35">
        <f t="shared" si="1"/>
        <v>1.5474819703777214</v>
      </c>
      <c r="L35">
        <f t="shared" si="2"/>
        <v>1</v>
      </c>
    </row>
    <row r="36" spans="1:12" x14ac:dyDescent="0.2">
      <c r="A36" t="s">
        <v>44</v>
      </c>
      <c r="B36">
        <v>202.70099999999999</v>
      </c>
      <c r="C36">
        <v>156.929</v>
      </c>
      <c r="D36">
        <v>359.63</v>
      </c>
      <c r="E36">
        <v>371.85700000000003</v>
      </c>
      <c r="F36">
        <v>6.5750000000000002</v>
      </c>
      <c r="G36">
        <v>378.43200000000002</v>
      </c>
      <c r="H36">
        <f t="shared" si="3"/>
        <v>1.0522815115535411</v>
      </c>
      <c r="J36">
        <f t="shared" si="1"/>
        <v>1.0522815115535411</v>
      </c>
      <c r="L36">
        <f t="shared" si="2"/>
        <v>1</v>
      </c>
    </row>
    <row r="37" spans="1:12" x14ac:dyDescent="0.2">
      <c r="A37" t="s">
        <v>46</v>
      </c>
      <c r="B37">
        <v>56.079000000000001</v>
      </c>
      <c r="C37">
        <v>5.43</v>
      </c>
      <c r="D37">
        <v>61.509</v>
      </c>
      <c r="E37">
        <v>12.659000000000001</v>
      </c>
      <c r="F37">
        <v>13.266</v>
      </c>
      <c r="G37">
        <v>25.925000000000001</v>
      </c>
      <c r="H37">
        <f t="shared" si="3"/>
        <v>0.42148303500300771</v>
      </c>
      <c r="J37">
        <f t="shared" si="1"/>
        <v>0.42148303500300771</v>
      </c>
      <c r="L37">
        <f t="shared" si="2"/>
        <v>0</v>
      </c>
    </row>
    <row r="38" spans="1:12" x14ac:dyDescent="0.2">
      <c r="A38" t="s">
        <v>67</v>
      </c>
      <c r="B38">
        <v>425.62599999999998</v>
      </c>
      <c r="C38">
        <v>92.02</v>
      </c>
      <c r="D38">
        <v>517.64599999999996</v>
      </c>
      <c r="E38">
        <v>19.88</v>
      </c>
      <c r="F38">
        <v>258.065</v>
      </c>
      <c r="G38">
        <v>277.94499999999999</v>
      </c>
      <c r="H38">
        <f t="shared" si="3"/>
        <v>0.53694030283243765</v>
      </c>
      <c r="J38">
        <f t="shared" si="1"/>
        <v>0.53694030283243765</v>
      </c>
      <c r="L38">
        <f t="shared" si="2"/>
        <v>0</v>
      </c>
    </row>
    <row r="39" spans="1:12" x14ac:dyDescent="0.2">
      <c r="A39" t="s">
        <v>52</v>
      </c>
      <c r="B39">
        <v>161.024</v>
      </c>
      <c r="C39">
        <v>19.605</v>
      </c>
      <c r="D39">
        <v>180.62899999999999</v>
      </c>
      <c r="E39">
        <v>58.738</v>
      </c>
      <c r="F39">
        <v>419.17399999999998</v>
      </c>
      <c r="G39">
        <v>477.91199999999998</v>
      </c>
      <c r="H39">
        <f t="shared" si="3"/>
        <v>2.6458209921994809</v>
      </c>
      <c r="J39">
        <f t="shared" si="1"/>
        <v>2.6458209921994809</v>
      </c>
      <c r="L39">
        <f t="shared" si="2"/>
        <v>1</v>
      </c>
    </row>
    <row r="40" spans="1:12" x14ac:dyDescent="0.2">
      <c r="A40" t="s">
        <v>53</v>
      </c>
      <c r="B40">
        <v>254.477</v>
      </c>
      <c r="C40">
        <v>61.433</v>
      </c>
      <c r="D40">
        <v>315.91000000000003</v>
      </c>
      <c r="E40">
        <v>46.807000000000002</v>
      </c>
      <c r="F40">
        <v>169.75399999999999</v>
      </c>
      <c r="G40">
        <v>216.56099999999901</v>
      </c>
      <c r="H40">
        <f t="shared" si="3"/>
        <v>0.68551486182773258</v>
      </c>
      <c r="J40">
        <f t="shared" si="1"/>
        <v>0.68551486182773258</v>
      </c>
      <c r="L40">
        <f t="shared" si="2"/>
        <v>0</v>
      </c>
    </row>
    <row r="41" spans="1:12" x14ac:dyDescent="0.2">
      <c r="A41" t="s">
        <v>54</v>
      </c>
      <c r="B41">
        <v>193.97800000000001</v>
      </c>
      <c r="C41">
        <v>64.518000000000001</v>
      </c>
      <c r="D41">
        <v>258.49599999999998</v>
      </c>
      <c r="E41">
        <v>5.8150000000000004</v>
      </c>
      <c r="F41">
        <v>1.6140000000000001</v>
      </c>
      <c r="G41">
        <v>7.4290000000000003</v>
      </c>
      <c r="H41">
        <f t="shared" si="3"/>
        <v>2.8739322852191138E-2</v>
      </c>
      <c r="J41">
        <f t="shared" si="1"/>
        <v>2.8739322852191138E-2</v>
      </c>
      <c r="L41">
        <f t="shared" si="2"/>
        <v>0</v>
      </c>
    </row>
    <row r="42" spans="1:12" x14ac:dyDescent="0.2">
      <c r="A42" t="s">
        <v>55</v>
      </c>
      <c r="B42">
        <v>82.168999999999997</v>
      </c>
      <c r="C42">
        <v>2.1829999999999998</v>
      </c>
      <c r="D42">
        <v>84.352000000000004</v>
      </c>
      <c r="E42">
        <v>124.17700000000001</v>
      </c>
      <c r="F42">
        <v>5.2619999999999996</v>
      </c>
      <c r="G42">
        <v>129.43899999999999</v>
      </c>
      <c r="H42">
        <f t="shared" si="3"/>
        <v>1.5345101479514414</v>
      </c>
      <c r="J42">
        <f t="shared" si="1"/>
        <v>1.5345101479514414</v>
      </c>
      <c r="L42">
        <f t="shared" si="2"/>
        <v>1</v>
      </c>
    </row>
    <row r="43" spans="1:12" x14ac:dyDescent="0.2">
      <c r="A43" t="s">
        <v>56</v>
      </c>
      <c r="B43">
        <v>402.9</v>
      </c>
      <c r="C43">
        <v>30.768999999999998</v>
      </c>
      <c r="D43">
        <v>433.66899999999998</v>
      </c>
      <c r="E43">
        <v>0.57299999999999995</v>
      </c>
      <c r="F43">
        <v>13.381</v>
      </c>
      <c r="G43">
        <v>13.954000000000001</v>
      </c>
      <c r="H43">
        <f t="shared" si="3"/>
        <v>3.2176613961339182E-2</v>
      </c>
      <c r="J43">
        <f t="shared" si="1"/>
        <v>3.2176613961339182E-2</v>
      </c>
      <c r="L43">
        <f t="shared" si="2"/>
        <v>0</v>
      </c>
    </row>
    <row r="44" spans="1:12" x14ac:dyDescent="0.2">
      <c r="A44" t="s">
        <v>116</v>
      </c>
      <c r="B44">
        <v>744.44299999999998</v>
      </c>
      <c r="C44">
        <v>115.114</v>
      </c>
      <c r="D44">
        <v>859.55700000000002</v>
      </c>
      <c r="E44">
        <v>67.284000000000006</v>
      </c>
      <c r="F44">
        <v>34.914999999999999</v>
      </c>
      <c r="G44">
        <v>102.199</v>
      </c>
      <c r="H44">
        <f t="shared" si="3"/>
        <v>0.11889729244250236</v>
      </c>
      <c r="J44">
        <f t="shared" si="1"/>
        <v>0.11889729244250236</v>
      </c>
      <c r="L44">
        <f t="shared" si="2"/>
        <v>0</v>
      </c>
    </row>
    <row r="45" spans="1:12" x14ac:dyDescent="0.2">
      <c r="A45" t="s">
        <v>68</v>
      </c>
      <c r="B45">
        <v>247.17500000000001</v>
      </c>
      <c r="C45">
        <v>25.724</v>
      </c>
      <c r="D45">
        <v>272.899</v>
      </c>
      <c r="E45">
        <v>409.13099999999997</v>
      </c>
      <c r="F45">
        <v>6.8970000000000002</v>
      </c>
      <c r="G45">
        <v>416.027999999999</v>
      </c>
      <c r="H45">
        <f t="shared" si="3"/>
        <v>1.5244760882231119</v>
      </c>
      <c r="J45">
        <f t="shared" si="1"/>
        <v>1.5244760882231119</v>
      </c>
      <c r="L45">
        <f t="shared" si="2"/>
        <v>1</v>
      </c>
    </row>
    <row r="46" spans="1:12" x14ac:dyDescent="0.2">
      <c r="A46" t="s">
        <v>71</v>
      </c>
      <c r="B46">
        <v>1.2310000000000001</v>
      </c>
      <c r="C46">
        <v>0.995</v>
      </c>
      <c r="D46">
        <v>2.226</v>
      </c>
      <c r="E46">
        <v>27.446999999999999</v>
      </c>
      <c r="F46">
        <v>0.26900000000000002</v>
      </c>
      <c r="G46">
        <v>27.715999999999902</v>
      </c>
      <c r="H46">
        <f t="shared" si="3"/>
        <v>12.45103324348603</v>
      </c>
      <c r="J46">
        <f t="shared" si="1"/>
        <v>12.45103324348603</v>
      </c>
      <c r="L46">
        <f t="shared" si="2"/>
        <v>1</v>
      </c>
    </row>
    <row r="47" spans="1:12" x14ac:dyDescent="0.2">
      <c r="A47" t="s">
        <v>72</v>
      </c>
      <c r="B47">
        <v>0.67700000000000005</v>
      </c>
      <c r="C47">
        <v>0.40899999999999997</v>
      </c>
      <c r="D47">
        <v>1.0860000000000001</v>
      </c>
      <c r="E47">
        <v>13.241</v>
      </c>
      <c r="F47">
        <v>9.8000000000000004E-2</v>
      </c>
      <c r="G47">
        <v>13.339</v>
      </c>
      <c r="H47">
        <f t="shared" si="3"/>
        <v>12.28268876611418</v>
      </c>
      <c r="J47">
        <f t="shared" si="1"/>
        <v>12.28268876611418</v>
      </c>
      <c r="L47">
        <f t="shared" si="2"/>
        <v>1</v>
      </c>
    </row>
    <row r="48" spans="1:12" x14ac:dyDescent="0.2">
      <c r="A48" t="s">
        <v>74</v>
      </c>
      <c r="B48">
        <v>1.1120000000000001</v>
      </c>
      <c r="C48">
        <v>0.93899999999999995</v>
      </c>
      <c r="D48">
        <v>2.0510000000000002</v>
      </c>
      <c r="E48">
        <v>31.904</v>
      </c>
      <c r="F48">
        <v>0.27600000000000002</v>
      </c>
      <c r="G48">
        <v>32.18</v>
      </c>
      <c r="H48">
        <f t="shared" si="3"/>
        <v>15.689907362262309</v>
      </c>
      <c r="J48">
        <f t="shared" si="1"/>
        <v>15.689907362262309</v>
      </c>
      <c r="L48">
        <f t="shared" si="2"/>
        <v>1</v>
      </c>
    </row>
    <row r="49" spans="1:12" x14ac:dyDescent="0.2">
      <c r="A49" t="s">
        <v>75</v>
      </c>
      <c r="B49">
        <v>3.7999999999999999E-2</v>
      </c>
      <c r="C49">
        <v>2.5999999999999999E-2</v>
      </c>
      <c r="D49">
        <v>6.4000000000000001E-2</v>
      </c>
      <c r="E49">
        <v>35.345999999999997</v>
      </c>
      <c r="F49">
        <v>0.14599999999999999</v>
      </c>
      <c r="G49">
        <v>35.491999999999997</v>
      </c>
      <c r="H49">
        <f t="shared" si="3"/>
        <v>554.5625</v>
      </c>
      <c r="J49">
        <f t="shared" si="1"/>
        <v>554.5625</v>
      </c>
      <c r="L49">
        <f t="shared" si="2"/>
        <v>1</v>
      </c>
    </row>
    <row r="50" spans="1:12" x14ac:dyDescent="0.2">
      <c r="A50" t="s">
        <v>76</v>
      </c>
      <c r="B50">
        <v>8.2000000000000003E-2</v>
      </c>
      <c r="C50">
        <v>5.1999999999999998E-2</v>
      </c>
      <c r="D50">
        <v>0.13400000000000001</v>
      </c>
      <c r="E50">
        <v>489.416</v>
      </c>
      <c r="F50">
        <v>2.0089999999999999</v>
      </c>
      <c r="G50">
        <v>491.42500000000001</v>
      </c>
      <c r="H50">
        <f t="shared" si="3"/>
        <v>3667.3507462686566</v>
      </c>
      <c r="J50">
        <f t="shared" si="1"/>
        <v>3667.3507462686566</v>
      </c>
      <c r="L50">
        <f t="shared" si="2"/>
        <v>1</v>
      </c>
    </row>
    <row r="51" spans="1:12" x14ac:dyDescent="0.2">
      <c r="A51" t="s">
        <v>77</v>
      </c>
      <c r="B51">
        <v>11.302</v>
      </c>
      <c r="C51">
        <v>3.2389999999999999</v>
      </c>
      <c r="D51">
        <v>14.541</v>
      </c>
      <c r="E51">
        <v>92.272999999999996</v>
      </c>
      <c r="F51">
        <v>0.78700000000000003</v>
      </c>
      <c r="G51">
        <v>93.06</v>
      </c>
      <c r="H51">
        <f t="shared" si="3"/>
        <v>6.39983494945327</v>
      </c>
      <c r="J51">
        <f t="shared" si="1"/>
        <v>6.39983494945327</v>
      </c>
      <c r="L51">
        <f t="shared" si="2"/>
        <v>1</v>
      </c>
    </row>
    <row r="52" spans="1:12" x14ac:dyDescent="0.2">
      <c r="A52" t="s">
        <v>78</v>
      </c>
      <c r="B52">
        <v>3.7999999999999999E-2</v>
      </c>
      <c r="C52">
        <v>2.5000000000000001E-2</v>
      </c>
      <c r="D52">
        <v>6.3E-2</v>
      </c>
      <c r="E52">
        <v>63.241999999999997</v>
      </c>
      <c r="F52">
        <v>0.255</v>
      </c>
      <c r="G52">
        <v>63.497</v>
      </c>
      <c r="H52">
        <f t="shared" si="3"/>
        <v>1007.8888888888889</v>
      </c>
      <c r="J52">
        <f t="shared" si="1"/>
        <v>1007.8888888888889</v>
      </c>
      <c r="L52">
        <f t="shared" si="2"/>
        <v>1</v>
      </c>
    </row>
    <row r="53" spans="1:12" x14ac:dyDescent="0.2">
      <c r="A53" t="s">
        <v>79</v>
      </c>
      <c r="B53">
        <v>9.4890000000000008</v>
      </c>
      <c r="C53">
        <v>2.46</v>
      </c>
      <c r="D53">
        <v>11.949</v>
      </c>
      <c r="E53">
        <v>237.02799999999999</v>
      </c>
      <c r="F53">
        <v>1.3979999999999999</v>
      </c>
      <c r="G53">
        <v>238.42599999999999</v>
      </c>
      <c r="H53">
        <f t="shared" si="3"/>
        <v>19.953636287555444</v>
      </c>
      <c r="J53">
        <f t="shared" si="1"/>
        <v>19.953636287555444</v>
      </c>
      <c r="L53">
        <f t="shared" si="2"/>
        <v>1</v>
      </c>
    </row>
    <row r="54" spans="1:12" x14ac:dyDescent="0.2">
      <c r="A54" t="s">
        <v>80</v>
      </c>
      <c r="B54">
        <v>46.831000000000003</v>
      </c>
      <c r="C54">
        <v>11.257</v>
      </c>
      <c r="D54">
        <v>58.088000000000001</v>
      </c>
      <c r="E54">
        <v>96.631</v>
      </c>
      <c r="F54">
        <v>1.4770000000000001</v>
      </c>
      <c r="G54">
        <v>98.108000000000004</v>
      </c>
      <c r="H54">
        <f t="shared" si="3"/>
        <v>1.6889546894367167</v>
      </c>
      <c r="J54">
        <f t="shared" si="1"/>
        <v>1.6889546894367167</v>
      </c>
      <c r="L54">
        <f t="shared" si="2"/>
        <v>1</v>
      </c>
    </row>
    <row r="55" spans="1:12" x14ac:dyDescent="0.2">
      <c r="A55" t="s">
        <v>81</v>
      </c>
      <c r="B55">
        <v>24.242999999999999</v>
      </c>
      <c r="C55">
        <v>9.7390000000000008</v>
      </c>
      <c r="D55">
        <v>33.981999999999999</v>
      </c>
      <c r="E55">
        <v>300.36399999999998</v>
      </c>
      <c r="F55">
        <v>5.8789999999999996</v>
      </c>
      <c r="G55">
        <v>306.24299999999999</v>
      </c>
      <c r="H55">
        <f t="shared" si="3"/>
        <v>9.0119180742746163</v>
      </c>
      <c r="J55">
        <f t="shared" si="1"/>
        <v>9.0119180742746163</v>
      </c>
      <c r="L55">
        <f t="shared" si="2"/>
        <v>1</v>
      </c>
    </row>
    <row r="56" spans="1:12" x14ac:dyDescent="0.2">
      <c r="A56" t="s">
        <v>82</v>
      </c>
      <c r="B56">
        <v>12.147</v>
      </c>
      <c r="C56">
        <v>4.6680000000000001</v>
      </c>
      <c r="D56">
        <v>16.815000000000001</v>
      </c>
      <c r="E56">
        <v>148.161</v>
      </c>
      <c r="F56">
        <v>3.1619999999999999</v>
      </c>
      <c r="G56">
        <v>151.32300000000001</v>
      </c>
      <c r="H56">
        <f t="shared" si="3"/>
        <v>8.9992863514719001</v>
      </c>
      <c r="J56">
        <f t="shared" si="1"/>
        <v>8.9992863514719001</v>
      </c>
      <c r="L56">
        <f t="shared" si="2"/>
        <v>1</v>
      </c>
    </row>
    <row r="57" spans="1:12" x14ac:dyDescent="0.2">
      <c r="A57" t="s">
        <v>83</v>
      </c>
      <c r="B57">
        <v>14.435</v>
      </c>
      <c r="C57">
        <v>5.6520000000000001</v>
      </c>
      <c r="D57">
        <v>20.087</v>
      </c>
      <c r="E57">
        <v>211.399</v>
      </c>
      <c r="F57">
        <v>3.927</v>
      </c>
      <c r="G57">
        <v>215.32599999999999</v>
      </c>
      <c r="H57">
        <f t="shared" si="3"/>
        <v>10.719669437944939</v>
      </c>
      <c r="J57">
        <f t="shared" si="1"/>
        <v>10.719669437944939</v>
      </c>
      <c r="L57">
        <f t="shared" si="2"/>
        <v>1</v>
      </c>
    </row>
    <row r="58" spans="1:12" x14ac:dyDescent="0.2">
      <c r="A58" t="s">
        <v>84</v>
      </c>
      <c r="B58">
        <v>28.023</v>
      </c>
      <c r="C58">
        <v>17.396000000000001</v>
      </c>
      <c r="D58">
        <v>45.418999999999997</v>
      </c>
      <c r="E58">
        <v>800.13499999999999</v>
      </c>
      <c r="F58">
        <v>4.8789999999999996</v>
      </c>
      <c r="G58">
        <v>805.01400000000001</v>
      </c>
      <c r="H58">
        <f t="shared" si="3"/>
        <v>17.724168299610298</v>
      </c>
      <c r="J58">
        <f t="shared" si="1"/>
        <v>17.724168299610298</v>
      </c>
      <c r="L58">
        <f t="shared" si="2"/>
        <v>1</v>
      </c>
    </row>
    <row r="59" spans="1:12" x14ac:dyDescent="0.2">
      <c r="A59" t="s">
        <v>85</v>
      </c>
      <c r="B59">
        <v>32.698</v>
      </c>
      <c r="C59">
        <v>12.577</v>
      </c>
      <c r="D59">
        <v>45.274999999999999</v>
      </c>
      <c r="E59">
        <v>389.33800000000002</v>
      </c>
      <c r="F59">
        <v>7.0590000000000002</v>
      </c>
      <c r="G59">
        <v>396.39699999999999</v>
      </c>
      <c r="H59">
        <f t="shared" si="3"/>
        <v>8.7553175041413578</v>
      </c>
      <c r="J59">
        <f t="shared" si="1"/>
        <v>8.7553175041413578</v>
      </c>
      <c r="L59">
        <f t="shared" si="2"/>
        <v>1</v>
      </c>
    </row>
    <row r="60" spans="1:12" x14ac:dyDescent="0.2">
      <c r="A60" t="s">
        <v>86</v>
      </c>
      <c r="B60">
        <v>21.382999999999999</v>
      </c>
      <c r="C60">
        <v>8.6790000000000003</v>
      </c>
      <c r="D60">
        <v>30.061999999999902</v>
      </c>
      <c r="E60">
        <v>229.006</v>
      </c>
      <c r="F60">
        <v>5.3620000000000001</v>
      </c>
      <c r="G60">
        <v>234.36799999999999</v>
      </c>
      <c r="H60">
        <f t="shared" si="3"/>
        <v>7.7961546137981754</v>
      </c>
      <c r="J60">
        <f t="shared" si="1"/>
        <v>7.7961546137981754</v>
      </c>
      <c r="L60">
        <f t="shared" si="2"/>
        <v>1</v>
      </c>
    </row>
    <row r="61" spans="1:12" x14ac:dyDescent="0.2">
      <c r="A61" t="s">
        <v>87</v>
      </c>
      <c r="B61">
        <v>86.86</v>
      </c>
      <c r="C61">
        <v>21.86</v>
      </c>
      <c r="D61">
        <v>108.72</v>
      </c>
      <c r="E61">
        <v>148.322</v>
      </c>
      <c r="F61">
        <v>2.198</v>
      </c>
      <c r="G61">
        <v>150.52000000000001</v>
      </c>
      <c r="H61">
        <f t="shared" si="3"/>
        <v>1.3844738778513614</v>
      </c>
      <c r="J61">
        <f t="shared" si="1"/>
        <v>1.3844738778513614</v>
      </c>
      <c r="L61">
        <f t="shared" si="2"/>
        <v>1</v>
      </c>
    </row>
    <row r="62" spans="1:12" x14ac:dyDescent="0.2">
      <c r="A62" t="s">
        <v>88</v>
      </c>
      <c r="B62">
        <v>33.418999999999997</v>
      </c>
      <c r="C62">
        <v>14.191000000000001</v>
      </c>
      <c r="D62">
        <v>47.61</v>
      </c>
      <c r="E62">
        <v>461.26900000000001</v>
      </c>
      <c r="F62">
        <v>8.99</v>
      </c>
      <c r="G62">
        <v>470.25900000000001</v>
      </c>
      <c r="H62">
        <f t="shared" si="3"/>
        <v>9.8773156899810974</v>
      </c>
      <c r="J62">
        <f t="shared" si="1"/>
        <v>9.8773156899810974</v>
      </c>
      <c r="L62">
        <f t="shared" si="2"/>
        <v>1</v>
      </c>
    </row>
    <row r="63" spans="1:12" x14ac:dyDescent="0.2">
      <c r="A63" t="s">
        <v>89</v>
      </c>
      <c r="B63">
        <v>4.3999999999999997E-2</v>
      </c>
      <c r="C63">
        <v>2.9000000000000001E-2</v>
      </c>
      <c r="D63">
        <v>7.2999999999999995E-2</v>
      </c>
      <c r="E63">
        <v>86.311999999999998</v>
      </c>
      <c r="F63">
        <v>0.37</v>
      </c>
      <c r="G63">
        <v>86.682000000000002</v>
      </c>
      <c r="H63">
        <f t="shared" si="3"/>
        <v>1187.4246575342468</v>
      </c>
      <c r="J63">
        <f t="shared" si="1"/>
        <v>1187.4246575342468</v>
      </c>
      <c r="L63">
        <f t="shared" si="2"/>
        <v>1</v>
      </c>
    </row>
    <row r="64" spans="1:12" x14ac:dyDescent="0.2">
      <c r="A64" t="s">
        <v>90</v>
      </c>
      <c r="B64">
        <v>3.2000000000000001E-2</v>
      </c>
      <c r="C64">
        <v>0.02</v>
      </c>
      <c r="D64">
        <v>5.1999999999999998E-2</v>
      </c>
      <c r="E64">
        <v>21.805</v>
      </c>
      <c r="F64">
        <v>9.5000000000000001E-2</v>
      </c>
      <c r="G64">
        <v>21.9</v>
      </c>
      <c r="H64">
        <f t="shared" si="3"/>
        <v>421.15384615384613</v>
      </c>
      <c r="J64">
        <f t="shared" ref="J64:J67" si="4">G64/D64</f>
        <v>421.15384615384613</v>
      </c>
      <c r="L64">
        <f t="shared" si="2"/>
        <v>1</v>
      </c>
    </row>
    <row r="65" spans="1:12" x14ac:dyDescent="0.2">
      <c r="A65" t="s">
        <v>91</v>
      </c>
      <c r="B65">
        <v>45.741</v>
      </c>
      <c r="C65">
        <v>27.13</v>
      </c>
      <c r="D65">
        <v>72.870999999999995</v>
      </c>
      <c r="E65">
        <v>411.37799999999999</v>
      </c>
      <c r="F65">
        <v>4.5880000000000001</v>
      </c>
      <c r="G65">
        <v>415.96600000000001</v>
      </c>
      <c r="H65">
        <f t="shared" ref="H65:H96" si="5">G65/D65</f>
        <v>5.7082515678390582</v>
      </c>
      <c r="J65">
        <f t="shared" si="4"/>
        <v>5.7082515678390582</v>
      </c>
      <c r="L65">
        <f t="shared" si="2"/>
        <v>1</v>
      </c>
    </row>
    <row r="66" spans="1:12" x14ac:dyDescent="0.2">
      <c r="A66" t="s">
        <v>92</v>
      </c>
      <c r="B66">
        <v>13.744</v>
      </c>
      <c r="C66">
        <v>5.6289999999999996</v>
      </c>
      <c r="D66">
        <v>19.372999999999902</v>
      </c>
      <c r="E66">
        <v>566.18200000000002</v>
      </c>
      <c r="F66">
        <v>1.6120000000000001</v>
      </c>
      <c r="G66">
        <v>567.79399999999998</v>
      </c>
      <c r="H66">
        <f t="shared" si="5"/>
        <v>29.308522170030603</v>
      </c>
      <c r="J66">
        <f t="shared" si="4"/>
        <v>29.308522170030603</v>
      </c>
      <c r="L66">
        <f t="shared" si="2"/>
        <v>1</v>
      </c>
    </row>
    <row r="67" spans="1:12" x14ac:dyDescent="0.2">
      <c r="A67" t="s">
        <v>93</v>
      </c>
      <c r="B67">
        <v>58.601999999999997</v>
      </c>
      <c r="C67">
        <v>23.164999999999999</v>
      </c>
      <c r="D67">
        <v>81.766999999999996</v>
      </c>
      <c r="E67">
        <v>922.69200000000001</v>
      </c>
      <c r="F67">
        <v>14.625</v>
      </c>
      <c r="G67">
        <v>937.31700000000001</v>
      </c>
      <c r="H67">
        <f t="shared" si="5"/>
        <v>11.463267577384521</v>
      </c>
      <c r="J67">
        <f t="shared" si="4"/>
        <v>11.463267577384521</v>
      </c>
      <c r="L67">
        <f t="shared" ref="L67:L77" si="6">IF(J67&gt;1,1,0)</f>
        <v>1</v>
      </c>
    </row>
    <row r="68" spans="1:12" x14ac:dyDescent="0.2">
      <c r="A68" t="s">
        <v>96</v>
      </c>
      <c r="B68">
        <v>4.2999999999999997E-2</v>
      </c>
      <c r="C68">
        <v>2.5999999999999999E-2</v>
      </c>
      <c r="D68">
        <v>6.8999999999999895E-2</v>
      </c>
      <c r="E68">
        <v>37.802</v>
      </c>
      <c r="F68">
        <v>0.17799999999999999</v>
      </c>
      <c r="G68">
        <v>37.979999999999997</v>
      </c>
      <c r="H68">
        <f t="shared" si="5"/>
        <v>550.43478260869642</v>
      </c>
      <c r="J68">
        <f t="shared" ref="J68:J77" si="7">G68/D68</f>
        <v>550.43478260869642</v>
      </c>
      <c r="L68">
        <f t="shared" si="6"/>
        <v>1</v>
      </c>
    </row>
    <row r="69" spans="1:12" x14ac:dyDescent="0.2">
      <c r="A69" t="s">
        <v>98</v>
      </c>
      <c r="B69">
        <v>69.343000000000004</v>
      </c>
      <c r="C69">
        <v>7.1059999999999999</v>
      </c>
      <c r="D69">
        <v>76.448999999999998</v>
      </c>
      <c r="E69">
        <v>73.314999999999998</v>
      </c>
      <c r="F69">
        <v>8.9629999999999992</v>
      </c>
      <c r="G69">
        <v>82.277999999999906</v>
      </c>
      <c r="H69">
        <f t="shared" si="5"/>
        <v>1.0762469097045078</v>
      </c>
      <c r="J69">
        <f t="shared" si="7"/>
        <v>1.0762469097045078</v>
      </c>
      <c r="L69">
        <f t="shared" si="6"/>
        <v>1</v>
      </c>
    </row>
    <row r="70" spans="1:12" x14ac:dyDescent="0.2">
      <c r="A70" t="s">
        <v>100</v>
      </c>
      <c r="B70">
        <v>133.32599999999999</v>
      </c>
      <c r="C70">
        <v>5.5019999999999998</v>
      </c>
      <c r="D70">
        <v>138.828</v>
      </c>
      <c r="E70">
        <v>55.167999999999999</v>
      </c>
      <c r="F70">
        <v>29.911000000000001</v>
      </c>
      <c r="G70">
        <v>85.078999999999994</v>
      </c>
      <c r="H70">
        <f t="shared" si="5"/>
        <v>0.6128374679459474</v>
      </c>
      <c r="J70">
        <f t="shared" si="7"/>
        <v>0.6128374679459474</v>
      </c>
      <c r="L70">
        <f t="shared" si="6"/>
        <v>0</v>
      </c>
    </row>
    <row r="71" spans="1:12" x14ac:dyDescent="0.2">
      <c r="A71" t="s">
        <v>102</v>
      </c>
      <c r="B71">
        <v>43.274999999999999</v>
      </c>
      <c r="C71">
        <v>10.004</v>
      </c>
      <c r="D71">
        <v>53.278999999999897</v>
      </c>
      <c r="E71">
        <v>63.545999999999999</v>
      </c>
      <c r="F71">
        <v>1.1879999999999999</v>
      </c>
      <c r="G71">
        <v>64.733999999999995</v>
      </c>
      <c r="H71">
        <f t="shared" si="5"/>
        <v>1.2150002815368179</v>
      </c>
      <c r="J71">
        <f t="shared" si="7"/>
        <v>1.2150002815368179</v>
      </c>
      <c r="L71">
        <f t="shared" si="6"/>
        <v>1</v>
      </c>
    </row>
    <row r="72" spans="1:12" x14ac:dyDescent="0.2">
      <c r="A72" t="s">
        <v>104</v>
      </c>
      <c r="B72">
        <v>260.209</v>
      </c>
      <c r="C72">
        <v>26.609000000000002</v>
      </c>
      <c r="D72">
        <v>286.81799999999998</v>
      </c>
      <c r="E72">
        <v>84.590999999999994</v>
      </c>
      <c r="F72">
        <v>10.670999999999999</v>
      </c>
      <c r="G72">
        <v>95.262</v>
      </c>
      <c r="H72">
        <f t="shared" si="5"/>
        <v>0.33213396648745896</v>
      </c>
      <c r="J72">
        <f t="shared" si="7"/>
        <v>0.33213396648745896</v>
      </c>
      <c r="L72">
        <f t="shared" si="6"/>
        <v>0</v>
      </c>
    </row>
    <row r="73" spans="1:12" x14ac:dyDescent="0.2">
      <c r="A73" t="s">
        <v>105</v>
      </c>
      <c r="B73">
        <v>290.596</v>
      </c>
      <c r="C73">
        <v>120.949</v>
      </c>
      <c r="D73">
        <v>411.54500000000002</v>
      </c>
      <c r="E73">
        <v>500.11200000000002</v>
      </c>
      <c r="F73">
        <v>9.0079999999999991</v>
      </c>
      <c r="G73">
        <v>509.12</v>
      </c>
      <c r="H73">
        <f t="shared" si="5"/>
        <v>1.2370943639213208</v>
      </c>
      <c r="J73">
        <f t="shared" si="7"/>
        <v>1.2370943639213208</v>
      </c>
      <c r="L73">
        <f t="shared" si="6"/>
        <v>1</v>
      </c>
    </row>
    <row r="74" spans="1:12" x14ac:dyDescent="0.2">
      <c r="A74" t="s">
        <v>107</v>
      </c>
      <c r="B74">
        <v>591.46</v>
      </c>
      <c r="C74">
        <v>75.257999999999996</v>
      </c>
      <c r="D74">
        <v>666.71799999999996</v>
      </c>
      <c r="E74">
        <v>136.84299999999999</v>
      </c>
      <c r="F74">
        <v>39.552999999999997</v>
      </c>
      <c r="G74">
        <v>176.39599999999999</v>
      </c>
      <c r="H74">
        <f t="shared" si="5"/>
        <v>0.26457362783065702</v>
      </c>
      <c r="J74">
        <f t="shared" si="7"/>
        <v>0.26457362783065702</v>
      </c>
      <c r="L74">
        <f t="shared" si="6"/>
        <v>0</v>
      </c>
    </row>
    <row r="75" spans="1:12" x14ac:dyDescent="0.2">
      <c r="A75" t="s">
        <v>108</v>
      </c>
      <c r="B75">
        <v>92.069000000000003</v>
      </c>
      <c r="C75">
        <v>18.309000000000001</v>
      </c>
      <c r="D75">
        <v>110.378</v>
      </c>
      <c r="E75">
        <v>5.0289999999999999</v>
      </c>
      <c r="F75">
        <v>83.981999999999999</v>
      </c>
      <c r="G75">
        <v>89.010999999999996</v>
      </c>
      <c r="H75">
        <f t="shared" si="5"/>
        <v>0.80641975756038342</v>
      </c>
      <c r="J75">
        <f t="shared" si="7"/>
        <v>0.80641975756038342</v>
      </c>
      <c r="L75">
        <f t="shared" si="6"/>
        <v>0</v>
      </c>
    </row>
    <row r="76" spans="1:12" x14ac:dyDescent="0.2">
      <c r="A76" t="s">
        <v>109</v>
      </c>
      <c r="B76">
        <v>400.94</v>
      </c>
      <c r="C76">
        <v>19.672000000000001</v>
      </c>
      <c r="D76">
        <v>420.61200000000002</v>
      </c>
      <c r="E76">
        <v>321.69600000000003</v>
      </c>
      <c r="F76">
        <v>68.218999999999994</v>
      </c>
      <c r="G76">
        <v>389.91500000000002</v>
      </c>
      <c r="H76">
        <f t="shared" si="5"/>
        <v>0.92701824959820456</v>
      </c>
      <c r="J76">
        <f t="shared" si="7"/>
        <v>0.92701824959820456</v>
      </c>
      <c r="L76">
        <f t="shared" si="6"/>
        <v>0</v>
      </c>
    </row>
    <row r="77" spans="1:12" x14ac:dyDescent="0.2">
      <c r="A77" t="s">
        <v>111</v>
      </c>
      <c r="B77">
        <v>83.537999999999997</v>
      </c>
      <c r="C77">
        <v>2.4079999999999999</v>
      </c>
      <c r="D77">
        <v>85.945999999999998</v>
      </c>
      <c r="E77">
        <v>125.28400000000001</v>
      </c>
      <c r="F77">
        <v>5.3639999999999999</v>
      </c>
      <c r="G77">
        <v>130.648</v>
      </c>
      <c r="H77">
        <f t="shared" si="5"/>
        <v>1.5201172829451051</v>
      </c>
      <c r="J77">
        <f t="shared" si="7"/>
        <v>1.5201172829451051</v>
      </c>
      <c r="L77">
        <f t="shared" si="6"/>
        <v>1</v>
      </c>
    </row>
  </sheetData>
  <sortState xmlns:xlrd2="http://schemas.microsoft.com/office/spreadsheetml/2017/richdata2" ref="A2:G75">
    <sortCondition ref="A2:A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61F9-999A-5E42-AEFE-70B056F6C79C}">
  <dimension ref="A1:M109"/>
  <sheetViews>
    <sheetView zoomScale="99" workbookViewId="0">
      <selection activeCell="N57" sqref="N57"/>
    </sheetView>
  </sheetViews>
  <sheetFormatPr baseColWidth="10" defaultRowHeight="16" x14ac:dyDescent="0.2"/>
  <cols>
    <col min="1" max="1" width="25.33203125" customWidth="1"/>
    <col min="7" max="8" width="10.83203125" style="1"/>
    <col min="9" max="9" width="11" style="1" customWidth="1"/>
    <col min="10" max="10" width="10.83203125" style="2"/>
    <col min="11" max="13" width="10.83203125" style="1"/>
  </cols>
  <sheetData>
    <row r="1" spans="1:10" x14ac:dyDescent="0.2">
      <c r="B1" t="s">
        <v>58</v>
      </c>
      <c r="C1" t="s">
        <v>66</v>
      </c>
      <c r="D1" t="s">
        <v>59</v>
      </c>
      <c r="E1" t="s">
        <v>60</v>
      </c>
      <c r="F1" t="s">
        <v>114</v>
      </c>
      <c r="G1" s="1" t="s">
        <v>61</v>
      </c>
      <c r="H1" s="1" t="s">
        <v>62</v>
      </c>
      <c r="I1" s="1" t="s">
        <v>115</v>
      </c>
      <c r="J1" s="2" t="s">
        <v>62</v>
      </c>
    </row>
    <row r="2" spans="1:10" x14ac:dyDescent="0.2">
      <c r="A2" t="s">
        <v>5</v>
      </c>
      <c r="B2">
        <v>1.2E-2</v>
      </c>
      <c r="C2">
        <v>8.0000000000000002E-3</v>
      </c>
      <c r="D2">
        <v>3.0000000000000001E-3</v>
      </c>
      <c r="E2">
        <v>2.4E-2</v>
      </c>
      <c r="F2">
        <f t="shared" ref="F2:F65" si="0">C2+D2</f>
        <v>1.0999999999999999E-2</v>
      </c>
      <c r="G2" s="1">
        <f t="shared" ref="G2:G65" si="1">F2/B2</f>
        <v>0.91666666666666663</v>
      </c>
      <c r="H2" s="1">
        <f>HARMEAN(G:G)</f>
        <v>5.4977876107553696</v>
      </c>
      <c r="I2" s="1">
        <f t="shared" ref="I2:I65" si="2">D2/C2</f>
        <v>0.375</v>
      </c>
      <c r="J2" s="2">
        <f>HARMEAN(I:I)</f>
        <v>0.10130867002217306</v>
      </c>
    </row>
    <row r="3" spans="1:10" x14ac:dyDescent="0.2">
      <c r="A3" t="s">
        <v>1</v>
      </c>
      <c r="B3">
        <v>1.7000000000000001E-2</v>
      </c>
      <c r="C3">
        <v>1.2999999999999999E-2</v>
      </c>
      <c r="D3">
        <v>6.0000000000000001E-3</v>
      </c>
      <c r="E3">
        <v>2.4E-2</v>
      </c>
      <c r="F3">
        <f t="shared" si="0"/>
        <v>1.9E-2</v>
      </c>
      <c r="G3" s="1">
        <f t="shared" si="1"/>
        <v>1.1176470588235292</v>
      </c>
      <c r="H3" s="1">
        <f>MAX(G:G)</f>
        <v>457.69194761478985</v>
      </c>
      <c r="I3" s="1">
        <f t="shared" si="2"/>
        <v>0.46153846153846156</v>
      </c>
      <c r="J3" s="2">
        <f>MAX(I:I)</f>
        <v>1.3683999673544684</v>
      </c>
    </row>
    <row r="4" spans="1:10" x14ac:dyDescent="0.2">
      <c r="A4" t="s">
        <v>2</v>
      </c>
      <c r="B4">
        <v>1.4E-2</v>
      </c>
      <c r="C4">
        <v>0.02</v>
      </c>
      <c r="D4">
        <v>1.2E-2</v>
      </c>
      <c r="E4">
        <v>2.5999999999999999E-2</v>
      </c>
      <c r="F4">
        <f t="shared" si="0"/>
        <v>3.2000000000000001E-2</v>
      </c>
      <c r="G4" s="1">
        <f t="shared" si="1"/>
        <v>2.2857142857142856</v>
      </c>
      <c r="H4" s="1" t="s">
        <v>64</v>
      </c>
      <c r="I4" s="1">
        <f t="shared" si="2"/>
        <v>0.6</v>
      </c>
      <c r="J4" s="2" t="s">
        <v>64</v>
      </c>
    </row>
    <row r="5" spans="1:10" x14ac:dyDescent="0.2">
      <c r="A5" t="s">
        <v>4</v>
      </c>
      <c r="B5">
        <v>1.6E-2</v>
      </c>
      <c r="C5">
        <v>2.5000000000000001E-2</v>
      </c>
      <c r="D5">
        <v>1.7000000000000001E-2</v>
      </c>
      <c r="E5">
        <v>2.5999999999999999E-2</v>
      </c>
      <c r="F5">
        <f t="shared" si="0"/>
        <v>4.2000000000000003E-2</v>
      </c>
      <c r="G5" s="1">
        <f t="shared" si="1"/>
        <v>2.625</v>
      </c>
      <c r="H5" s="1" t="s">
        <v>65</v>
      </c>
      <c r="I5" s="1">
        <f t="shared" si="2"/>
        <v>0.68</v>
      </c>
      <c r="J5" s="2" t="s">
        <v>65</v>
      </c>
    </row>
    <row r="6" spans="1:10" x14ac:dyDescent="0.2">
      <c r="A6" t="s">
        <v>90</v>
      </c>
      <c r="B6">
        <v>1.6E-2</v>
      </c>
      <c r="C6">
        <v>2.9000000000000001E-2</v>
      </c>
      <c r="D6">
        <v>1.7999999999999999E-2</v>
      </c>
      <c r="E6">
        <v>2.7E-2</v>
      </c>
      <c r="F6">
        <f t="shared" si="0"/>
        <v>4.7E-2</v>
      </c>
      <c r="G6" s="1">
        <f t="shared" si="1"/>
        <v>2.9375</v>
      </c>
      <c r="I6" s="1">
        <f t="shared" si="2"/>
        <v>0.6206896551724137</v>
      </c>
    </row>
    <row r="7" spans="1:10" x14ac:dyDescent="0.2">
      <c r="A7" t="s">
        <v>14</v>
      </c>
      <c r="B7">
        <v>1.6E-2</v>
      </c>
      <c r="C7">
        <v>3.6999999999999998E-2</v>
      </c>
      <c r="D7">
        <v>2.4E-2</v>
      </c>
      <c r="E7">
        <v>3.3000000000000002E-2</v>
      </c>
      <c r="F7">
        <f t="shared" si="0"/>
        <v>6.0999999999999999E-2</v>
      </c>
      <c r="G7" s="1">
        <f t="shared" si="1"/>
        <v>3.8125</v>
      </c>
      <c r="H7" s="1">
        <f>AVERAGE(F:F)</f>
        <v>1318.3126388888888</v>
      </c>
      <c r="I7" s="1">
        <f t="shared" si="2"/>
        <v>0.64864864864864868</v>
      </c>
    </row>
    <row r="8" spans="1:10" x14ac:dyDescent="0.2">
      <c r="A8" t="s">
        <v>78</v>
      </c>
      <c r="B8">
        <v>1.6E-2</v>
      </c>
      <c r="C8">
        <v>3.5999999999999997E-2</v>
      </c>
      <c r="D8">
        <v>2.5000000000000001E-2</v>
      </c>
      <c r="E8">
        <v>3.2000000000000001E-2</v>
      </c>
      <c r="F8">
        <f t="shared" si="0"/>
        <v>6.0999999999999999E-2</v>
      </c>
      <c r="G8" s="1">
        <f t="shared" si="1"/>
        <v>3.8125</v>
      </c>
      <c r="I8" s="1">
        <f t="shared" si="2"/>
        <v>0.69444444444444453</v>
      </c>
    </row>
    <row r="9" spans="1:10" x14ac:dyDescent="0.2">
      <c r="A9" t="s">
        <v>75</v>
      </c>
      <c r="B9">
        <v>1.6E-2</v>
      </c>
      <c r="C9">
        <v>3.6999999999999998E-2</v>
      </c>
      <c r="D9">
        <v>2.5999999999999999E-2</v>
      </c>
      <c r="E9">
        <v>0.03</v>
      </c>
      <c r="F9">
        <f t="shared" si="0"/>
        <v>6.3E-2</v>
      </c>
      <c r="G9" s="1">
        <f t="shared" si="1"/>
        <v>3.9375</v>
      </c>
      <c r="I9" s="1">
        <f t="shared" si="2"/>
        <v>0.70270270270270274</v>
      </c>
    </row>
    <row r="10" spans="1:10" x14ac:dyDescent="0.2">
      <c r="A10" t="s">
        <v>96</v>
      </c>
      <c r="B10">
        <v>2.3E-2</v>
      </c>
      <c r="C10">
        <v>0.04</v>
      </c>
      <c r="D10">
        <v>2.5000000000000001E-2</v>
      </c>
      <c r="E10">
        <v>2.9000000000000001E-2</v>
      </c>
      <c r="F10">
        <f t="shared" si="0"/>
        <v>6.5000000000000002E-2</v>
      </c>
      <c r="G10" s="1">
        <f t="shared" si="1"/>
        <v>2.8260869565217392</v>
      </c>
      <c r="I10" s="1">
        <f t="shared" si="2"/>
        <v>0.625</v>
      </c>
    </row>
    <row r="11" spans="1:10" x14ac:dyDescent="0.2">
      <c r="A11" t="s">
        <v>89</v>
      </c>
      <c r="B11">
        <v>1.7000000000000001E-2</v>
      </c>
      <c r="C11">
        <v>4.1000000000000002E-2</v>
      </c>
      <c r="D11">
        <v>2.8000000000000001E-2</v>
      </c>
      <c r="E11">
        <v>2.9000000000000001E-2</v>
      </c>
      <c r="F11">
        <f t="shared" si="0"/>
        <v>6.9000000000000006E-2</v>
      </c>
      <c r="G11" s="1">
        <f t="shared" si="1"/>
        <v>4.0588235294117645</v>
      </c>
      <c r="I11" s="1">
        <f t="shared" si="2"/>
        <v>0.68292682926829262</v>
      </c>
    </row>
    <row r="12" spans="1:10" x14ac:dyDescent="0.2">
      <c r="A12" t="s">
        <v>15</v>
      </c>
      <c r="B12">
        <v>1.9E-2</v>
      </c>
      <c r="C12">
        <v>6.6000000000000003E-2</v>
      </c>
      <c r="D12">
        <v>4.1000000000000002E-2</v>
      </c>
      <c r="E12">
        <v>3.5000000000000003E-2</v>
      </c>
      <c r="F12">
        <f t="shared" si="0"/>
        <v>0.10700000000000001</v>
      </c>
      <c r="G12" s="1">
        <f t="shared" si="1"/>
        <v>5.6315789473684221</v>
      </c>
      <c r="H12" s="1" t="s">
        <v>121</v>
      </c>
      <c r="I12" s="1">
        <f t="shared" si="2"/>
        <v>0.62121212121212122</v>
      </c>
    </row>
    <row r="13" spans="1:10" x14ac:dyDescent="0.2">
      <c r="A13" t="s">
        <v>17</v>
      </c>
      <c r="B13">
        <v>0.02</v>
      </c>
      <c r="C13">
        <v>7.2999999999999995E-2</v>
      </c>
      <c r="D13">
        <v>4.4999999999999998E-2</v>
      </c>
      <c r="E13">
        <v>2.9000000000000001E-2</v>
      </c>
      <c r="F13">
        <f t="shared" si="0"/>
        <v>0.11799999999999999</v>
      </c>
      <c r="G13" s="1">
        <f t="shared" si="1"/>
        <v>5.8999999999999995</v>
      </c>
      <c r="I13" s="1">
        <f t="shared" si="2"/>
        <v>0.61643835616438358</v>
      </c>
    </row>
    <row r="14" spans="1:10" x14ac:dyDescent="0.2">
      <c r="A14" t="s">
        <v>6</v>
      </c>
      <c r="B14">
        <v>2.4E-2</v>
      </c>
      <c r="C14">
        <v>7.5999999999999998E-2</v>
      </c>
      <c r="D14">
        <v>4.8000000000000001E-2</v>
      </c>
      <c r="E14">
        <v>2.9000000000000001E-2</v>
      </c>
      <c r="F14">
        <f t="shared" si="0"/>
        <v>0.124</v>
      </c>
      <c r="G14" s="1">
        <f t="shared" si="1"/>
        <v>5.166666666666667</v>
      </c>
      <c r="I14" s="1">
        <f t="shared" si="2"/>
        <v>0.63157894736842113</v>
      </c>
    </row>
    <row r="15" spans="1:10" x14ac:dyDescent="0.2">
      <c r="A15" t="s">
        <v>76</v>
      </c>
      <c r="B15">
        <v>2.1000000000000001E-2</v>
      </c>
      <c r="C15">
        <v>8.1000000000000003E-2</v>
      </c>
      <c r="D15">
        <v>0.05</v>
      </c>
      <c r="E15">
        <v>3.3000000000000002E-2</v>
      </c>
      <c r="F15">
        <f t="shared" si="0"/>
        <v>0.13100000000000001</v>
      </c>
      <c r="G15" s="1">
        <f t="shared" si="1"/>
        <v>6.2380952380952381</v>
      </c>
      <c r="I15" s="1">
        <f t="shared" si="2"/>
        <v>0.61728395061728392</v>
      </c>
    </row>
    <row r="16" spans="1:10" x14ac:dyDescent="0.2">
      <c r="A16" t="s">
        <v>8</v>
      </c>
      <c r="B16">
        <v>6.9000000000000006E-2</v>
      </c>
      <c r="C16">
        <v>0.41399999999999998</v>
      </c>
      <c r="D16">
        <v>0.17499999999999999</v>
      </c>
      <c r="E16">
        <v>9.0999999999999998E-2</v>
      </c>
      <c r="F16">
        <f t="shared" si="0"/>
        <v>0.58899999999999997</v>
      </c>
      <c r="G16" s="1">
        <f t="shared" si="1"/>
        <v>8.536231884057969</v>
      </c>
      <c r="H16" s="1" t="s">
        <v>119</v>
      </c>
      <c r="I16" s="1">
        <f t="shared" si="2"/>
        <v>0.42270531400966183</v>
      </c>
    </row>
    <row r="17" spans="1:10" x14ac:dyDescent="0.2">
      <c r="A17" t="s">
        <v>72</v>
      </c>
      <c r="B17">
        <v>0.10100000000000001</v>
      </c>
      <c r="C17">
        <v>0.50800000000000001</v>
      </c>
      <c r="D17">
        <v>0.40600000000000003</v>
      </c>
      <c r="E17">
        <v>0.11700000000000001</v>
      </c>
      <c r="F17">
        <f t="shared" si="0"/>
        <v>0.91400000000000003</v>
      </c>
      <c r="G17" s="1">
        <f t="shared" si="1"/>
        <v>9.0495049504950487</v>
      </c>
      <c r="I17" s="1">
        <f t="shared" si="2"/>
        <v>0.79921259842519687</v>
      </c>
    </row>
    <row r="18" spans="1:10" x14ac:dyDescent="0.2">
      <c r="A18" t="s">
        <v>3</v>
      </c>
      <c r="B18">
        <v>0.17899999999999999</v>
      </c>
      <c r="C18">
        <v>0.88700000000000001</v>
      </c>
      <c r="D18">
        <v>0.73799999999999999</v>
      </c>
      <c r="E18">
        <v>0.16500000000000001</v>
      </c>
      <c r="F18">
        <f t="shared" si="0"/>
        <v>1.625</v>
      </c>
      <c r="G18" s="1">
        <f t="shared" si="1"/>
        <v>9.078212290502794</v>
      </c>
      <c r="H18" s="1">
        <f>MIN(G:G)</f>
        <v>0.49534551998931187</v>
      </c>
      <c r="I18" s="1">
        <f t="shared" si="2"/>
        <v>0.83201803833145427</v>
      </c>
      <c r="J18" s="2">
        <f>MIN(I:I)</f>
        <v>5.1640274955846973E-3</v>
      </c>
    </row>
    <row r="19" spans="1:10" x14ac:dyDescent="0.2">
      <c r="A19" t="s">
        <v>33</v>
      </c>
      <c r="B19">
        <v>0.105</v>
      </c>
      <c r="C19">
        <v>1.4910000000000001</v>
      </c>
      <c r="D19">
        <v>0.33100000000000002</v>
      </c>
      <c r="E19">
        <v>9.6000000000000002E-2</v>
      </c>
      <c r="F19">
        <f t="shared" si="0"/>
        <v>1.8220000000000001</v>
      </c>
      <c r="G19" s="1">
        <f t="shared" si="1"/>
        <v>17.352380952380955</v>
      </c>
      <c r="I19" s="1">
        <f t="shared" si="2"/>
        <v>0.22199865861837692</v>
      </c>
    </row>
    <row r="20" spans="1:10" x14ac:dyDescent="0.2">
      <c r="A20" t="s">
        <v>74</v>
      </c>
      <c r="B20">
        <v>0.18</v>
      </c>
      <c r="C20">
        <v>1.163</v>
      </c>
      <c r="D20">
        <v>0.95499999999999996</v>
      </c>
      <c r="E20">
        <v>0.28199999999999997</v>
      </c>
      <c r="F20">
        <f t="shared" si="0"/>
        <v>2.1179999999999999</v>
      </c>
      <c r="G20" s="1">
        <f t="shared" si="1"/>
        <v>11.766666666666666</v>
      </c>
      <c r="I20" s="1">
        <f t="shared" si="2"/>
        <v>0.82115219260533101</v>
      </c>
    </row>
    <row r="21" spans="1:10" x14ac:dyDescent="0.2">
      <c r="A21" t="s">
        <v>71</v>
      </c>
      <c r="B21">
        <v>0.27700000000000002</v>
      </c>
      <c r="C21">
        <v>1.294</v>
      </c>
      <c r="D21">
        <v>1.0089999999999999</v>
      </c>
      <c r="E21">
        <v>0.245</v>
      </c>
      <c r="F21">
        <f t="shared" si="0"/>
        <v>2.3029999999999999</v>
      </c>
      <c r="G21" s="1">
        <f t="shared" si="1"/>
        <v>8.3140794223826706</v>
      </c>
      <c r="I21" s="1">
        <f t="shared" si="2"/>
        <v>0.77975270479134462</v>
      </c>
    </row>
    <row r="22" spans="1:10" x14ac:dyDescent="0.2">
      <c r="A22" t="s">
        <v>21</v>
      </c>
      <c r="B22">
        <v>0.252</v>
      </c>
      <c r="C22">
        <v>2.996</v>
      </c>
      <c r="D22">
        <v>0.16900000000000001</v>
      </c>
      <c r="E22">
        <v>0.03</v>
      </c>
      <c r="F22">
        <f t="shared" si="0"/>
        <v>3.165</v>
      </c>
      <c r="G22" s="1">
        <f t="shared" si="1"/>
        <v>12.55952380952381</v>
      </c>
      <c r="I22" s="1">
        <f t="shared" si="2"/>
        <v>5.6408544726301739E-2</v>
      </c>
    </row>
    <row r="23" spans="1:10" x14ac:dyDescent="0.2">
      <c r="A23" t="s">
        <v>25</v>
      </c>
      <c r="B23">
        <v>1.1579999999999999</v>
      </c>
      <c r="C23">
        <v>4.2350000000000003</v>
      </c>
      <c r="D23">
        <v>0.222</v>
      </c>
      <c r="E23">
        <v>4.2999999999999997E-2</v>
      </c>
      <c r="F23">
        <f t="shared" si="0"/>
        <v>4.4570000000000007</v>
      </c>
      <c r="G23" s="1">
        <f t="shared" si="1"/>
        <v>3.8488773747841116</v>
      </c>
      <c r="I23" s="1">
        <f t="shared" si="2"/>
        <v>5.2420306965761505E-2</v>
      </c>
    </row>
    <row r="24" spans="1:10" x14ac:dyDescent="0.2">
      <c r="A24" t="s">
        <v>16</v>
      </c>
      <c r="B24">
        <v>0.47199999999999998</v>
      </c>
      <c r="C24">
        <v>4.4619999999999997</v>
      </c>
      <c r="D24">
        <v>2.0259999999999998</v>
      </c>
      <c r="E24">
        <v>0.57499999999999996</v>
      </c>
      <c r="F24">
        <f t="shared" si="0"/>
        <v>6.4879999999999995</v>
      </c>
      <c r="G24" s="1">
        <f t="shared" si="1"/>
        <v>13.745762711864407</v>
      </c>
      <c r="H24" s="1">
        <f>MEDIAN(F:F)</f>
        <v>71.641999999999996</v>
      </c>
      <c r="I24" s="1">
        <f t="shared" si="2"/>
        <v>0.45405647691618106</v>
      </c>
    </row>
    <row r="25" spans="1:10" x14ac:dyDescent="0.2">
      <c r="A25" t="s">
        <v>36</v>
      </c>
      <c r="B25">
        <v>0.20599999999999999</v>
      </c>
      <c r="C25">
        <v>6.8769999999999998</v>
      </c>
      <c r="D25">
        <v>1.214</v>
      </c>
      <c r="E25">
        <v>0.20699999999999999</v>
      </c>
      <c r="F25">
        <f t="shared" si="0"/>
        <v>8.0909999999999993</v>
      </c>
      <c r="G25" s="1">
        <f t="shared" si="1"/>
        <v>39.276699029126213</v>
      </c>
      <c r="I25" s="1">
        <f t="shared" si="2"/>
        <v>0.17653046386505744</v>
      </c>
    </row>
    <row r="26" spans="1:10" x14ac:dyDescent="0.2">
      <c r="A26" t="s">
        <v>23</v>
      </c>
      <c r="B26">
        <v>0.64300000000000002</v>
      </c>
      <c r="C26">
        <v>6.9</v>
      </c>
      <c r="D26">
        <v>2.6880000000000002</v>
      </c>
      <c r="E26">
        <v>0.75</v>
      </c>
      <c r="F26">
        <f t="shared" si="0"/>
        <v>9.588000000000001</v>
      </c>
      <c r="G26" s="1">
        <f t="shared" si="1"/>
        <v>14.911353032659409</v>
      </c>
      <c r="I26" s="1">
        <f t="shared" si="2"/>
        <v>0.38956521739130434</v>
      </c>
    </row>
    <row r="27" spans="1:10" x14ac:dyDescent="0.2">
      <c r="A27" t="s">
        <v>79</v>
      </c>
      <c r="B27">
        <v>0.23699999999999999</v>
      </c>
      <c r="C27">
        <v>9.8569999999999993</v>
      </c>
      <c r="D27">
        <v>2.4790000000000001</v>
      </c>
      <c r="E27">
        <v>0.248</v>
      </c>
      <c r="F27">
        <f t="shared" si="0"/>
        <v>12.335999999999999</v>
      </c>
      <c r="G27" s="1">
        <f t="shared" si="1"/>
        <v>52.050632911392398</v>
      </c>
      <c r="I27" s="1">
        <f t="shared" si="2"/>
        <v>0.25149639849852901</v>
      </c>
    </row>
    <row r="28" spans="1:10" x14ac:dyDescent="0.2">
      <c r="A28" t="s">
        <v>0</v>
      </c>
      <c r="B28">
        <v>5.758</v>
      </c>
      <c r="C28">
        <v>11.147</v>
      </c>
      <c r="D28">
        <v>1.575</v>
      </c>
      <c r="E28">
        <v>8.5000000000000006E-2</v>
      </c>
      <c r="F28">
        <f t="shared" si="0"/>
        <v>12.722</v>
      </c>
      <c r="G28" s="1">
        <f t="shared" si="1"/>
        <v>2.2094477249044808</v>
      </c>
      <c r="H28" s="1" t="s">
        <v>63</v>
      </c>
      <c r="I28" s="1">
        <f t="shared" si="2"/>
        <v>0.14129362160222481</v>
      </c>
      <c r="J28" s="2" t="s">
        <v>63</v>
      </c>
    </row>
    <row r="29" spans="1:10" x14ac:dyDescent="0.2">
      <c r="A29" t="s">
        <v>77</v>
      </c>
      <c r="B29">
        <v>0.52</v>
      </c>
      <c r="C29">
        <v>10.794</v>
      </c>
      <c r="D29">
        <v>3.2229999999999999</v>
      </c>
      <c r="E29">
        <v>0.85399999999999998</v>
      </c>
      <c r="F29">
        <f t="shared" si="0"/>
        <v>14.016999999999999</v>
      </c>
      <c r="G29" s="1">
        <f t="shared" si="1"/>
        <v>26.955769230769228</v>
      </c>
      <c r="I29" s="1">
        <f t="shared" si="2"/>
        <v>0.29859181026496201</v>
      </c>
    </row>
    <row r="30" spans="1:10" x14ac:dyDescent="0.2">
      <c r="A30" t="s">
        <v>82</v>
      </c>
      <c r="B30">
        <v>1.0529999999999999</v>
      </c>
      <c r="C30">
        <v>12.459</v>
      </c>
      <c r="D30">
        <v>4.0970000000000004</v>
      </c>
      <c r="E30">
        <v>1.3129999999999999</v>
      </c>
      <c r="F30">
        <f t="shared" si="0"/>
        <v>16.556000000000001</v>
      </c>
      <c r="G30" s="1">
        <f t="shared" si="1"/>
        <v>15.722697056030391</v>
      </c>
      <c r="I30" s="1">
        <f t="shared" si="2"/>
        <v>0.32883859057709292</v>
      </c>
    </row>
    <row r="31" spans="1:10" x14ac:dyDescent="0.2">
      <c r="A31" t="s">
        <v>9</v>
      </c>
      <c r="B31">
        <v>0.16600000000000001</v>
      </c>
      <c r="C31">
        <v>17.440000000000001</v>
      </c>
      <c r="D31">
        <v>0.20899999999999999</v>
      </c>
      <c r="E31">
        <v>2.5000000000000001E-2</v>
      </c>
      <c r="F31">
        <f t="shared" si="0"/>
        <v>17.649000000000001</v>
      </c>
      <c r="G31" s="1">
        <f t="shared" si="1"/>
        <v>106.31927710843374</v>
      </c>
      <c r="H31" s="1" t="s">
        <v>63</v>
      </c>
      <c r="I31" s="1">
        <f t="shared" si="2"/>
        <v>1.1983944954128439E-2</v>
      </c>
    </row>
    <row r="32" spans="1:10" x14ac:dyDescent="0.2">
      <c r="A32" t="s">
        <v>7</v>
      </c>
      <c r="B32">
        <v>0.92800000000000005</v>
      </c>
      <c r="C32">
        <v>13.13</v>
      </c>
      <c r="D32">
        <v>5.8710000000000004</v>
      </c>
      <c r="E32">
        <v>0.43099999999999999</v>
      </c>
      <c r="F32">
        <f t="shared" si="0"/>
        <v>19.001000000000001</v>
      </c>
      <c r="G32" s="1">
        <f t="shared" si="1"/>
        <v>20.475215517241381</v>
      </c>
      <c r="I32" s="1">
        <f t="shared" si="2"/>
        <v>0.44714394516374717</v>
      </c>
    </row>
    <row r="33" spans="1:9" x14ac:dyDescent="0.2">
      <c r="A33" t="s">
        <v>83</v>
      </c>
      <c r="B33">
        <v>1.3260000000000001</v>
      </c>
      <c r="C33">
        <v>14.756</v>
      </c>
      <c r="D33">
        <v>4.82</v>
      </c>
      <c r="E33">
        <v>1.653</v>
      </c>
      <c r="F33">
        <f t="shared" si="0"/>
        <v>19.576000000000001</v>
      </c>
      <c r="G33" s="1">
        <f t="shared" si="1"/>
        <v>14.763197586726998</v>
      </c>
      <c r="I33" s="1">
        <f t="shared" si="2"/>
        <v>0.326646787747357</v>
      </c>
    </row>
    <row r="34" spans="1:9" x14ac:dyDescent="0.2">
      <c r="A34" t="s">
        <v>92</v>
      </c>
      <c r="B34">
        <v>1.337</v>
      </c>
      <c r="C34">
        <v>14.74</v>
      </c>
      <c r="D34">
        <v>5.2690000000000001</v>
      </c>
      <c r="E34">
        <v>2.1419999999999999</v>
      </c>
      <c r="F34">
        <f t="shared" si="0"/>
        <v>20.009</v>
      </c>
      <c r="G34" s="1">
        <f t="shared" si="1"/>
        <v>14.965594614809275</v>
      </c>
      <c r="I34" s="1">
        <f t="shared" si="2"/>
        <v>0.35746268656716418</v>
      </c>
    </row>
    <row r="35" spans="1:9" x14ac:dyDescent="0.2">
      <c r="A35" t="s">
        <v>10</v>
      </c>
      <c r="B35">
        <v>1.48</v>
      </c>
      <c r="C35">
        <v>15.51</v>
      </c>
      <c r="D35">
        <v>5.0369999999999999</v>
      </c>
      <c r="E35">
        <v>1.099</v>
      </c>
      <c r="F35">
        <f t="shared" si="0"/>
        <v>20.547000000000001</v>
      </c>
      <c r="G35" s="1">
        <f t="shared" si="1"/>
        <v>13.883108108108109</v>
      </c>
      <c r="H35" s="1">
        <f>MAX(F:F)</f>
        <v>13144.746999999999</v>
      </c>
      <c r="I35" s="1">
        <f t="shared" si="2"/>
        <v>0.32475822050290137</v>
      </c>
    </row>
    <row r="36" spans="1:9" x14ac:dyDescent="0.2">
      <c r="A36" t="s">
        <v>20</v>
      </c>
      <c r="B36">
        <v>0.68500000000000005</v>
      </c>
      <c r="C36">
        <v>14.962</v>
      </c>
      <c r="D36">
        <v>5.7370000000000001</v>
      </c>
      <c r="E36">
        <v>1.401</v>
      </c>
      <c r="F36">
        <f t="shared" si="0"/>
        <v>20.698999999999998</v>
      </c>
      <c r="G36" s="1">
        <f t="shared" si="1"/>
        <v>30.217518248175178</v>
      </c>
      <c r="I36" s="1">
        <f t="shared" si="2"/>
        <v>0.38343804304237405</v>
      </c>
    </row>
    <row r="37" spans="1:9" x14ac:dyDescent="0.2">
      <c r="A37" t="s">
        <v>86</v>
      </c>
      <c r="B37">
        <v>2.06</v>
      </c>
      <c r="C37">
        <v>21.545000000000002</v>
      </c>
      <c r="D37">
        <v>7.5389999999999997</v>
      </c>
      <c r="E37">
        <v>2.238</v>
      </c>
      <c r="F37">
        <f t="shared" si="0"/>
        <v>29.084000000000003</v>
      </c>
      <c r="G37" s="1">
        <f t="shared" si="1"/>
        <v>14.118446601941748</v>
      </c>
      <c r="I37" s="1">
        <f t="shared" si="2"/>
        <v>0.34991877465769317</v>
      </c>
    </row>
    <row r="38" spans="1:9" x14ac:dyDescent="0.2">
      <c r="A38" t="s">
        <v>34</v>
      </c>
      <c r="B38">
        <v>5.508</v>
      </c>
      <c r="C38">
        <v>26.616</v>
      </c>
      <c r="D38">
        <v>2.83</v>
      </c>
      <c r="E38">
        <v>0.06</v>
      </c>
      <c r="F38">
        <f t="shared" si="0"/>
        <v>29.445999999999998</v>
      </c>
      <c r="G38" s="1">
        <f t="shared" si="1"/>
        <v>5.3460421205519237</v>
      </c>
      <c r="I38" s="1">
        <f t="shared" si="2"/>
        <v>0.10632702134054704</v>
      </c>
    </row>
    <row r="39" spans="1:9" x14ac:dyDescent="0.2">
      <c r="A39" t="s">
        <v>81</v>
      </c>
      <c r="B39">
        <v>2.278</v>
      </c>
      <c r="C39">
        <v>24.388000000000002</v>
      </c>
      <c r="D39">
        <v>8.69</v>
      </c>
      <c r="E39">
        <v>2.625</v>
      </c>
      <c r="F39">
        <f t="shared" si="0"/>
        <v>33.078000000000003</v>
      </c>
      <c r="G39" s="1">
        <f t="shared" si="1"/>
        <v>14.520632133450396</v>
      </c>
      <c r="I39" s="1">
        <f t="shared" si="2"/>
        <v>0.35632278169591597</v>
      </c>
    </row>
    <row r="40" spans="1:9" x14ac:dyDescent="0.2">
      <c r="A40" t="s">
        <v>24</v>
      </c>
      <c r="B40">
        <v>2.1539999999999999</v>
      </c>
      <c r="C40">
        <v>24.853000000000002</v>
      </c>
      <c r="D40">
        <v>10.433999999999999</v>
      </c>
      <c r="E40">
        <v>2.1360000000000001</v>
      </c>
      <c r="F40">
        <f t="shared" si="0"/>
        <v>35.286999999999999</v>
      </c>
      <c r="G40" s="1">
        <f t="shared" si="1"/>
        <v>16.382079851439183</v>
      </c>
      <c r="I40" s="1">
        <f t="shared" si="2"/>
        <v>0.41982859212167539</v>
      </c>
    </row>
    <row r="41" spans="1:9" x14ac:dyDescent="0.2">
      <c r="A41" t="s">
        <v>38</v>
      </c>
      <c r="B41">
        <v>23.234000000000002</v>
      </c>
      <c r="C41">
        <v>31.273</v>
      </c>
      <c r="D41">
        <v>4.8979999999999997</v>
      </c>
      <c r="E41">
        <v>3.7999999999999999E-2</v>
      </c>
      <c r="F41">
        <f t="shared" si="0"/>
        <v>36.170999999999999</v>
      </c>
      <c r="G41" s="1">
        <f t="shared" si="1"/>
        <v>1.5568132908668328</v>
      </c>
      <c r="I41" s="1">
        <f t="shared" si="2"/>
        <v>0.15662072714482139</v>
      </c>
    </row>
    <row r="42" spans="1:9" x14ac:dyDescent="0.2">
      <c r="A42" t="s">
        <v>41</v>
      </c>
      <c r="B42">
        <v>25.077000000000002</v>
      </c>
      <c r="C42">
        <v>29.928000000000001</v>
      </c>
      <c r="D42">
        <v>9.3979999999999997</v>
      </c>
      <c r="E42">
        <v>4.2000000000000003E-2</v>
      </c>
      <c r="F42">
        <f t="shared" si="0"/>
        <v>39.326000000000001</v>
      </c>
      <c r="G42" s="1">
        <f t="shared" si="1"/>
        <v>1.5682099134665231</v>
      </c>
      <c r="I42" s="1">
        <f t="shared" si="2"/>
        <v>0.31402031542368347</v>
      </c>
    </row>
    <row r="43" spans="1:9" x14ac:dyDescent="0.2">
      <c r="A43" t="s">
        <v>32</v>
      </c>
      <c r="B43">
        <v>2.6659999999999999</v>
      </c>
      <c r="C43">
        <v>38.274000000000001</v>
      </c>
      <c r="D43">
        <v>2.069</v>
      </c>
      <c r="E43">
        <v>5.2999999999999999E-2</v>
      </c>
      <c r="F43">
        <f t="shared" si="0"/>
        <v>40.343000000000004</v>
      </c>
      <c r="G43" s="1">
        <f t="shared" si="1"/>
        <v>15.132408102025508</v>
      </c>
      <c r="I43" s="1">
        <f t="shared" si="2"/>
        <v>5.4057584783403875E-2</v>
      </c>
    </row>
    <row r="44" spans="1:9" x14ac:dyDescent="0.2">
      <c r="A44" t="s">
        <v>12</v>
      </c>
      <c r="B44">
        <v>3.1840000000000002</v>
      </c>
      <c r="C44">
        <v>32.494</v>
      </c>
      <c r="D44">
        <v>11.010999999999999</v>
      </c>
      <c r="E44">
        <v>2.21</v>
      </c>
      <c r="F44">
        <f t="shared" si="0"/>
        <v>43.504999999999995</v>
      </c>
      <c r="G44" s="1">
        <f t="shared" si="1"/>
        <v>13.663630653266329</v>
      </c>
      <c r="H44" s="1">
        <f>MIN(F:F)</f>
        <v>1.0999999999999999E-2</v>
      </c>
      <c r="I44" s="1">
        <f t="shared" si="2"/>
        <v>0.33886255924170616</v>
      </c>
    </row>
    <row r="45" spans="1:9" x14ac:dyDescent="0.2">
      <c r="A45" t="s">
        <v>85</v>
      </c>
      <c r="B45">
        <v>3.4409999999999998</v>
      </c>
      <c r="C45">
        <v>32.722000000000001</v>
      </c>
      <c r="D45">
        <v>11.198</v>
      </c>
      <c r="E45">
        <v>3.3519999999999999</v>
      </c>
      <c r="F45">
        <f t="shared" si="0"/>
        <v>43.92</v>
      </c>
      <c r="G45" s="1">
        <f t="shared" si="1"/>
        <v>12.763731473408894</v>
      </c>
      <c r="I45" s="1">
        <f t="shared" si="2"/>
        <v>0.34221624595073652</v>
      </c>
    </row>
    <row r="46" spans="1:9" x14ac:dyDescent="0.2">
      <c r="A46" t="s">
        <v>13</v>
      </c>
      <c r="B46">
        <v>1.6759999999999999</v>
      </c>
      <c r="C46">
        <v>30.713000000000001</v>
      </c>
      <c r="D46">
        <v>13.426</v>
      </c>
      <c r="E46">
        <v>1.6140000000000001</v>
      </c>
      <c r="F46">
        <f t="shared" si="0"/>
        <v>44.139000000000003</v>
      </c>
      <c r="G46" s="1">
        <f t="shared" si="1"/>
        <v>26.335918854415276</v>
      </c>
      <c r="H46" s="1" t="s">
        <v>120</v>
      </c>
      <c r="I46" s="1">
        <f t="shared" si="2"/>
        <v>0.43714388044150687</v>
      </c>
    </row>
    <row r="47" spans="1:9" x14ac:dyDescent="0.2">
      <c r="A47" t="s">
        <v>102</v>
      </c>
      <c r="B47">
        <v>1.083</v>
      </c>
      <c r="C47">
        <v>36.561999999999998</v>
      </c>
      <c r="D47">
        <v>9.032</v>
      </c>
      <c r="E47">
        <v>1.1859999999999999</v>
      </c>
      <c r="F47">
        <f t="shared" si="0"/>
        <v>45.593999999999994</v>
      </c>
      <c r="G47" s="1">
        <f t="shared" si="1"/>
        <v>42.099722991689745</v>
      </c>
      <c r="I47" s="1">
        <f t="shared" si="2"/>
        <v>0.2470324380504349</v>
      </c>
    </row>
    <row r="48" spans="1:9" x14ac:dyDescent="0.2">
      <c r="A48" t="s">
        <v>88</v>
      </c>
      <c r="B48">
        <v>3.3769999999999998</v>
      </c>
      <c r="C48">
        <v>33.606000000000002</v>
      </c>
      <c r="D48">
        <v>12.161</v>
      </c>
      <c r="E48">
        <v>3.3109999999999999</v>
      </c>
      <c r="F48">
        <f t="shared" si="0"/>
        <v>45.767000000000003</v>
      </c>
      <c r="G48" s="1">
        <f t="shared" si="1"/>
        <v>13.552561445069591</v>
      </c>
      <c r="I48" s="1">
        <f t="shared" si="2"/>
        <v>0.36186990418377668</v>
      </c>
    </row>
    <row r="49" spans="1:9" x14ac:dyDescent="0.2">
      <c r="A49" t="s">
        <v>84</v>
      </c>
      <c r="B49">
        <v>2.9079999999999999</v>
      </c>
      <c r="C49">
        <v>29.125</v>
      </c>
      <c r="D49">
        <v>17.039000000000001</v>
      </c>
      <c r="E49">
        <v>4.0389999999999997</v>
      </c>
      <c r="F49">
        <f t="shared" si="0"/>
        <v>46.164000000000001</v>
      </c>
      <c r="G49" s="1">
        <f t="shared" si="1"/>
        <v>15.874828060522697</v>
      </c>
      <c r="I49" s="1">
        <f t="shared" si="2"/>
        <v>0.58503004291845495</v>
      </c>
    </row>
    <row r="50" spans="1:9" x14ac:dyDescent="0.2">
      <c r="A50" t="s">
        <v>40</v>
      </c>
      <c r="B50">
        <v>49.573999999999998</v>
      </c>
      <c r="C50">
        <v>36.716999999999999</v>
      </c>
      <c r="D50">
        <v>11.375</v>
      </c>
      <c r="E50">
        <v>0.04</v>
      </c>
      <c r="F50">
        <f t="shared" si="0"/>
        <v>48.091999999999999</v>
      </c>
      <c r="G50" s="1">
        <f t="shared" si="1"/>
        <v>0.97010529713156091</v>
      </c>
      <c r="I50" s="1">
        <f t="shared" si="2"/>
        <v>0.30980199907399841</v>
      </c>
    </row>
    <row r="51" spans="1:9" x14ac:dyDescent="0.2">
      <c r="A51" t="s">
        <v>80</v>
      </c>
      <c r="B51">
        <v>0.98499999999999999</v>
      </c>
      <c r="C51">
        <v>45.031999999999996</v>
      </c>
      <c r="D51">
        <v>11.115</v>
      </c>
      <c r="E51">
        <v>1.0069999999999999</v>
      </c>
      <c r="F51">
        <f t="shared" si="0"/>
        <v>56.146999999999998</v>
      </c>
      <c r="G51" s="1">
        <f t="shared" si="1"/>
        <v>57.002030456852793</v>
      </c>
      <c r="I51" s="1">
        <f t="shared" si="2"/>
        <v>0.24682448036951504</v>
      </c>
    </row>
    <row r="52" spans="1:9" x14ac:dyDescent="0.2">
      <c r="A52" t="s">
        <v>28</v>
      </c>
      <c r="B52">
        <v>1.4910000000000001</v>
      </c>
      <c r="C52">
        <v>42.545999999999999</v>
      </c>
      <c r="D52">
        <v>14.055999999999999</v>
      </c>
      <c r="E52">
        <v>1.333</v>
      </c>
      <c r="F52">
        <f t="shared" si="0"/>
        <v>56.601999999999997</v>
      </c>
      <c r="G52" s="1">
        <f t="shared" si="1"/>
        <v>37.962441314553985</v>
      </c>
      <c r="I52" s="1">
        <f t="shared" si="2"/>
        <v>0.33037183283974991</v>
      </c>
    </row>
    <row r="53" spans="1:9" x14ac:dyDescent="0.2">
      <c r="A53" t="s">
        <v>46</v>
      </c>
      <c r="B53">
        <v>2.0760000000000001</v>
      </c>
      <c r="C53">
        <v>58.984000000000002</v>
      </c>
      <c r="D53">
        <v>5.2489999999999997</v>
      </c>
      <c r="E53">
        <v>0.11899999999999999</v>
      </c>
      <c r="F53">
        <f t="shared" si="0"/>
        <v>64.233000000000004</v>
      </c>
      <c r="G53" s="1">
        <f t="shared" si="1"/>
        <v>30.940751445086708</v>
      </c>
      <c r="I53" s="1">
        <f t="shared" si="2"/>
        <v>8.8990234639902341E-2</v>
      </c>
    </row>
    <row r="54" spans="1:9" x14ac:dyDescent="0.2">
      <c r="A54" t="s">
        <v>19</v>
      </c>
      <c r="B54">
        <v>0.39800000000000002</v>
      </c>
      <c r="C54">
        <v>68.611000000000004</v>
      </c>
      <c r="D54">
        <v>0.41599999999999998</v>
      </c>
      <c r="E54">
        <v>2.4E-2</v>
      </c>
      <c r="F54">
        <f t="shared" si="0"/>
        <v>69.027000000000001</v>
      </c>
      <c r="G54" s="1">
        <f t="shared" si="1"/>
        <v>173.43467336683418</v>
      </c>
      <c r="I54" s="1">
        <f t="shared" si="2"/>
        <v>6.0631677136319239E-3</v>
      </c>
    </row>
    <row r="55" spans="1:9" x14ac:dyDescent="0.2">
      <c r="A55" t="s">
        <v>91</v>
      </c>
      <c r="B55">
        <v>3.536</v>
      </c>
      <c r="C55">
        <v>44.52</v>
      </c>
      <c r="D55">
        <v>25.733000000000001</v>
      </c>
      <c r="E55">
        <v>3.8119999999999998</v>
      </c>
      <c r="F55">
        <f t="shared" si="0"/>
        <v>70.253</v>
      </c>
      <c r="G55" s="1">
        <f t="shared" si="1"/>
        <v>19.867929864253394</v>
      </c>
      <c r="I55" s="1">
        <f t="shared" si="2"/>
        <v>0.57800988319856239</v>
      </c>
    </row>
    <row r="56" spans="1:9" x14ac:dyDescent="0.2">
      <c r="A56" t="s">
        <v>98</v>
      </c>
      <c r="B56">
        <v>0.71799999999999997</v>
      </c>
      <c r="C56">
        <v>70.781000000000006</v>
      </c>
      <c r="D56">
        <v>2.25</v>
      </c>
      <c r="E56">
        <v>7.6749999999999998</v>
      </c>
      <c r="F56">
        <f t="shared" si="0"/>
        <v>73.031000000000006</v>
      </c>
      <c r="G56" s="1">
        <f t="shared" si="1"/>
        <v>101.71448467966574</v>
      </c>
      <c r="I56" s="1">
        <f t="shared" si="2"/>
        <v>3.178819174637261E-2</v>
      </c>
    </row>
    <row r="57" spans="1:9" x14ac:dyDescent="0.2">
      <c r="A57" t="s">
        <v>93</v>
      </c>
      <c r="B57">
        <v>5.5869999999999997</v>
      </c>
      <c r="C57">
        <v>56.582000000000001</v>
      </c>
      <c r="D57">
        <v>19.859000000000002</v>
      </c>
      <c r="E57">
        <v>4.7679999999999998</v>
      </c>
      <c r="F57">
        <f t="shared" si="0"/>
        <v>76.441000000000003</v>
      </c>
      <c r="G57" s="1">
        <f t="shared" si="1"/>
        <v>13.68194021836406</v>
      </c>
      <c r="I57" s="1">
        <f t="shared" si="2"/>
        <v>0.35097734261779368</v>
      </c>
    </row>
    <row r="58" spans="1:9" x14ac:dyDescent="0.2">
      <c r="A58" t="s">
        <v>26</v>
      </c>
      <c r="B58">
        <v>2.4359999999999999</v>
      </c>
      <c r="C58">
        <v>57.03</v>
      </c>
      <c r="D58">
        <v>23.524000000000001</v>
      </c>
      <c r="E58">
        <v>2.5059999999999998</v>
      </c>
      <c r="F58">
        <f t="shared" si="0"/>
        <v>80.554000000000002</v>
      </c>
      <c r="G58" s="1">
        <f t="shared" si="1"/>
        <v>33.068144499178985</v>
      </c>
      <c r="I58" s="1">
        <f t="shared" si="2"/>
        <v>0.41248465719796601</v>
      </c>
    </row>
    <row r="59" spans="1:9" x14ac:dyDescent="0.2">
      <c r="A59" t="s">
        <v>55</v>
      </c>
      <c r="B59">
        <v>2.0329999999999999</v>
      </c>
      <c r="C59">
        <v>84.471999999999994</v>
      </c>
      <c r="D59">
        <v>2.2349999999999999</v>
      </c>
      <c r="E59">
        <v>0.75700000000000001</v>
      </c>
      <c r="F59">
        <f t="shared" si="0"/>
        <v>86.706999999999994</v>
      </c>
      <c r="G59" s="1">
        <f t="shared" si="1"/>
        <v>42.649778652238069</v>
      </c>
      <c r="I59" s="1">
        <f t="shared" si="2"/>
        <v>2.6458471446159676E-2</v>
      </c>
    </row>
    <row r="60" spans="1:9" x14ac:dyDescent="0.2">
      <c r="A60" t="s">
        <v>111</v>
      </c>
      <c r="B60">
        <v>1.929</v>
      </c>
      <c r="C60">
        <v>85.513000000000005</v>
      </c>
      <c r="D60">
        <v>2.3919999999999999</v>
      </c>
      <c r="E60">
        <v>0.90800000000000003</v>
      </c>
      <c r="F60">
        <f t="shared" si="0"/>
        <v>87.905000000000001</v>
      </c>
      <c r="G60" s="1">
        <f t="shared" si="1"/>
        <v>45.570243649559359</v>
      </c>
      <c r="I60" s="1">
        <f t="shared" si="2"/>
        <v>2.7972355080514072E-2</v>
      </c>
    </row>
    <row r="61" spans="1:9" x14ac:dyDescent="0.2">
      <c r="A61" t="s">
        <v>108</v>
      </c>
      <c r="B61">
        <v>65.322000000000003</v>
      </c>
      <c r="C61">
        <v>84.013999999999996</v>
      </c>
      <c r="D61">
        <v>17.204999999999998</v>
      </c>
      <c r="E61">
        <v>3.4000000000000002E-2</v>
      </c>
      <c r="F61">
        <f t="shared" si="0"/>
        <v>101.21899999999999</v>
      </c>
      <c r="G61" s="1">
        <f t="shared" si="1"/>
        <v>1.5495392057805943</v>
      </c>
      <c r="I61" s="1">
        <f t="shared" si="2"/>
        <v>0.20478729735520271</v>
      </c>
    </row>
    <row r="62" spans="1:9" x14ac:dyDescent="0.2">
      <c r="A62" t="s">
        <v>70</v>
      </c>
      <c r="B62">
        <v>9.3109999999999999</v>
      </c>
      <c r="C62">
        <v>52.936999999999998</v>
      </c>
      <c r="D62">
        <v>52.311</v>
      </c>
      <c r="E62">
        <v>8.6590000000000007</v>
      </c>
      <c r="F62">
        <f t="shared" si="0"/>
        <v>105.24799999999999</v>
      </c>
      <c r="G62" s="1">
        <f t="shared" si="1"/>
        <v>11.303619374932873</v>
      </c>
      <c r="I62" s="1">
        <f t="shared" si="2"/>
        <v>0.98817462266467693</v>
      </c>
    </row>
    <row r="63" spans="1:9" x14ac:dyDescent="0.2">
      <c r="A63" t="s">
        <v>87</v>
      </c>
      <c r="B63">
        <v>1.4830000000000001</v>
      </c>
      <c r="C63">
        <v>88.534000000000006</v>
      </c>
      <c r="D63">
        <v>21.904</v>
      </c>
      <c r="E63">
        <v>1.151</v>
      </c>
      <c r="F63">
        <f t="shared" si="0"/>
        <v>110.438</v>
      </c>
      <c r="G63" s="1">
        <f t="shared" si="1"/>
        <v>74.469318948078211</v>
      </c>
      <c r="I63" s="1">
        <f t="shared" si="2"/>
        <v>0.24740777554385884</v>
      </c>
    </row>
    <row r="64" spans="1:9" x14ac:dyDescent="0.2">
      <c r="A64" t="s">
        <v>11</v>
      </c>
      <c r="B64">
        <v>3.3559999999999999</v>
      </c>
      <c r="C64">
        <v>78.563000000000002</v>
      </c>
      <c r="D64">
        <v>32.387</v>
      </c>
      <c r="E64">
        <v>1.75</v>
      </c>
      <c r="F64">
        <f t="shared" si="0"/>
        <v>110.95</v>
      </c>
      <c r="G64" s="1">
        <f t="shared" si="1"/>
        <v>33.060190703218119</v>
      </c>
      <c r="H64" s="1" t="s">
        <v>64</v>
      </c>
      <c r="I64" s="1">
        <f t="shared" si="2"/>
        <v>0.41224240418517621</v>
      </c>
    </row>
    <row r="65" spans="1:9" x14ac:dyDescent="0.2">
      <c r="A65" t="s">
        <v>27</v>
      </c>
      <c r="B65">
        <v>1.6359999999999999</v>
      </c>
      <c r="C65">
        <v>98.808999999999997</v>
      </c>
      <c r="D65">
        <v>27.268999999999998</v>
      </c>
      <c r="E65">
        <v>2.7850000000000001</v>
      </c>
      <c r="F65">
        <f t="shared" si="0"/>
        <v>126.078</v>
      </c>
      <c r="G65" s="1">
        <f t="shared" si="1"/>
        <v>77.06479217603912</v>
      </c>
      <c r="I65" s="1">
        <f t="shared" si="2"/>
        <v>0.27597688469673815</v>
      </c>
    </row>
    <row r="66" spans="1:9" x14ac:dyDescent="0.2">
      <c r="A66" t="s">
        <v>100</v>
      </c>
      <c r="B66">
        <v>3.21</v>
      </c>
      <c r="C66">
        <v>126.084</v>
      </c>
      <c r="D66">
        <v>3.7080000000000002</v>
      </c>
      <c r="E66">
        <v>3.1059999999999999</v>
      </c>
      <c r="F66">
        <f t="shared" ref="F66:F109" si="3">C66+D66</f>
        <v>129.792</v>
      </c>
      <c r="G66" s="1">
        <f t="shared" ref="G66:G109" si="4">F66/B66</f>
        <v>40.433644859813086</v>
      </c>
      <c r="I66" s="1">
        <f t="shared" ref="I66:I109" si="5">D66/C66</f>
        <v>2.9408965451603694E-2</v>
      </c>
    </row>
    <row r="67" spans="1:9" x14ac:dyDescent="0.2">
      <c r="A67" t="s">
        <v>43</v>
      </c>
      <c r="B67">
        <v>4.5439999999999996</v>
      </c>
      <c r="C67">
        <v>129.697</v>
      </c>
      <c r="D67">
        <v>10.202</v>
      </c>
      <c r="E67">
        <v>0.46400000000000002</v>
      </c>
      <c r="F67">
        <f t="shared" si="3"/>
        <v>139.899</v>
      </c>
      <c r="G67" s="1">
        <f t="shared" si="4"/>
        <v>30.787632042253524</v>
      </c>
      <c r="I67" s="1">
        <f t="shared" si="5"/>
        <v>7.8660261995265893E-2</v>
      </c>
    </row>
    <row r="68" spans="1:9" x14ac:dyDescent="0.2">
      <c r="A68" t="s">
        <v>52</v>
      </c>
      <c r="B68">
        <v>158.11500000000001</v>
      </c>
      <c r="C68">
        <v>143.74700000000001</v>
      </c>
      <c r="D68">
        <v>19.3</v>
      </c>
      <c r="E68">
        <v>0.23699999999999999</v>
      </c>
      <c r="F68">
        <f t="shared" si="3"/>
        <v>163.04700000000003</v>
      </c>
      <c r="G68" s="1">
        <f t="shared" si="4"/>
        <v>1.0311924864813586</v>
      </c>
      <c r="I68" s="1">
        <f t="shared" si="5"/>
        <v>0.13426367158966795</v>
      </c>
    </row>
    <row r="69" spans="1:9" x14ac:dyDescent="0.2">
      <c r="A69" t="s">
        <v>18</v>
      </c>
      <c r="B69">
        <v>5.048</v>
      </c>
      <c r="C69">
        <v>141.08699999999999</v>
      </c>
      <c r="D69">
        <v>29.227</v>
      </c>
      <c r="E69">
        <v>4.125</v>
      </c>
      <c r="F69">
        <f t="shared" si="3"/>
        <v>170.31399999999999</v>
      </c>
      <c r="G69" s="1">
        <f t="shared" si="4"/>
        <v>33.738906497622821</v>
      </c>
      <c r="I69" s="1">
        <f t="shared" si="5"/>
        <v>0.20715586836490962</v>
      </c>
    </row>
    <row r="70" spans="1:9" x14ac:dyDescent="0.2">
      <c r="A70" t="s">
        <v>39</v>
      </c>
      <c r="B70">
        <v>0.83699999999999997</v>
      </c>
      <c r="C70">
        <v>142.15600000000001</v>
      </c>
      <c r="D70">
        <v>28.632999999999999</v>
      </c>
      <c r="E70">
        <v>1.1319999999999999</v>
      </c>
      <c r="F70">
        <f t="shared" si="3"/>
        <v>170.78900000000002</v>
      </c>
      <c r="G70" s="1">
        <f t="shared" si="4"/>
        <v>204.04898446833934</v>
      </c>
      <c r="I70" s="1">
        <f t="shared" si="5"/>
        <v>0.20141956723599425</v>
      </c>
    </row>
    <row r="71" spans="1:9" x14ac:dyDescent="0.2">
      <c r="A71" t="s">
        <v>99</v>
      </c>
      <c r="B71">
        <v>5.3639999999999999</v>
      </c>
      <c r="C71">
        <v>131.74199999999999</v>
      </c>
      <c r="D71">
        <v>73.402000000000001</v>
      </c>
      <c r="E71">
        <v>5.633</v>
      </c>
      <c r="F71">
        <f t="shared" si="3"/>
        <v>205.14400000000001</v>
      </c>
      <c r="G71" s="1">
        <f t="shared" si="4"/>
        <v>38.244593586875467</v>
      </c>
      <c r="I71" s="1">
        <f t="shared" si="5"/>
        <v>0.55716476142763893</v>
      </c>
    </row>
    <row r="72" spans="1:9" x14ac:dyDescent="0.2">
      <c r="A72" t="s">
        <v>54</v>
      </c>
      <c r="B72">
        <v>508.97199999999998</v>
      </c>
      <c r="C72">
        <v>189.36</v>
      </c>
      <c r="D72">
        <v>62.756999999999998</v>
      </c>
      <c r="E72">
        <v>0.11700000000000001</v>
      </c>
      <c r="F72">
        <f t="shared" si="3"/>
        <v>252.11700000000002</v>
      </c>
      <c r="G72" s="1">
        <f t="shared" si="4"/>
        <v>0.49534551998931187</v>
      </c>
      <c r="I72" s="1">
        <f t="shared" si="5"/>
        <v>0.33141634980988588</v>
      </c>
    </row>
    <row r="73" spans="1:9" x14ac:dyDescent="0.2">
      <c r="A73" t="s">
        <v>104</v>
      </c>
      <c r="B73">
        <v>1.345</v>
      </c>
      <c r="C73">
        <v>241.24299999999999</v>
      </c>
      <c r="D73">
        <v>23.312000000000001</v>
      </c>
      <c r="E73">
        <v>4.3780000000000001</v>
      </c>
      <c r="F73">
        <f t="shared" si="3"/>
        <v>264.55500000000001</v>
      </c>
      <c r="G73" s="1">
        <f t="shared" si="4"/>
        <v>196.69516728624535</v>
      </c>
      <c r="I73" s="1">
        <f t="shared" si="5"/>
        <v>9.6632855668351003E-2</v>
      </c>
    </row>
    <row r="74" spans="1:9" x14ac:dyDescent="0.2">
      <c r="A74" t="s">
        <v>103</v>
      </c>
      <c r="B74">
        <v>1.6950000000000001</v>
      </c>
      <c r="C74">
        <v>256.43</v>
      </c>
      <c r="D74">
        <v>12.31</v>
      </c>
      <c r="E74">
        <v>2.194</v>
      </c>
      <c r="F74">
        <f t="shared" si="3"/>
        <v>268.74</v>
      </c>
      <c r="G74" s="1">
        <f t="shared" si="4"/>
        <v>158.54867256637169</v>
      </c>
      <c r="I74" s="1">
        <f t="shared" si="5"/>
        <v>4.8005303591623444E-2</v>
      </c>
    </row>
    <row r="75" spans="1:9" x14ac:dyDescent="0.2">
      <c r="A75" t="s">
        <v>68</v>
      </c>
      <c r="B75">
        <v>2.9380000000000002</v>
      </c>
      <c r="C75">
        <v>243.11699999999999</v>
      </c>
      <c r="D75">
        <v>25.975000000000001</v>
      </c>
      <c r="E75">
        <v>2.2040000000000002</v>
      </c>
      <c r="F75">
        <f t="shared" si="3"/>
        <v>269.09199999999998</v>
      </c>
      <c r="G75" s="1">
        <f t="shared" si="4"/>
        <v>91.590197413206255</v>
      </c>
      <c r="I75" s="1">
        <f t="shared" si="5"/>
        <v>0.10684156188172773</v>
      </c>
    </row>
    <row r="76" spans="1:9" x14ac:dyDescent="0.2">
      <c r="A76" t="s">
        <v>53</v>
      </c>
      <c r="B76">
        <v>69.122</v>
      </c>
      <c r="C76">
        <v>244.499</v>
      </c>
      <c r="D76">
        <v>60.292999999999999</v>
      </c>
      <c r="E76">
        <v>0.23799999999999999</v>
      </c>
      <c r="F76">
        <f t="shared" si="3"/>
        <v>304.79199999999997</v>
      </c>
      <c r="G76" s="1">
        <f t="shared" si="4"/>
        <v>4.4094788923931594</v>
      </c>
      <c r="I76" s="1">
        <f t="shared" si="5"/>
        <v>0.24659814559568752</v>
      </c>
    </row>
    <row r="77" spans="1:9" x14ac:dyDescent="0.2">
      <c r="A77" t="s">
        <v>105</v>
      </c>
      <c r="B77">
        <v>3.1110000000000002</v>
      </c>
      <c r="C77">
        <v>225.50299999999999</v>
      </c>
      <c r="D77">
        <v>116.779</v>
      </c>
      <c r="E77">
        <v>9.218</v>
      </c>
      <c r="F77">
        <f t="shared" si="3"/>
        <v>342.28199999999998</v>
      </c>
      <c r="G77" s="1">
        <f t="shared" si="4"/>
        <v>110.02314368370298</v>
      </c>
      <c r="I77" s="1">
        <f t="shared" si="5"/>
        <v>0.5178600728149958</v>
      </c>
    </row>
    <row r="78" spans="1:9" x14ac:dyDescent="0.2">
      <c r="A78" t="s">
        <v>44</v>
      </c>
      <c r="B78">
        <v>1.679</v>
      </c>
      <c r="C78">
        <v>192.286</v>
      </c>
      <c r="D78">
        <v>154.11799999999999</v>
      </c>
      <c r="E78">
        <v>3.6840000000000002</v>
      </c>
      <c r="F78">
        <f t="shared" si="3"/>
        <v>346.404</v>
      </c>
      <c r="G78" s="1">
        <f t="shared" si="4"/>
        <v>206.31566408576532</v>
      </c>
      <c r="I78" s="1">
        <f t="shared" si="5"/>
        <v>0.80150400965228874</v>
      </c>
    </row>
    <row r="79" spans="1:9" x14ac:dyDescent="0.2">
      <c r="A79" t="s">
        <v>56</v>
      </c>
      <c r="B79">
        <v>270.95400000000001</v>
      </c>
      <c r="C79">
        <v>357.22</v>
      </c>
      <c r="D79">
        <v>31.152999999999999</v>
      </c>
      <c r="E79">
        <v>0.113</v>
      </c>
      <c r="F79">
        <f t="shared" si="3"/>
        <v>388.37300000000005</v>
      </c>
      <c r="G79" s="1">
        <f t="shared" si="4"/>
        <v>1.4333540010481485</v>
      </c>
      <c r="I79" s="1">
        <f t="shared" si="5"/>
        <v>8.7209562734449353E-2</v>
      </c>
    </row>
    <row r="80" spans="1:9" x14ac:dyDescent="0.2">
      <c r="A80" t="s">
        <v>73</v>
      </c>
      <c r="B80">
        <v>30.577000000000002</v>
      </c>
      <c r="C80">
        <v>206.90899999999999</v>
      </c>
      <c r="D80">
        <v>190.52799999999999</v>
      </c>
      <c r="E80">
        <v>23.329000000000001</v>
      </c>
      <c r="F80">
        <f t="shared" si="3"/>
        <v>397.43700000000001</v>
      </c>
      <c r="G80" s="1">
        <f t="shared" si="4"/>
        <v>12.997906923504594</v>
      </c>
      <c r="I80" s="1">
        <f t="shared" si="5"/>
        <v>0.92082993006587432</v>
      </c>
    </row>
    <row r="81" spans="1:9" x14ac:dyDescent="0.2">
      <c r="A81" t="s">
        <v>67</v>
      </c>
      <c r="B81">
        <v>394.71</v>
      </c>
      <c r="C81">
        <v>400.30799999999999</v>
      </c>
      <c r="D81">
        <v>87.406999999999996</v>
      </c>
      <c r="E81">
        <v>0.155</v>
      </c>
      <c r="F81">
        <f t="shared" si="3"/>
        <v>487.71499999999997</v>
      </c>
      <c r="G81" s="1">
        <f t="shared" si="4"/>
        <v>1.235628689417547</v>
      </c>
      <c r="I81" s="1">
        <f t="shared" si="5"/>
        <v>0.21834937098434204</v>
      </c>
    </row>
    <row r="82" spans="1:9" x14ac:dyDescent="0.2">
      <c r="A82" t="s">
        <v>109</v>
      </c>
      <c r="B82">
        <v>22.917000000000002</v>
      </c>
      <c r="C82">
        <v>504.11799999999999</v>
      </c>
      <c r="D82">
        <v>15.795</v>
      </c>
      <c r="E82">
        <v>5.2839999999999998</v>
      </c>
      <c r="F82">
        <f t="shared" si="3"/>
        <v>519.91300000000001</v>
      </c>
      <c r="G82" s="1">
        <f t="shared" si="4"/>
        <v>22.686782737705631</v>
      </c>
      <c r="I82" s="1">
        <f t="shared" si="5"/>
        <v>3.1331950059311511E-2</v>
      </c>
    </row>
    <row r="83" spans="1:9" x14ac:dyDescent="0.2">
      <c r="A83" t="s">
        <v>107</v>
      </c>
      <c r="B83">
        <v>22.213999999999999</v>
      </c>
      <c r="C83">
        <v>615.63199999999995</v>
      </c>
      <c r="D83">
        <v>73.173000000000002</v>
      </c>
      <c r="E83">
        <v>1.3380000000000001</v>
      </c>
      <c r="F83">
        <f t="shared" si="3"/>
        <v>688.80499999999995</v>
      </c>
      <c r="G83" s="1">
        <f t="shared" si="4"/>
        <v>31.007697848203836</v>
      </c>
      <c r="I83" s="1">
        <f t="shared" si="5"/>
        <v>0.11885834394573383</v>
      </c>
    </row>
    <row r="84" spans="1:9" x14ac:dyDescent="0.2">
      <c r="A84" t="s">
        <v>116</v>
      </c>
      <c r="B84">
        <v>1536.914</v>
      </c>
      <c r="C84">
        <v>660.08399999999995</v>
      </c>
      <c r="D84">
        <v>111.86499999999999</v>
      </c>
      <c r="E84">
        <v>0.27900000000000003</v>
      </c>
      <c r="F84">
        <f t="shared" si="3"/>
        <v>771.94899999999996</v>
      </c>
      <c r="G84" s="1">
        <f t="shared" si="4"/>
        <v>0.50227208549079516</v>
      </c>
      <c r="I84" s="1">
        <f t="shared" si="5"/>
        <v>0.1694708552244866</v>
      </c>
    </row>
    <row r="85" spans="1:9" x14ac:dyDescent="0.2">
      <c r="A85" t="s">
        <v>112</v>
      </c>
      <c r="B85">
        <v>14.808</v>
      </c>
      <c r="C85">
        <v>1005.378</v>
      </c>
      <c r="D85">
        <v>110.256</v>
      </c>
      <c r="E85">
        <v>8.4920000000000009</v>
      </c>
      <c r="F85">
        <f t="shared" si="3"/>
        <v>1115.634</v>
      </c>
      <c r="G85" s="1">
        <f t="shared" si="4"/>
        <v>75.33995137763371</v>
      </c>
      <c r="I85" s="1">
        <f t="shared" si="5"/>
        <v>0.10966621509521791</v>
      </c>
    </row>
    <row r="86" spans="1:9" x14ac:dyDescent="0.2">
      <c r="A86" t="s">
        <v>47</v>
      </c>
      <c r="B86">
        <v>70.355000000000004</v>
      </c>
      <c r="C86">
        <v>757.072</v>
      </c>
      <c r="D86">
        <v>511.80700000000002</v>
      </c>
      <c r="E86">
        <v>88.165000000000006</v>
      </c>
      <c r="F86">
        <f t="shared" si="3"/>
        <v>1268.8789999999999</v>
      </c>
      <c r="G86" s="1">
        <f t="shared" si="4"/>
        <v>18.035377727240419</v>
      </c>
      <c r="I86" s="1">
        <f t="shared" si="5"/>
        <v>0.6760347760847053</v>
      </c>
    </row>
    <row r="87" spans="1:9" x14ac:dyDescent="0.2">
      <c r="A87" t="s">
        <v>106</v>
      </c>
      <c r="B87">
        <v>6.3970000000000002</v>
      </c>
      <c r="C87">
        <v>1321.431</v>
      </c>
      <c r="D87">
        <v>100.34</v>
      </c>
      <c r="E87">
        <v>15.163</v>
      </c>
      <c r="F87">
        <f t="shared" si="3"/>
        <v>1421.771</v>
      </c>
      <c r="G87" s="1">
        <f t="shared" si="4"/>
        <v>222.25590120368921</v>
      </c>
      <c r="I87" s="1">
        <f t="shared" si="5"/>
        <v>7.5932833420738574E-2</v>
      </c>
    </row>
    <row r="88" spans="1:9" x14ac:dyDescent="0.2">
      <c r="A88" t="s">
        <v>29</v>
      </c>
      <c r="B88">
        <v>4.6829999999999998</v>
      </c>
      <c r="C88">
        <v>1371.2170000000001</v>
      </c>
      <c r="D88">
        <v>55.271999999999998</v>
      </c>
      <c r="E88">
        <v>9.8170000000000002</v>
      </c>
      <c r="F88">
        <f t="shared" si="3"/>
        <v>1426.489</v>
      </c>
      <c r="G88" s="1">
        <f t="shared" si="4"/>
        <v>304.61007900918219</v>
      </c>
      <c r="I88" s="1">
        <f t="shared" si="5"/>
        <v>4.0308718459587355E-2</v>
      </c>
    </row>
    <row r="89" spans="1:9" x14ac:dyDescent="0.2">
      <c r="A89" t="s">
        <v>101</v>
      </c>
      <c r="B89">
        <v>41.454999999999998</v>
      </c>
      <c r="C89">
        <v>1544.7429999999999</v>
      </c>
      <c r="D89">
        <v>382.18599999999998</v>
      </c>
      <c r="E89">
        <v>49.871000000000002</v>
      </c>
      <c r="F89">
        <f t="shared" si="3"/>
        <v>1926.9289999999999</v>
      </c>
      <c r="G89" s="1">
        <f t="shared" si="4"/>
        <v>46.482426727777103</v>
      </c>
      <c r="I89" s="1">
        <f t="shared" si="5"/>
        <v>0.24741073434221744</v>
      </c>
    </row>
    <row r="90" spans="1:9" x14ac:dyDescent="0.2">
      <c r="A90" t="s">
        <v>31</v>
      </c>
      <c r="B90">
        <v>145.96700000000001</v>
      </c>
      <c r="C90">
        <v>1043.0229999999999</v>
      </c>
      <c r="D90">
        <v>1019.94</v>
      </c>
      <c r="E90">
        <v>117.413</v>
      </c>
      <c r="F90">
        <f t="shared" si="3"/>
        <v>2062.9629999999997</v>
      </c>
      <c r="G90" s="1">
        <f t="shared" si="4"/>
        <v>14.133078024484984</v>
      </c>
      <c r="I90" s="1">
        <f t="shared" si="5"/>
        <v>0.97786913615519522</v>
      </c>
    </row>
    <row r="91" spans="1:9" x14ac:dyDescent="0.2">
      <c r="A91" t="s">
        <v>22</v>
      </c>
      <c r="B91">
        <v>30.753</v>
      </c>
      <c r="C91">
        <v>1636.202</v>
      </c>
      <c r="D91">
        <v>492.923</v>
      </c>
      <c r="E91">
        <v>9.6370000000000005</v>
      </c>
      <c r="F91">
        <f t="shared" si="3"/>
        <v>2129.125</v>
      </c>
      <c r="G91" s="1">
        <f t="shared" si="4"/>
        <v>69.23308295125679</v>
      </c>
      <c r="I91" s="1">
        <f t="shared" si="5"/>
        <v>0.30126048006297512</v>
      </c>
    </row>
    <row r="92" spans="1:9" x14ac:dyDescent="0.2">
      <c r="A92" t="s">
        <v>48</v>
      </c>
      <c r="B92">
        <v>90.915000000000006</v>
      </c>
      <c r="C92">
        <v>1723.357</v>
      </c>
      <c r="D92">
        <v>1059.2560000000001</v>
      </c>
      <c r="E92">
        <v>130.32599999999999</v>
      </c>
      <c r="F92">
        <f t="shared" si="3"/>
        <v>2782.6130000000003</v>
      </c>
      <c r="G92" s="1">
        <f t="shared" si="4"/>
        <v>30.606753561018536</v>
      </c>
      <c r="I92" s="1">
        <f t="shared" si="5"/>
        <v>0.61464687815699248</v>
      </c>
    </row>
    <row r="93" spans="1:9" x14ac:dyDescent="0.2">
      <c r="A93" t="s">
        <v>97</v>
      </c>
      <c r="B93">
        <v>49.795999999999999</v>
      </c>
      <c r="C93">
        <v>1957.9649999999999</v>
      </c>
      <c r="D93">
        <v>930.98299999999995</v>
      </c>
      <c r="E93">
        <v>52.508000000000003</v>
      </c>
      <c r="F93">
        <f t="shared" si="3"/>
        <v>2888.9479999999999</v>
      </c>
      <c r="G93" s="1">
        <f t="shared" si="4"/>
        <v>58.01566390874769</v>
      </c>
      <c r="I93" s="1">
        <f t="shared" si="5"/>
        <v>0.47548500611604394</v>
      </c>
    </row>
    <row r="94" spans="1:9" x14ac:dyDescent="0.2">
      <c r="A94" t="s">
        <v>110</v>
      </c>
      <c r="B94">
        <v>272.642</v>
      </c>
      <c r="C94">
        <v>1789.2750000000001</v>
      </c>
      <c r="D94">
        <v>1356.1690000000001</v>
      </c>
      <c r="E94">
        <v>360.185</v>
      </c>
      <c r="F94">
        <f t="shared" si="3"/>
        <v>3145.4440000000004</v>
      </c>
      <c r="G94" s="1">
        <f t="shared" si="4"/>
        <v>11.536901871318435</v>
      </c>
      <c r="I94" s="1">
        <f t="shared" si="5"/>
        <v>0.75794330105769103</v>
      </c>
    </row>
    <row r="95" spans="1:9" x14ac:dyDescent="0.2">
      <c r="A95" t="s">
        <v>30</v>
      </c>
      <c r="B95">
        <v>30.565999999999999</v>
      </c>
      <c r="C95">
        <v>3461.5509999999999</v>
      </c>
      <c r="D95">
        <v>453.07499999999999</v>
      </c>
      <c r="E95">
        <v>18.472000000000001</v>
      </c>
      <c r="F95">
        <f t="shared" si="3"/>
        <v>3914.6259999999997</v>
      </c>
      <c r="G95" s="1">
        <f t="shared" si="4"/>
        <v>128.07125564352549</v>
      </c>
      <c r="I95" s="1">
        <f t="shared" si="5"/>
        <v>0.13088785922842103</v>
      </c>
    </row>
    <row r="96" spans="1:9" x14ac:dyDescent="0.2">
      <c r="A96" t="s">
        <v>51</v>
      </c>
      <c r="B96">
        <v>178.14</v>
      </c>
      <c r="C96">
        <v>3458.5239999999999</v>
      </c>
      <c r="D96">
        <v>533.14499999999998</v>
      </c>
      <c r="E96">
        <v>7.3479999999999999</v>
      </c>
      <c r="F96">
        <f t="shared" si="3"/>
        <v>3991.6689999999999</v>
      </c>
      <c r="G96" s="1">
        <f t="shared" si="4"/>
        <v>22.407482878634784</v>
      </c>
      <c r="I96" s="1">
        <f t="shared" si="5"/>
        <v>0.15415391074342696</v>
      </c>
    </row>
    <row r="97" spans="1:9" x14ac:dyDescent="0.2">
      <c r="A97" t="s">
        <v>95</v>
      </c>
      <c r="B97">
        <v>89.858000000000004</v>
      </c>
      <c r="C97">
        <v>2965.8739999999998</v>
      </c>
      <c r="D97">
        <v>1160.329</v>
      </c>
      <c r="E97">
        <v>48.872999999999998</v>
      </c>
      <c r="F97">
        <f t="shared" si="3"/>
        <v>4126.2029999999995</v>
      </c>
      <c r="G97" s="1">
        <f t="shared" si="4"/>
        <v>45.919150214783315</v>
      </c>
      <c r="I97" s="1">
        <f t="shared" si="5"/>
        <v>0.39122666708026033</v>
      </c>
    </row>
    <row r="98" spans="1:9" x14ac:dyDescent="0.2">
      <c r="A98" t="s">
        <v>113</v>
      </c>
      <c r="B98">
        <v>93.537000000000006</v>
      </c>
      <c r="C98">
        <v>3867.3310000000001</v>
      </c>
      <c r="D98">
        <v>441.23399999999998</v>
      </c>
      <c r="E98">
        <v>17.507999999999999</v>
      </c>
      <c r="F98">
        <f t="shared" si="3"/>
        <v>4308.5650000000005</v>
      </c>
      <c r="G98" s="1">
        <f t="shared" si="4"/>
        <v>46.062681078076061</v>
      </c>
      <c r="I98" s="1">
        <f t="shared" si="5"/>
        <v>0.11409263908364708</v>
      </c>
    </row>
    <row r="99" spans="1:9" x14ac:dyDescent="0.2">
      <c r="A99" t="s">
        <v>45</v>
      </c>
      <c r="B99">
        <v>22.321999999999999</v>
      </c>
      <c r="C99">
        <v>3791.1570000000002</v>
      </c>
      <c r="D99">
        <v>656.51300000000003</v>
      </c>
      <c r="E99">
        <v>27.768999999999998</v>
      </c>
      <c r="F99">
        <f t="shared" si="3"/>
        <v>4447.67</v>
      </c>
      <c r="G99" s="1">
        <f t="shared" si="4"/>
        <v>199.25051518681124</v>
      </c>
      <c r="I99" s="1">
        <f t="shared" si="5"/>
        <v>0.17316956274825865</v>
      </c>
    </row>
    <row r="100" spans="1:9" x14ac:dyDescent="0.2">
      <c r="A100" t="s">
        <v>117</v>
      </c>
      <c r="B100">
        <v>1358.165</v>
      </c>
      <c r="C100">
        <v>4654.7380000000003</v>
      </c>
      <c r="D100">
        <v>1219.796</v>
      </c>
      <c r="E100">
        <v>4.0140000000000002</v>
      </c>
      <c r="F100">
        <f t="shared" si="3"/>
        <v>5874.5340000000006</v>
      </c>
      <c r="G100" s="1">
        <f t="shared" si="4"/>
        <v>4.3253463312631384</v>
      </c>
      <c r="I100" s="1">
        <f t="shared" si="5"/>
        <v>0.26205470640882472</v>
      </c>
    </row>
    <row r="101" spans="1:9" x14ac:dyDescent="0.2">
      <c r="A101" t="s">
        <v>49</v>
      </c>
      <c r="B101">
        <v>123.03700000000001</v>
      </c>
      <c r="C101">
        <v>5980.9359999999997</v>
      </c>
      <c r="D101">
        <v>952.15499999999997</v>
      </c>
      <c r="E101">
        <v>71.513999999999996</v>
      </c>
      <c r="F101">
        <f t="shared" si="3"/>
        <v>6933.0909999999994</v>
      </c>
      <c r="G101" s="1">
        <f t="shared" si="4"/>
        <v>56.349642790380123</v>
      </c>
      <c r="I101" s="1">
        <f t="shared" si="5"/>
        <v>0.1591983261482818</v>
      </c>
    </row>
    <row r="102" spans="1:9" x14ac:dyDescent="0.2">
      <c r="A102" t="s">
        <v>35</v>
      </c>
      <c r="B102">
        <v>244.952</v>
      </c>
      <c r="C102">
        <v>3087.712</v>
      </c>
      <c r="D102">
        <v>4225.2250000000004</v>
      </c>
      <c r="E102">
        <v>219.357</v>
      </c>
      <c r="F102">
        <f t="shared" si="3"/>
        <v>7312.9369999999999</v>
      </c>
      <c r="G102" s="1">
        <f t="shared" si="4"/>
        <v>29.854571507887261</v>
      </c>
      <c r="I102" s="1">
        <f t="shared" si="5"/>
        <v>1.3683999673544684</v>
      </c>
    </row>
    <row r="103" spans="1:9" x14ac:dyDescent="0.2">
      <c r="A103" t="s">
        <v>69</v>
      </c>
      <c r="B103">
        <v>598.70899999999995</v>
      </c>
      <c r="C103">
        <v>4116.26</v>
      </c>
      <c r="D103">
        <v>3969.0479999999998</v>
      </c>
      <c r="E103">
        <v>514.25599999999997</v>
      </c>
      <c r="F103">
        <f t="shared" si="3"/>
        <v>8085.308</v>
      </c>
      <c r="G103" s="1">
        <f t="shared" si="4"/>
        <v>13.504570667887071</v>
      </c>
      <c r="I103" s="1">
        <f t="shared" si="5"/>
        <v>0.96423646708419763</v>
      </c>
    </row>
    <row r="104" spans="1:9" x14ac:dyDescent="0.2">
      <c r="A104" t="s">
        <v>57</v>
      </c>
      <c r="B104">
        <v>19.013000000000002</v>
      </c>
      <c r="C104">
        <v>8657.39</v>
      </c>
      <c r="D104">
        <v>44.707000000000001</v>
      </c>
      <c r="E104">
        <v>6.5279999999999996</v>
      </c>
      <c r="F104">
        <f t="shared" si="3"/>
        <v>8702.0969999999998</v>
      </c>
      <c r="G104" s="1">
        <f t="shared" si="4"/>
        <v>457.69194761478985</v>
      </c>
      <c r="I104" s="1">
        <f t="shared" si="5"/>
        <v>5.1640274955846973E-3</v>
      </c>
    </row>
    <row r="105" spans="1:9" x14ac:dyDescent="0.2">
      <c r="A105" t="s">
        <v>50</v>
      </c>
      <c r="B105">
        <v>112.248</v>
      </c>
      <c r="C105">
        <v>6821.348</v>
      </c>
      <c r="D105">
        <v>2430.2370000000001</v>
      </c>
      <c r="E105">
        <v>166.45099999999999</v>
      </c>
      <c r="F105">
        <f t="shared" si="3"/>
        <v>9251.5849999999991</v>
      </c>
      <c r="G105" s="1">
        <f t="shared" si="4"/>
        <v>82.420934003278447</v>
      </c>
      <c r="I105" s="1">
        <f t="shared" si="5"/>
        <v>0.3562693180292224</v>
      </c>
    </row>
    <row r="106" spans="1:9" x14ac:dyDescent="0.2">
      <c r="A106" t="s">
        <v>118</v>
      </c>
      <c r="B106">
        <v>3951.002</v>
      </c>
      <c r="C106">
        <v>8425.1509999999998</v>
      </c>
      <c r="D106">
        <v>2350.1480000000001</v>
      </c>
      <c r="E106">
        <v>3.2189999999999999</v>
      </c>
      <c r="F106">
        <f t="shared" si="3"/>
        <v>10775.298999999999</v>
      </c>
      <c r="G106" s="1">
        <f t="shared" si="4"/>
        <v>2.7272319781159311</v>
      </c>
      <c r="I106" s="1">
        <f t="shared" si="5"/>
        <v>0.27894431803062048</v>
      </c>
    </row>
    <row r="107" spans="1:9" x14ac:dyDescent="0.2">
      <c r="A107" t="s">
        <v>94</v>
      </c>
      <c r="B107">
        <v>193.79900000000001</v>
      </c>
      <c r="C107">
        <v>8111.8440000000001</v>
      </c>
      <c r="D107">
        <v>2719.7669999999998</v>
      </c>
      <c r="E107">
        <v>100.161</v>
      </c>
      <c r="F107">
        <f t="shared" si="3"/>
        <v>10831.611000000001</v>
      </c>
      <c r="G107" s="1">
        <f t="shared" si="4"/>
        <v>55.890954029690555</v>
      </c>
      <c r="I107" s="1">
        <f t="shared" si="5"/>
        <v>0.33528344479997396</v>
      </c>
    </row>
    <row r="108" spans="1:9" x14ac:dyDescent="0.2">
      <c r="A108" t="s">
        <v>42</v>
      </c>
      <c r="B108">
        <v>63.691000000000003</v>
      </c>
      <c r="C108">
        <v>8328.1419999999998</v>
      </c>
      <c r="D108">
        <v>3849.7559999999999</v>
      </c>
      <c r="E108">
        <v>167.369</v>
      </c>
      <c r="F108">
        <f t="shared" si="3"/>
        <v>12177.897999999999</v>
      </c>
      <c r="G108" s="1">
        <f t="shared" si="4"/>
        <v>191.20280730401467</v>
      </c>
      <c r="I108" s="1">
        <f t="shared" si="5"/>
        <v>0.46225868867269554</v>
      </c>
    </row>
    <row r="109" spans="1:9" x14ac:dyDescent="0.2">
      <c r="A109" t="s">
        <v>37</v>
      </c>
      <c r="B109">
        <v>606.37800000000004</v>
      </c>
      <c r="C109">
        <v>8727.8379999999997</v>
      </c>
      <c r="D109">
        <v>4416.9089999999997</v>
      </c>
      <c r="E109">
        <v>475.16800000000001</v>
      </c>
      <c r="F109">
        <f t="shared" si="3"/>
        <v>13144.746999999999</v>
      </c>
      <c r="G109" s="1">
        <f t="shared" si="4"/>
        <v>21.677480053695877</v>
      </c>
      <c r="I109" s="1">
        <f t="shared" si="5"/>
        <v>0.50607137758514764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</vt:lpstr>
      <vt:lpstr>optimizations</vt:lpstr>
      <vt:lpstr>MICE</vt:lpstr>
      <vt:lpstr>times-submission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2023-02-20T12:17:23Z</dcterms:created>
  <dcterms:modified xsi:type="dcterms:W3CDTF">2023-05-08T19:36:22Z</dcterms:modified>
</cp:coreProperties>
</file>