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M:\Documents\GitHub\food-consumption\data\raw\norkost\"/>
    </mc:Choice>
  </mc:AlternateContent>
  <xr:revisionPtr revIDLastSave="0" documentId="13_ncr:1_{24F71A21-7C30-47D3-93A1-90077D3856C1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I15" i="1"/>
  <c r="I14" i="1"/>
  <c r="I13" i="1"/>
  <c r="I12" i="1"/>
  <c r="I11" i="1"/>
  <c r="I10" i="1"/>
  <c r="I9" i="1"/>
  <c r="O8" i="1"/>
  <c r="O7" i="1"/>
  <c r="O6" i="1"/>
  <c r="O4" i="1"/>
  <c r="O5" i="1"/>
  <c r="O3" i="1"/>
  <c r="O2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<sst xmlns="http://schemas.openxmlformats.org/spreadsheetml/2006/main" count="44" uniqueCount="25">
  <si>
    <t>Age group</t>
  </si>
  <si>
    <t>Gender</t>
  </si>
  <si>
    <t>Energy intake (MJ/day)</t>
  </si>
  <si>
    <t>16-19</t>
  </si>
  <si>
    <t>Male</t>
  </si>
  <si>
    <t>20-29</t>
  </si>
  <si>
    <t>30-39</t>
  </si>
  <si>
    <t>40-49</t>
  </si>
  <si>
    <t>50-59</t>
  </si>
  <si>
    <t>60-69</t>
  </si>
  <si>
    <t>70-79</t>
  </si>
  <si>
    <t>Female</t>
  </si>
  <si>
    <t>Fruits and berries</t>
  </si>
  <si>
    <t>Vegetables</t>
  </si>
  <si>
    <t>Startchy vegetables</t>
  </si>
  <si>
    <t>Grains and cereals</t>
  </si>
  <si>
    <t>Legumes</t>
  </si>
  <si>
    <t>Dairy and alternatives</t>
  </si>
  <si>
    <t>Eggs</t>
  </si>
  <si>
    <t>Poultry</t>
  </si>
  <si>
    <t>Red meat</t>
  </si>
  <si>
    <t>Fish</t>
  </si>
  <si>
    <t>Fats and oils</t>
  </si>
  <si>
    <t>Sweets and snacks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</si>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</sst>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205" zoomScaleNormal="205" workbookViewId="0">
      <selection activeCell="H7" sqref="H7"/>
    </sheetView>
  </sheetViews>
  <sheetFormatPr defaultRowHeight="15" x14ac:dyDescent="0.25"/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25">
      <c r="A2" s="2" t="s">
        <v>3</v>
      </c>
      <c r="B2" s="2" t="s">
        <v>4</v>
      </c>
      <c r="C2" s="3">
        <v>13.9</v>
      </c>
      <c r="D2">
        <v>230</v>
      </c>
      <c r="E2">
        <v>102</v>
      </c>
      <c r="F2">
        <v>137</v>
      </c>
      <c r="G2">
        <v>341</v>
      </c>
      <c r="H2">
        <v>0</v>
      </c>
      <c r="I2">
        <f>151+480+65+35+40</f>
        <v>771</v>
      </c>
      <c r="J2">
        <v>17</v>
      </c>
      <c r="K2">
        <v>141</v>
      </c>
      <c r="M2">
        <v>47</v>
      </c>
      <c r="N2">
        <v>51</v>
      </c>
      <c r="O2">
        <f>25+26+44+15</f>
        <v>110</v>
      </c>
      <c r="P2">
        <v>0</v>
      </c>
    </row>
    <row r="3" spans="1:16" x14ac:dyDescent="0.25">
      <c r="A3" s="2" t="s">
        <v>5</v>
      </c>
      <c r="B3" s="2" t="s">
        <v>4</v>
      </c>
      <c r="C3" s="3">
        <v>12.6</v>
      </c>
      <c r="D3">
        <v>214</v>
      </c>
      <c r="E3">
        <v>103</v>
      </c>
      <c r="F3">
        <v>122</v>
      </c>
      <c r="G3">
        <v>331</v>
      </c>
      <c r="H3">
        <v>0</v>
      </c>
      <c r="I3">
        <f>107+427+113+26+31</f>
        <v>704</v>
      </c>
      <c r="J3">
        <v>21</v>
      </c>
      <c r="K3">
        <v>141</v>
      </c>
      <c r="M3">
        <v>53</v>
      </c>
      <c r="N3">
        <v>52</v>
      </c>
      <c r="O3">
        <f>10+17+29</f>
        <v>56</v>
      </c>
      <c r="P3">
        <v>0</v>
      </c>
    </row>
    <row r="4" spans="1:16" x14ac:dyDescent="0.25">
      <c r="A4" s="2" t="s">
        <v>6</v>
      </c>
      <c r="B4" s="2" t="s">
        <v>4</v>
      </c>
      <c r="C4" s="3">
        <v>11.4</v>
      </c>
      <c r="D4">
        <v>225</v>
      </c>
      <c r="E4">
        <v>122</v>
      </c>
      <c r="F4">
        <v>141</v>
      </c>
      <c r="G4">
        <v>294</v>
      </c>
      <c r="H4">
        <v>0</v>
      </c>
      <c r="I4">
        <f>73+325+96+27+31</f>
        <v>552</v>
      </c>
      <c r="J4">
        <v>20</v>
      </c>
      <c r="K4">
        <v>143</v>
      </c>
      <c r="M4">
        <v>70</v>
      </c>
      <c r="N4">
        <v>46</v>
      </c>
      <c r="O4">
        <f>34+9+12+12</f>
        <v>67</v>
      </c>
      <c r="P4">
        <v>0</v>
      </c>
    </row>
    <row r="5" spans="1:16" x14ac:dyDescent="0.25">
      <c r="A5" s="2" t="s">
        <v>7</v>
      </c>
      <c r="B5" s="2" t="s">
        <v>4</v>
      </c>
      <c r="C5" s="3">
        <v>10.5</v>
      </c>
      <c r="D5">
        <v>217</v>
      </c>
      <c r="E5">
        <v>128</v>
      </c>
      <c r="F5">
        <v>146</v>
      </c>
      <c r="G5">
        <v>288</v>
      </c>
      <c r="H5">
        <v>0</v>
      </c>
      <c r="I5">
        <f>70+275+111+26+34</f>
        <v>516</v>
      </c>
      <c r="J5">
        <v>19</v>
      </c>
      <c r="K5">
        <v>119</v>
      </c>
      <c r="M5">
        <v>75</v>
      </c>
      <c r="N5">
        <v>40</v>
      </c>
      <c r="O5">
        <f>30+8+9+9</f>
        <v>56</v>
      </c>
      <c r="P5">
        <v>0</v>
      </c>
    </row>
    <row r="6" spans="1:16" x14ac:dyDescent="0.25">
      <c r="A6" s="2" t="s">
        <v>8</v>
      </c>
      <c r="B6" s="2" t="s">
        <v>4</v>
      </c>
      <c r="C6" s="3">
        <v>9.8000000000000007</v>
      </c>
      <c r="D6">
        <v>214</v>
      </c>
      <c r="E6">
        <v>136</v>
      </c>
      <c r="F6">
        <v>164</v>
      </c>
      <c r="G6">
        <v>251</v>
      </c>
      <c r="H6">
        <v>0</v>
      </c>
      <c r="I6">
        <f>76+213+110+25+30</f>
        <v>454</v>
      </c>
      <c r="J6">
        <v>20</v>
      </c>
      <c r="K6">
        <v>113</v>
      </c>
      <c r="M6">
        <v>91</v>
      </c>
      <c r="N6">
        <v>35</v>
      </c>
      <c r="O6">
        <f>33+11+7+7</f>
        <v>58</v>
      </c>
      <c r="P6">
        <v>0</v>
      </c>
    </row>
    <row r="7" spans="1:16" x14ac:dyDescent="0.25">
      <c r="A7" s="2" t="s">
        <v>9</v>
      </c>
      <c r="B7" s="2" t="s">
        <v>4</v>
      </c>
      <c r="C7" s="3">
        <v>8.6999999999999993</v>
      </c>
      <c r="D7">
        <v>207</v>
      </c>
      <c r="E7">
        <v>126</v>
      </c>
      <c r="F7">
        <v>178</v>
      </c>
      <c r="G7">
        <v>237</v>
      </c>
      <c r="H7">
        <v>0</v>
      </c>
      <c r="I7">
        <f>55+205+99+23+30</f>
        <v>412</v>
      </c>
      <c r="J7">
        <v>16</v>
      </c>
      <c r="K7">
        <v>96</v>
      </c>
      <c r="M7">
        <v>84</v>
      </c>
      <c r="N7">
        <v>28</v>
      </c>
      <c r="O7">
        <f>30+8+5+3</f>
        <v>46</v>
      </c>
      <c r="P7">
        <v>0</v>
      </c>
    </row>
    <row r="8" spans="1:16" x14ac:dyDescent="0.25">
      <c r="A8" s="2" t="s">
        <v>10</v>
      </c>
      <c r="B8" s="2" t="s">
        <v>4</v>
      </c>
      <c r="C8" s="3">
        <v>8.9</v>
      </c>
      <c r="D8">
        <v>218</v>
      </c>
      <c r="E8">
        <v>153</v>
      </c>
      <c r="F8">
        <v>160</v>
      </c>
      <c r="G8">
        <v>212</v>
      </c>
      <c r="H8">
        <v>0</v>
      </c>
      <c r="I8">
        <f>96+225+99+31+31</f>
        <v>482</v>
      </c>
      <c r="J8">
        <v>17</v>
      </c>
      <c r="K8">
        <v>96</v>
      </c>
      <c r="M8">
        <v>92</v>
      </c>
      <c r="N8">
        <v>30</v>
      </c>
      <c r="O8">
        <f>43+8+5+3</f>
        <v>59</v>
      </c>
      <c r="P8">
        <v>0</v>
      </c>
    </row>
    <row r="9" spans="1:16" x14ac:dyDescent="0.25">
      <c r="A9" s="2" t="s">
        <v>3</v>
      </c>
      <c r="B9" s="2" t="s">
        <v>11</v>
      </c>
      <c r="C9" s="3">
        <v>9.1</v>
      </c>
      <c r="D9">
        <v>250</v>
      </c>
      <c r="E9">
        <v>126</v>
      </c>
      <c r="F9">
        <v>94</v>
      </c>
      <c r="G9">
        <v>232</v>
      </c>
      <c r="H9">
        <v>0</v>
      </c>
      <c r="I9">
        <f>498+25+34</f>
        <v>557</v>
      </c>
      <c r="J9">
        <v>11</v>
      </c>
      <c r="K9">
        <v>87</v>
      </c>
      <c r="M9">
        <v>40</v>
      </c>
      <c r="N9">
        <v>30</v>
      </c>
      <c r="O9">
        <f>27+17+12</f>
        <v>56</v>
      </c>
      <c r="P9">
        <v>0</v>
      </c>
    </row>
    <row r="10" spans="1:16" x14ac:dyDescent="0.25">
      <c r="A10" s="2" t="s">
        <v>5</v>
      </c>
      <c r="B10" s="2" t="s">
        <v>11</v>
      </c>
      <c r="C10" s="3">
        <v>8.6999999999999993</v>
      </c>
      <c r="D10">
        <v>205</v>
      </c>
      <c r="E10">
        <v>124</v>
      </c>
      <c r="F10">
        <v>77</v>
      </c>
      <c r="G10">
        <v>215</v>
      </c>
      <c r="H10">
        <v>0</v>
      </c>
      <c r="I10">
        <f>446+21+28</f>
        <v>495</v>
      </c>
      <c r="J10">
        <v>14</v>
      </c>
      <c r="K10">
        <v>88</v>
      </c>
      <c r="M10">
        <v>40</v>
      </c>
      <c r="N10">
        <v>31</v>
      </c>
      <c r="O10">
        <f>28+7+17+13</f>
        <v>65</v>
      </c>
      <c r="P10">
        <v>0</v>
      </c>
    </row>
    <row r="11" spans="1:16" x14ac:dyDescent="0.25">
      <c r="A11" s="2" t="s">
        <v>6</v>
      </c>
      <c r="B11" s="2" t="s">
        <v>11</v>
      </c>
      <c r="C11" s="3">
        <v>8.1999999999999993</v>
      </c>
      <c r="D11">
        <v>220</v>
      </c>
      <c r="E11">
        <v>145</v>
      </c>
      <c r="F11">
        <v>90</v>
      </c>
      <c r="G11">
        <v>206</v>
      </c>
      <c r="H11">
        <v>0</v>
      </c>
      <c r="I11">
        <f>355+21+31</f>
        <v>407</v>
      </c>
      <c r="J11">
        <v>16</v>
      </c>
      <c r="K11">
        <v>94</v>
      </c>
      <c r="M11">
        <v>55</v>
      </c>
      <c r="N11">
        <v>31</v>
      </c>
      <c r="O11">
        <f>27+5+15+10</f>
        <v>57</v>
      </c>
      <c r="P11">
        <v>0</v>
      </c>
    </row>
    <row r="12" spans="1:16" x14ac:dyDescent="0.25">
      <c r="A12" s="2" t="s">
        <v>7</v>
      </c>
      <c r="B12" s="2" t="s">
        <v>11</v>
      </c>
      <c r="C12" s="3">
        <v>7.7</v>
      </c>
      <c r="D12">
        <v>222</v>
      </c>
      <c r="E12">
        <v>151</v>
      </c>
      <c r="F12">
        <v>105</v>
      </c>
      <c r="G12">
        <v>196</v>
      </c>
      <c r="H12">
        <v>0</v>
      </c>
      <c r="I12">
        <f>296+24+29</f>
        <v>349</v>
      </c>
      <c r="J12">
        <v>16</v>
      </c>
      <c r="K12">
        <v>94</v>
      </c>
      <c r="M12">
        <v>62</v>
      </c>
      <c r="N12">
        <v>27</v>
      </c>
      <c r="O12">
        <f>28+5+9+7</f>
        <v>49</v>
      </c>
      <c r="P12">
        <v>0</v>
      </c>
    </row>
    <row r="13" spans="1:16" x14ac:dyDescent="0.25">
      <c r="A13" s="2" t="s">
        <v>8</v>
      </c>
      <c r="B13" s="2" t="s">
        <v>11</v>
      </c>
      <c r="C13" s="3">
        <v>7.5</v>
      </c>
      <c r="D13">
        <v>237</v>
      </c>
      <c r="E13">
        <v>162</v>
      </c>
      <c r="F13">
        <v>109</v>
      </c>
      <c r="G13">
        <v>182</v>
      </c>
      <c r="H13">
        <v>0</v>
      </c>
      <c r="I13">
        <f>315+24+32</f>
        <v>371</v>
      </c>
      <c r="J13">
        <v>16</v>
      </c>
      <c r="K13">
        <v>86</v>
      </c>
      <c r="M13">
        <v>71</v>
      </c>
      <c r="N13">
        <v>26</v>
      </c>
      <c r="O13">
        <f>30+3+7+3</f>
        <v>43</v>
      </c>
      <c r="P13">
        <v>0</v>
      </c>
    </row>
    <row r="14" spans="1:16" x14ac:dyDescent="0.25">
      <c r="A14" s="2" t="s">
        <v>9</v>
      </c>
      <c r="B14" s="2" t="s">
        <v>11</v>
      </c>
      <c r="C14" s="3">
        <v>7.2</v>
      </c>
      <c r="D14">
        <v>223</v>
      </c>
      <c r="E14">
        <v>162</v>
      </c>
      <c r="F14">
        <v>124</v>
      </c>
      <c r="G14">
        <v>181</v>
      </c>
      <c r="H14">
        <v>0</v>
      </c>
      <c r="I14">
        <f>371+24+31</f>
        <v>426</v>
      </c>
      <c r="J14">
        <v>14</v>
      </c>
      <c r="K14">
        <v>78</v>
      </c>
      <c r="M14">
        <v>73</v>
      </c>
      <c r="N14">
        <v>20</v>
      </c>
      <c r="O14">
        <f>30+5+5+2</f>
        <v>42</v>
      </c>
      <c r="P14">
        <v>0</v>
      </c>
    </row>
    <row r="15" spans="1:16" x14ac:dyDescent="0.25">
      <c r="A15" s="2" t="s">
        <v>10</v>
      </c>
      <c r="B15" s="2" t="s">
        <v>11</v>
      </c>
      <c r="C15" s="3">
        <v>7</v>
      </c>
      <c r="D15">
        <v>256</v>
      </c>
      <c r="E15">
        <v>156</v>
      </c>
      <c r="F15">
        <v>125</v>
      </c>
      <c r="G15">
        <v>162</v>
      </c>
      <c r="H15">
        <v>0</v>
      </c>
      <c r="I15">
        <f>333+25+30</f>
        <v>388</v>
      </c>
      <c r="J15">
        <v>16</v>
      </c>
      <c r="K15">
        <v>65</v>
      </c>
      <c r="M15">
        <v>68</v>
      </c>
      <c r="N15">
        <v>21</v>
      </c>
      <c r="O15">
        <f>35+4+4+1</f>
        <v>44</v>
      </c>
      <c r="P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Vinayak Pandit</dc:creator>
  <cp:lastModifiedBy>Avijit Vinayak Pandit</cp:lastModifiedBy>
  <dcterms:created xsi:type="dcterms:W3CDTF">2015-06-05T18:19:34Z</dcterms:created>
  <dcterms:modified xsi:type="dcterms:W3CDTF">2024-11-08T16:00:53Z</dcterms:modified>
</cp:coreProperties>
</file>