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kaza/Desktop/"/>
    </mc:Choice>
  </mc:AlternateContent>
  <bookViews>
    <workbookView xWindow="1020" yWindow="460" windowWidth="39440" windowHeight="25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I2" i="1"/>
  <c r="G8" i="1"/>
  <c r="H8" i="1"/>
  <c r="I8" i="1"/>
  <c r="G13" i="1"/>
  <c r="H13" i="1"/>
  <c r="I13" i="1"/>
  <c r="B23" i="1"/>
  <c r="G3" i="1"/>
  <c r="H3" i="1"/>
  <c r="I3" i="1"/>
  <c r="G9" i="1"/>
  <c r="H9" i="1"/>
  <c r="I9" i="1"/>
  <c r="G14" i="1"/>
  <c r="H14" i="1"/>
  <c r="I14" i="1"/>
  <c r="B24" i="1"/>
  <c r="G4" i="1"/>
  <c r="H4" i="1"/>
  <c r="I4" i="1"/>
  <c r="G10" i="1"/>
  <c r="H10" i="1"/>
  <c r="I10" i="1"/>
  <c r="G15" i="1"/>
  <c r="H15" i="1"/>
  <c r="I15" i="1"/>
  <c r="B25" i="1"/>
  <c r="B26" i="1"/>
  <c r="J2" i="1"/>
  <c r="J8" i="1"/>
  <c r="J13" i="1"/>
  <c r="C23" i="1"/>
  <c r="J3" i="1"/>
  <c r="J9" i="1"/>
  <c r="J14" i="1"/>
  <c r="C24" i="1"/>
  <c r="J4" i="1"/>
  <c r="J10" i="1"/>
  <c r="J15" i="1"/>
  <c r="C25" i="1"/>
  <c r="C26" i="1"/>
  <c r="K2" i="1"/>
  <c r="K8" i="1"/>
  <c r="K13" i="1"/>
  <c r="D23" i="1"/>
  <c r="K3" i="1"/>
  <c r="K9" i="1"/>
  <c r="K14" i="1"/>
  <c r="D24" i="1"/>
  <c r="K4" i="1"/>
  <c r="K10" i="1"/>
  <c r="K15" i="1"/>
  <c r="D25" i="1"/>
  <c r="D26" i="1"/>
  <c r="L2" i="1"/>
  <c r="L8" i="1"/>
  <c r="L13" i="1"/>
  <c r="E23" i="1"/>
  <c r="L3" i="1"/>
  <c r="L9" i="1"/>
  <c r="L14" i="1"/>
  <c r="E24" i="1"/>
  <c r="L4" i="1"/>
  <c r="L10" i="1"/>
  <c r="L15" i="1"/>
  <c r="E25" i="1"/>
  <c r="E26" i="1"/>
  <c r="M2" i="1"/>
  <c r="M8" i="1"/>
  <c r="M13" i="1"/>
  <c r="F23" i="1"/>
  <c r="M3" i="1"/>
  <c r="M9" i="1"/>
  <c r="M14" i="1"/>
  <c r="F24" i="1"/>
  <c r="M4" i="1"/>
  <c r="M10" i="1"/>
  <c r="M15" i="1"/>
  <c r="F25" i="1"/>
  <c r="F26" i="1"/>
  <c r="Q19" i="1"/>
</calcChain>
</file>

<file path=xl/sharedStrings.xml><?xml version="1.0" encoding="utf-8"?>
<sst xmlns="http://schemas.openxmlformats.org/spreadsheetml/2006/main" count="63" uniqueCount="48">
  <si>
    <t>Air Cargo 1</t>
  </si>
  <si>
    <t>Air Cargo 2</t>
  </si>
  <si>
    <t>Air Cargo 3</t>
  </si>
  <si>
    <t>Problem</t>
  </si>
  <si>
    <t>BFS Plan Length</t>
  </si>
  <si>
    <t>DFGS Plan Length</t>
  </si>
  <si>
    <t>A* h_ignore_pre_conds</t>
  </si>
  <si>
    <t>UCS plan length</t>
  </si>
  <si>
    <t xml:space="preserve">Problem </t>
  </si>
  <si>
    <t>BFS Time</t>
  </si>
  <si>
    <t>DFGS Time</t>
  </si>
  <si>
    <t>UCS Time</t>
  </si>
  <si>
    <t>Greedy First Plan length</t>
  </si>
  <si>
    <t>Greedy First Time</t>
  </si>
  <si>
    <t>BFS Expansions</t>
  </si>
  <si>
    <t>DFGS Exp</t>
  </si>
  <si>
    <t>A* h_ignore_pre_cond Expans</t>
  </si>
  <si>
    <t>UCS Expans</t>
  </si>
  <si>
    <t>Greedy First Expansions</t>
  </si>
  <si>
    <t>Min</t>
  </si>
  <si>
    <t>Max</t>
  </si>
  <si>
    <t>BFS N Plan Len</t>
  </si>
  <si>
    <t>DFGS N Plan Len</t>
  </si>
  <si>
    <t>A* h_ignore_pre_cond N Plan Len</t>
  </si>
  <si>
    <t>UCS N Plan len</t>
  </si>
  <si>
    <t>GFS N Plan Len</t>
  </si>
  <si>
    <t xml:space="preserve">Min </t>
  </si>
  <si>
    <t>BFS N Time</t>
  </si>
  <si>
    <t>DFGS N Time</t>
  </si>
  <si>
    <t>A* N Time</t>
  </si>
  <si>
    <t>UCS N Time</t>
  </si>
  <si>
    <t>GFS N Time</t>
  </si>
  <si>
    <t>BFS N Expansions</t>
  </si>
  <si>
    <t>DFGS N Exp</t>
  </si>
  <si>
    <t>A* N Exp</t>
  </si>
  <si>
    <t>UCS N Exp</t>
  </si>
  <si>
    <t>GFS N Exp</t>
  </si>
  <si>
    <t>Weighted Summation of Values</t>
  </si>
  <si>
    <t>Plan Length Weight</t>
  </si>
  <si>
    <t>Time Weight</t>
  </si>
  <si>
    <t>Node Expansion</t>
  </si>
  <si>
    <t>Weighted Scores</t>
  </si>
  <si>
    <t>Average</t>
  </si>
  <si>
    <t>BFS</t>
  </si>
  <si>
    <t>DFGS</t>
  </si>
  <si>
    <t>UCS</t>
  </si>
  <si>
    <t>GFS</t>
  </si>
  <si>
    <t>A* h_ign_pre_cond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</si>
</sst>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2" fontId="1" fillId="0" borderId="0" xfId="0" applyNumberFormat="1" applyFont="1"/>
    <xf numFmtId="2" fontId="1" fillId="2" borderId="1" xfId="0" applyNumberFormat="1" applyFont="1" applyFill="1" applyBorder="1"/>
    <xf numFmtId="16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1" fillId="3" borderId="1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Weighted Score : Lower</a:t>
            </a:r>
            <a:r>
              <a:rPr lang="en-US" sz="2000" b="1" baseline="0"/>
              <a:t> is better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Air Cargo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BFS</c:v>
                </c:pt>
                <c:pt idx="1">
                  <c:v>DFGS</c:v>
                </c:pt>
                <c:pt idx="2">
                  <c:v>A* h_ignore_pre_conds</c:v>
                </c:pt>
                <c:pt idx="3">
                  <c:v>UCS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0.171561771561772</c:v>
                </c:pt>
                <c:pt idx="1">
                  <c:v>0.598484848484848</c:v>
                </c:pt>
                <c:pt idx="2">
                  <c:v>0.160606060606061</c:v>
                </c:pt>
                <c:pt idx="3">
                  <c:v>0.211655011655012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Air Cargo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BFS</c:v>
                </c:pt>
                <c:pt idx="1">
                  <c:v>DFGS</c:v>
                </c:pt>
                <c:pt idx="2">
                  <c:v>A* h_ignore_pre_conds</c:v>
                </c:pt>
                <c:pt idx="3">
                  <c:v>UCS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0.0884346729885572</c:v>
                </c:pt>
                <c:pt idx="1">
                  <c:v>0.739095315024233</c:v>
                </c:pt>
                <c:pt idx="2">
                  <c:v>0.0422128559445683</c:v>
                </c:pt>
                <c:pt idx="3">
                  <c:v>0.228035211653592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Air Cargo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Sheet1!$B$22:$E$22</c:f>
              <c:strCache>
                <c:ptCount val="4"/>
                <c:pt idx="0">
                  <c:v>BFS</c:v>
                </c:pt>
                <c:pt idx="1">
                  <c:v>DFGS</c:v>
                </c:pt>
                <c:pt idx="2">
                  <c:v>A* h_ignore_pre_conds</c:v>
                </c:pt>
                <c:pt idx="3">
                  <c:v>UCS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0.131821742343676</c:v>
                </c:pt>
                <c:pt idx="1">
                  <c:v>0.727040816326531</c:v>
                </c:pt>
                <c:pt idx="2">
                  <c:v>0.0554492189436652</c:v>
                </c:pt>
                <c:pt idx="3">
                  <c:v>0.246695937850545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0142304"/>
        <c:axId val="-923537968"/>
      </c:lineChart>
      <c:catAx>
        <c:axId val="-9301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537968"/>
        <c:crosses val="autoZero"/>
        <c:auto val="1"/>
        <c:lblAlgn val="ctr"/>
        <c:lblOffset val="100"/>
        <c:noMultiLvlLbl val="0"/>
      </c:catAx>
      <c:valAx>
        <c:axId val="-923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1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1022350</xdr:colOff>
      <xdr:row>28</xdr:row>
      <xdr:rowOff>31750</xdr:rowOff>
    </xdr:from>
    <xdr:to>
      <xdr:col>10</xdr:col>
      <xdr:colOff>1092200</xdr:colOff>
      <xdr:row>50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12" sqref="A12:E15"/>
    </sheetView>
  </sheetViews>
  <sheetFormatPr baseColWidth="10" defaultRowHeight="24" x14ac:dyDescent="0.3"/>
  <cols>
    <col min="1" max="1" width="26.83203125" style="1" customWidth="1"/>
    <col min="2" max="2" width="28.6640625" style="1" customWidth="1"/>
    <col min="3" max="3" width="25.33203125" style="1" customWidth="1"/>
    <col min="4" max="4" width="36.5" style="1" customWidth="1"/>
    <col min="5" max="5" width="20.83203125" style="1" customWidth="1"/>
    <col min="6" max="6" width="30.6640625" style="1" bestFit="1" customWidth="1"/>
    <col min="7" max="8" width="10.83203125" style="1"/>
    <col min="9" max="9" width="21" style="1" customWidth="1"/>
    <col min="10" max="10" width="23" style="1" customWidth="1"/>
    <col min="11" max="11" width="15.33203125" style="1" customWidth="1"/>
    <col min="12" max="16384" width="10.83203125" style="1"/>
  </cols>
  <sheetData>
    <row r="1" spans="1:14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12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4" x14ac:dyDescent="0.3">
      <c r="A2" s="1" t="s">
        <v>0</v>
      </c>
      <c r="B2" s="1">
        <v>6</v>
      </c>
      <c r="C2" s="1">
        <v>20</v>
      </c>
      <c r="D2" s="1">
        <v>6</v>
      </c>
      <c r="E2" s="1">
        <v>6</v>
      </c>
      <c r="F2" s="1">
        <v>6</v>
      </c>
      <c r="G2" s="1">
        <f>MIN(B2:F2)</f>
        <v>6</v>
      </c>
      <c r="H2" s="1">
        <f>MAX(B2:F2)</f>
        <v>20</v>
      </c>
      <c r="I2" s="3">
        <f>(B2-$G2)/$H2</f>
        <v>0</v>
      </c>
      <c r="J2" s="3">
        <f t="shared" ref="J2:M15" si="0">(C2-$G2)/$H2</f>
        <v>0.7</v>
      </c>
      <c r="K2" s="3">
        <f t="shared" si="0"/>
        <v>0</v>
      </c>
      <c r="L2" s="3">
        <f t="shared" si="0"/>
        <v>0</v>
      </c>
      <c r="M2" s="3">
        <f t="shared" si="0"/>
        <v>0</v>
      </c>
    </row>
    <row r="3" spans="1:14" x14ac:dyDescent="0.3">
      <c r="A3" s="1" t="s">
        <v>1</v>
      </c>
      <c r="B3" s="1">
        <v>9</v>
      </c>
      <c r="C3" s="1">
        <v>619</v>
      </c>
      <c r="D3" s="1">
        <v>9</v>
      </c>
      <c r="E3" s="1">
        <v>9</v>
      </c>
      <c r="F3" s="1">
        <v>17</v>
      </c>
      <c r="G3" s="1">
        <f>MIN(B3:F3)</f>
        <v>9</v>
      </c>
      <c r="H3" s="1">
        <f t="shared" ref="H3:H4" si="1">MAX(B3:F3)</f>
        <v>619</v>
      </c>
      <c r="I3" s="3">
        <f t="shared" ref="I3:I15" si="2">(B3-$G3)/$H3</f>
        <v>0</v>
      </c>
      <c r="J3" s="3">
        <f t="shared" si="0"/>
        <v>0.98546042003231016</v>
      </c>
      <c r="K3" s="3">
        <f t="shared" si="0"/>
        <v>0</v>
      </c>
      <c r="L3" s="3">
        <f t="shared" si="0"/>
        <v>0</v>
      </c>
      <c r="M3" s="3">
        <f t="shared" si="0"/>
        <v>1.2924071082390954E-2</v>
      </c>
    </row>
    <row r="4" spans="1:14" x14ac:dyDescent="0.3">
      <c r="A4" s="1" t="s">
        <v>2</v>
      </c>
      <c r="B4" s="1">
        <v>12</v>
      </c>
      <c r="C4" s="1">
        <v>392</v>
      </c>
      <c r="D4" s="1">
        <v>12</v>
      </c>
      <c r="E4" s="1">
        <v>12</v>
      </c>
      <c r="F4" s="1">
        <v>22</v>
      </c>
      <c r="G4" s="1">
        <f>MIN(B4:F4)</f>
        <v>12</v>
      </c>
      <c r="H4" s="1">
        <f t="shared" si="1"/>
        <v>392</v>
      </c>
      <c r="I4" s="3">
        <f t="shared" si="2"/>
        <v>0</v>
      </c>
      <c r="J4" s="3">
        <f t="shared" si="0"/>
        <v>0.96938775510204078</v>
      </c>
      <c r="K4" s="3">
        <f t="shared" si="0"/>
        <v>0</v>
      </c>
      <c r="L4" s="3">
        <f t="shared" si="0"/>
        <v>0</v>
      </c>
      <c r="M4" s="3">
        <f t="shared" si="0"/>
        <v>2.5510204081632654E-2</v>
      </c>
    </row>
    <row r="5" spans="1:14" x14ac:dyDescent="0.3">
      <c r="I5" s="3"/>
      <c r="J5" s="3"/>
      <c r="K5" s="3"/>
      <c r="L5" s="3"/>
      <c r="M5" s="3"/>
    </row>
    <row r="6" spans="1:14" x14ac:dyDescent="0.3">
      <c r="I6" s="3"/>
      <c r="J6" s="3"/>
      <c r="K6" s="3"/>
      <c r="L6" s="3"/>
      <c r="M6" s="3"/>
    </row>
    <row r="7" spans="1:14" x14ac:dyDescent="0.3">
      <c r="A7" s="2" t="s">
        <v>8</v>
      </c>
      <c r="B7" s="2" t="s">
        <v>9</v>
      </c>
      <c r="C7" s="2" t="s">
        <v>10</v>
      </c>
      <c r="D7" s="2" t="s">
        <v>47</v>
      </c>
      <c r="E7" s="2" t="s">
        <v>11</v>
      </c>
      <c r="F7" s="2" t="s">
        <v>13</v>
      </c>
      <c r="G7" s="2" t="s">
        <v>26</v>
      </c>
      <c r="H7" s="2" t="s">
        <v>20</v>
      </c>
      <c r="I7" s="4" t="s">
        <v>27</v>
      </c>
      <c r="J7" s="4" t="s">
        <v>28</v>
      </c>
      <c r="K7" s="4" t="s">
        <v>29</v>
      </c>
      <c r="L7" s="4" t="s">
        <v>30</v>
      </c>
      <c r="M7" s="4" t="s">
        <v>31</v>
      </c>
      <c r="N7" s="2"/>
    </row>
    <row r="8" spans="1:14" x14ac:dyDescent="0.3">
      <c r="A8" s="1" t="s">
        <v>0</v>
      </c>
      <c r="B8" s="1">
        <v>3.5000000000000003E-2</v>
      </c>
      <c r="C8" s="1">
        <v>0.02</v>
      </c>
      <c r="D8" s="1">
        <v>3.3000000000000002E-2</v>
      </c>
      <c r="E8" s="1">
        <v>3.9E-2</v>
      </c>
      <c r="F8" s="1">
        <v>7.0000000000000001E-3</v>
      </c>
      <c r="G8" s="1">
        <f>MIN(B8:F8)</f>
        <v>7.0000000000000001E-3</v>
      </c>
      <c r="H8" s="1">
        <f>MAX(B8:F8)</f>
        <v>3.9E-2</v>
      </c>
      <c r="I8" s="3">
        <f t="shared" si="2"/>
        <v>0.71794871794871806</v>
      </c>
      <c r="J8" s="3">
        <f t="shared" si="0"/>
        <v>0.33333333333333337</v>
      </c>
      <c r="K8" s="3">
        <f t="shared" si="0"/>
        <v>0.66666666666666674</v>
      </c>
      <c r="L8" s="3">
        <f t="shared" si="0"/>
        <v>0.82051282051282048</v>
      </c>
      <c r="M8" s="3">
        <f t="shared" si="0"/>
        <v>0</v>
      </c>
    </row>
    <row r="9" spans="1:14" x14ac:dyDescent="0.3">
      <c r="A9" s="1" t="s">
        <v>1</v>
      </c>
      <c r="B9" s="1">
        <v>14.43</v>
      </c>
      <c r="C9" s="1">
        <v>3.5</v>
      </c>
      <c r="D9" s="1">
        <v>15.08</v>
      </c>
      <c r="E9" s="1">
        <v>74.25</v>
      </c>
      <c r="F9" s="1">
        <v>8.4</v>
      </c>
      <c r="G9" s="1">
        <f>MIN(B9:F9)</f>
        <v>3.5</v>
      </c>
      <c r="H9" s="1">
        <f>MAX(B9:F9)</f>
        <v>74.25</v>
      </c>
      <c r="I9" s="3">
        <f t="shared" si="2"/>
        <v>0.1472053872053872</v>
      </c>
      <c r="J9" s="3">
        <f t="shared" si="0"/>
        <v>0</v>
      </c>
      <c r="K9" s="3">
        <f t="shared" si="0"/>
        <v>0.15595959595959596</v>
      </c>
      <c r="L9" s="3">
        <f t="shared" si="0"/>
        <v>0.95286195286195285</v>
      </c>
      <c r="M9" s="3">
        <f t="shared" si="0"/>
        <v>6.5993265993265993E-2</v>
      </c>
    </row>
    <row r="10" spans="1:14" x14ac:dyDescent="0.3">
      <c r="A10" s="1" t="s">
        <v>2</v>
      </c>
      <c r="B10" s="1">
        <v>128.54</v>
      </c>
      <c r="C10" s="1">
        <v>1.88</v>
      </c>
      <c r="D10" s="1">
        <v>88</v>
      </c>
      <c r="E10" s="1">
        <v>465.26</v>
      </c>
      <c r="F10" s="1">
        <v>150.75</v>
      </c>
      <c r="G10" s="1">
        <f>MIN(B10:F10)</f>
        <v>1.88</v>
      </c>
      <c r="H10" s="1">
        <f>MAX(B10:F10)</f>
        <v>465.26</v>
      </c>
      <c r="I10" s="3">
        <f t="shared" si="2"/>
        <v>0.27223487942225855</v>
      </c>
      <c r="J10" s="3">
        <f t="shared" si="0"/>
        <v>0</v>
      </c>
      <c r="K10" s="3">
        <f t="shared" si="0"/>
        <v>0.18510080385160987</v>
      </c>
      <c r="L10" s="3">
        <f t="shared" si="0"/>
        <v>0.99595924859218499</v>
      </c>
      <c r="M10" s="3">
        <f t="shared" si="0"/>
        <v>0.31997162876671109</v>
      </c>
    </row>
    <row r="11" spans="1:14" x14ac:dyDescent="0.3">
      <c r="I11" s="3"/>
      <c r="J11" s="3"/>
      <c r="K11" s="3"/>
      <c r="L11" s="3"/>
      <c r="M11" s="3"/>
    </row>
    <row r="12" spans="1:14" x14ac:dyDescent="0.3">
      <c r="A12" s="2" t="s">
        <v>3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4" t="s">
        <v>32</v>
      </c>
      <c r="J12" s="4" t="s">
        <v>33</v>
      </c>
      <c r="K12" s="4" t="s">
        <v>34</v>
      </c>
      <c r="L12" s="4" t="s">
        <v>35</v>
      </c>
      <c r="M12" s="4" t="s">
        <v>36</v>
      </c>
      <c r="N12" s="2"/>
    </row>
    <row r="13" spans="1:14" x14ac:dyDescent="0.3">
      <c r="A13" s="1" t="s">
        <v>0</v>
      </c>
      <c r="B13" s="1">
        <v>43</v>
      </c>
      <c r="C13" s="1">
        <v>21</v>
      </c>
      <c r="D13" s="1">
        <v>41</v>
      </c>
      <c r="E13" s="1">
        <v>55</v>
      </c>
      <c r="F13" s="1">
        <v>7</v>
      </c>
      <c r="G13" s="1">
        <f>MIN(B13:F13)</f>
        <v>7</v>
      </c>
      <c r="H13" s="1">
        <f>MAX(B13:F13)</f>
        <v>55</v>
      </c>
      <c r="I13" s="3">
        <f t="shared" si="2"/>
        <v>0.65454545454545454</v>
      </c>
      <c r="J13" s="3">
        <f t="shared" si="0"/>
        <v>0.25454545454545452</v>
      </c>
      <c r="K13" s="3">
        <f t="shared" si="0"/>
        <v>0.61818181818181817</v>
      </c>
      <c r="L13" s="3">
        <f t="shared" si="0"/>
        <v>0.87272727272727268</v>
      </c>
      <c r="M13" s="3">
        <f t="shared" si="0"/>
        <v>0</v>
      </c>
    </row>
    <row r="14" spans="1:14" x14ac:dyDescent="0.3">
      <c r="A14" s="1" t="s">
        <v>1</v>
      </c>
      <c r="B14" s="1">
        <v>3343</v>
      </c>
      <c r="C14" s="1">
        <v>624</v>
      </c>
      <c r="D14" s="1">
        <v>1506</v>
      </c>
      <c r="E14" s="1">
        <v>4853</v>
      </c>
      <c r="F14" s="1">
        <v>998</v>
      </c>
      <c r="G14" s="1">
        <f>MIN(B14:F14)</f>
        <v>624</v>
      </c>
      <c r="H14" s="1">
        <f>MAX(B14:F14)</f>
        <v>4853</v>
      </c>
      <c r="I14" s="3">
        <f t="shared" si="2"/>
        <v>0.56027199670307026</v>
      </c>
      <c r="J14" s="3">
        <f t="shared" si="0"/>
        <v>0</v>
      </c>
      <c r="K14" s="3">
        <f t="shared" si="0"/>
        <v>0.18174325159695034</v>
      </c>
      <c r="L14" s="3">
        <f t="shared" si="0"/>
        <v>0.87141974036678338</v>
      </c>
      <c r="M14" s="3">
        <f t="shared" si="0"/>
        <v>7.706573253657531E-2</v>
      </c>
    </row>
    <row r="15" spans="1:14" x14ac:dyDescent="0.3">
      <c r="A15" s="1" t="s">
        <v>2</v>
      </c>
      <c r="B15" s="1">
        <v>14663</v>
      </c>
      <c r="C15" s="1">
        <v>408</v>
      </c>
      <c r="D15" s="1">
        <v>5118</v>
      </c>
      <c r="E15" s="1">
        <v>18221</v>
      </c>
      <c r="F15" s="1">
        <v>5560</v>
      </c>
      <c r="G15" s="1">
        <f>MIN(B15:F15)</f>
        <v>408</v>
      </c>
      <c r="H15" s="1">
        <f>MAX(B15:F15)</f>
        <v>18221</v>
      </c>
      <c r="I15" s="3">
        <f t="shared" si="2"/>
        <v>0.78233905932714998</v>
      </c>
      <c r="J15" s="3">
        <f t="shared" si="0"/>
        <v>0</v>
      </c>
      <c r="K15" s="3">
        <f t="shared" si="0"/>
        <v>0.25849294769771142</v>
      </c>
      <c r="L15" s="3">
        <f t="shared" si="0"/>
        <v>0.97760825421217279</v>
      </c>
      <c r="M15" s="3">
        <f t="shared" si="0"/>
        <v>0.28275067230119094</v>
      </c>
    </row>
    <row r="18" spans="1:17" x14ac:dyDescent="0.3">
      <c r="A18" s="1" t="s">
        <v>37</v>
      </c>
      <c r="C18" s="1" t="s">
        <v>38</v>
      </c>
      <c r="D18" s="3">
        <v>0.75</v>
      </c>
      <c r="E18" s="5"/>
    </row>
    <row r="19" spans="1:17" x14ac:dyDescent="0.3">
      <c r="C19" s="1" t="s">
        <v>39</v>
      </c>
      <c r="D19" s="3">
        <v>0.125</v>
      </c>
      <c r="Q19" s="1">
        <f>1/2 + 1/4 + 1/4</f>
        <v>1</v>
      </c>
    </row>
    <row r="20" spans="1:17" x14ac:dyDescent="0.3">
      <c r="C20" s="1" t="s">
        <v>40</v>
      </c>
      <c r="D20" s="3">
        <v>0.125</v>
      </c>
    </row>
    <row r="21" spans="1:17" s="6" customFormat="1" x14ac:dyDescent="0.3">
      <c r="A21" s="6" t="s">
        <v>41</v>
      </c>
      <c r="D21" s="7"/>
    </row>
    <row r="22" spans="1:17" x14ac:dyDescent="0.3">
      <c r="A22" s="2" t="s">
        <v>8</v>
      </c>
      <c r="B22" s="2" t="s">
        <v>43</v>
      </c>
      <c r="C22" s="2" t="s">
        <v>44</v>
      </c>
      <c r="D22" s="2" t="s">
        <v>6</v>
      </c>
      <c r="E22" s="2" t="s">
        <v>45</v>
      </c>
      <c r="F22" s="2" t="s">
        <v>46</v>
      </c>
    </row>
    <row r="23" spans="1:17" x14ac:dyDescent="0.3">
      <c r="A23" s="1" t="s">
        <v>0</v>
      </c>
      <c r="B23" s="1">
        <f>(I2*$D$18) + (I8*$D$19) +(I13*$D$20)</f>
        <v>0.17156177156177158</v>
      </c>
      <c r="C23" s="1">
        <f t="shared" ref="C23:F25" si="3">(J2*$D$18) + (J8*$D$19) +(J13*$D$20)</f>
        <v>0.5984848484848484</v>
      </c>
      <c r="D23" s="1">
        <f t="shared" si="3"/>
        <v>0.16060606060606061</v>
      </c>
      <c r="E23" s="1">
        <f t="shared" si="3"/>
        <v>0.21165501165501166</v>
      </c>
      <c r="F23" s="1">
        <f t="shared" si="3"/>
        <v>0</v>
      </c>
    </row>
    <row r="24" spans="1:17" x14ac:dyDescent="0.3">
      <c r="A24" s="1" t="s">
        <v>1</v>
      </c>
      <c r="B24" s="1">
        <f t="shared" ref="B24:B25" si="4">(I3*$D$18) + (I9*$D$19) +(I14*$D$20)</f>
        <v>8.8434672988557186E-2</v>
      </c>
      <c r="C24" s="1">
        <f t="shared" si="3"/>
        <v>0.73909531502423265</v>
      </c>
      <c r="D24" s="1">
        <f t="shared" si="3"/>
        <v>4.2212855944568292E-2</v>
      </c>
      <c r="E24" s="1">
        <f t="shared" si="3"/>
        <v>0.22803521165359203</v>
      </c>
      <c r="F24" s="1">
        <f t="shared" si="3"/>
        <v>2.7575428128023379E-2</v>
      </c>
    </row>
    <row r="25" spans="1:17" x14ac:dyDescent="0.3">
      <c r="A25" s="1" t="s">
        <v>2</v>
      </c>
      <c r="B25" s="1">
        <f t="shared" si="4"/>
        <v>0.13182174234367605</v>
      </c>
      <c r="C25" s="1">
        <f t="shared" si="3"/>
        <v>0.72704081632653061</v>
      </c>
      <c r="D25" s="1">
        <f t="shared" si="3"/>
        <v>5.5449218943665161E-2</v>
      </c>
      <c r="E25" s="1">
        <f t="shared" si="3"/>
        <v>0.24669593785054472</v>
      </c>
      <c r="F25" s="1">
        <f t="shared" si="3"/>
        <v>9.4472940694712237E-2</v>
      </c>
    </row>
    <row r="26" spans="1:17" x14ac:dyDescent="0.3">
      <c r="A26" s="8" t="s">
        <v>42</v>
      </c>
      <c r="B26" s="8">
        <f>SUM(B23:B25)/3</f>
        <v>0.13060606229800162</v>
      </c>
      <c r="C26" s="8">
        <f>SUM(C23:C25)/3</f>
        <v>0.68820699327853718</v>
      </c>
      <c r="D26" s="8">
        <f>SUM(D23:D25)/3</f>
        <v>8.6089378498098015E-2</v>
      </c>
      <c r="E26" s="8">
        <f>SUM(E23:E25)/3</f>
        <v>0.22879538705304947</v>
      </c>
      <c r="F26" s="8">
        <f>SUM(F23:F25)/3</f>
        <v>4.068278960757854E-2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2017-04-05T14:38:51Z</dcterms:created>
  <dcterms:modified xsi:type="dcterms:W3CDTF">2017-04-06T15:18:02Z</dcterms:modified>
</cp:coreProperties>
</file>