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rbaoc\Desktop\current_proj\gajewskiProj\Microbiota_16SrRNA\manuscript\Submitted_Science\10312017_review\Vyara_11082017\"/>
    </mc:Choice>
  </mc:AlternateContent>
  <bookViews>
    <workbookView xWindow="0" yWindow="0" windowWidth="23040" windowHeight="8676"/>
  </bookViews>
  <sheets>
    <sheet name="Baseline Characteristics Table" sheetId="6" r:id="rId1"/>
    <sheet name="Meds Tabl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6" l="1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G2" i="4"/>
  <c r="E2" i="4"/>
  <c r="C2" i="4"/>
</calcChain>
</file>

<file path=xl/sharedStrings.xml><?xml version="1.0" encoding="utf-8"?>
<sst xmlns="http://schemas.openxmlformats.org/spreadsheetml/2006/main" count="157" uniqueCount="129">
  <si>
    <t>Total (N=42)</t>
  </si>
  <si>
    <t>51-70</t>
  </si>
  <si>
    <t>71+</t>
  </si>
  <si>
    <t>Gender</t>
  </si>
  <si>
    <t>Race</t>
  </si>
  <si>
    <t>No</t>
  </si>
  <si>
    <t>Normal</t>
  </si>
  <si>
    <t>Elevated</t>
  </si>
  <si>
    <t>Female</t>
  </si>
  <si>
    <t>%</t>
  </si>
  <si>
    <t>White</t>
  </si>
  <si>
    <t>Age</t>
  </si>
  <si>
    <t>&lt; 50</t>
  </si>
  <si>
    <t>ECOG PS</t>
  </si>
  <si>
    <t>Prior Therapy</t>
  </si>
  <si>
    <t>None</t>
  </si>
  <si>
    <t>&gt; 1</t>
  </si>
  <si>
    <t>Melanoma sub-type</t>
  </si>
  <si>
    <t xml:space="preserve">Cutaneous </t>
  </si>
  <si>
    <t xml:space="preserve">Mucosal </t>
  </si>
  <si>
    <t xml:space="preserve">Uveal </t>
  </si>
  <si>
    <t>M stage</t>
  </si>
  <si>
    <t>M1a</t>
  </si>
  <si>
    <t>M1b</t>
  </si>
  <si>
    <t>M1c</t>
  </si>
  <si>
    <t>Sites of metastatic disease</t>
  </si>
  <si>
    <t>≥ 3</t>
  </si>
  <si>
    <t xml:space="preserve">&lt; 3 </t>
  </si>
  <si>
    <t>Prior brain metastases</t>
  </si>
  <si>
    <t>Yes</t>
  </si>
  <si>
    <t>RAS</t>
  </si>
  <si>
    <t>BRAF</t>
  </si>
  <si>
    <t>Other</t>
  </si>
  <si>
    <t>ECOG; Eastern Cooperative Oncology Group, LDH; Lactate Dehydrogenase; PS; Performance status</t>
  </si>
  <si>
    <t>Unknown</t>
  </si>
  <si>
    <t>Responders (N=16)</t>
  </si>
  <si>
    <t>Non Responders (N=26)</t>
  </si>
  <si>
    <t>Obese</t>
  </si>
  <si>
    <t>Underweight</t>
  </si>
  <si>
    <t>Male</t>
  </si>
  <si>
    <t>BMI*</t>
  </si>
  <si>
    <r>
      <t xml:space="preserve">* </t>
    </r>
    <r>
      <rPr>
        <sz val="11"/>
        <color theme="1"/>
        <rFont val="Calibri"/>
        <family val="2"/>
        <scheme val="minor"/>
      </rPr>
      <t>BMI; Body Mass Index, Underweight (&lt;18.5), Normal (18.5 to 24.9), Overweight (25 to 29.9), Obese (&gt;30)</t>
    </r>
  </si>
  <si>
    <t xml:space="preserve">Overweight </t>
  </si>
  <si>
    <r>
      <t>Other Race Than White</t>
    </r>
    <r>
      <rPr>
        <vertAlign val="superscript"/>
        <sz val="11"/>
        <color rgb="FF000000"/>
        <rFont val="Calibri"/>
        <family val="2"/>
        <scheme val="minor"/>
      </rPr>
      <t>t</t>
    </r>
  </si>
  <si>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Other Race Than White include: Black, African-American, American Indian or Alaska Native, Patient Decline Information</t>
    </r>
  </si>
  <si>
    <t>Smoking</t>
  </si>
  <si>
    <t>Never</t>
  </si>
  <si>
    <t>No Current Use</t>
  </si>
  <si>
    <t>Occasional</t>
  </si>
  <si>
    <t>Moderate</t>
  </si>
  <si>
    <t>Heavy</t>
  </si>
  <si>
    <t>EtOH**</t>
  </si>
  <si>
    <t>LDH***</t>
  </si>
  <si>
    <t>Mutation****</t>
  </si>
  <si>
    <t>*** LDH institutional upper limit of normal is 245 units/liter</t>
  </si>
  <si>
    <t>**** Other mutations include: NF1, KIT, GNAQ, GNA11</t>
  </si>
  <si>
    <t>Anti-arrythmics or other anti-hypertensive drugs (excluding ACE-I/ARBs)</t>
  </si>
  <si>
    <t>Oral Hypoglycemics or Insulin drugs</t>
  </si>
  <si>
    <t>Lipid Lowering agents</t>
  </si>
  <si>
    <t>Diuretics</t>
  </si>
  <si>
    <t>Thyroid Stimulating Drugs</t>
  </si>
  <si>
    <t>Narcotic Analgesics</t>
  </si>
  <si>
    <t>Anti-emetics</t>
  </si>
  <si>
    <t>Steroid drug, oral</t>
  </si>
  <si>
    <t>Proton pump inhibitors</t>
  </si>
  <si>
    <t>Probiotic</t>
  </si>
  <si>
    <t>Anti-inflammatory drug</t>
  </si>
  <si>
    <t>Antibiotic</t>
  </si>
  <si>
    <t>Angiotensin-converting enzyme inhibitors (ACE-I) or Angiotension II Recepter Blockers (ARBs)</t>
  </si>
  <si>
    <t>Anti-depressants or anti-anxiety medication</t>
  </si>
  <si>
    <t>Parkinson's or Alzheimer Drugs</t>
  </si>
  <si>
    <t>Laxative or Stool Softner</t>
  </si>
  <si>
    <t>Anti-coagulants or anti-platelet</t>
  </si>
  <si>
    <t>Vitamin or Herbal drug</t>
  </si>
  <si>
    <t>Other*</t>
  </si>
  <si>
    <t>* Other drugs include anti-histamine, topical antifungal/antibiotic/steroid cream, muscle relaxants, or bisphosphonates</t>
  </si>
  <si>
    <r>
      <t xml:space="preserve">** </t>
    </r>
    <r>
      <rPr>
        <sz val="11"/>
        <color theme="1"/>
        <rFont val="Calibri"/>
        <family val="2"/>
        <scheme val="minor"/>
      </rPr>
      <t>EtOH, alcohol consumption reported; occasional (0.1-4), moderate (5-11), heavy (12+) drinks per week</t>
    </r>
  </si>
  <si>
    <t>Sup Table. Concominant Medications Responders Vs. Non Responders</t>
  </si>
  <si>
    <t>DMARD (Hydroxychloroquine)</t>
  </si>
  <si>
    <t>P-value</t>
  </si>
  <si>
    <t>0.86 (0.21, 3.56)</t>
  </si>
  <si>
    <t>1.16 (0.28, 4.84)</t>
  </si>
  <si>
    <t>1.24 (0.06, 78.56)</t>
  </si>
  <si>
    <t>0.8 (0.01, 16.73)</t>
  </si>
  <si>
    <t>1.69 (0.11, 25.78)</t>
  </si>
  <si>
    <t>1.85 (0.4, 10.11)</t>
  </si>
  <si>
    <t>0.33 (0.03, 2.03)</t>
  </si>
  <si>
    <t>0 (0, 63.31)</t>
  </si>
  <si>
    <t>0.86 (0.18, 3.85)</t>
  </si>
  <si>
    <t>0.82 (0.18, 3.46)</t>
  </si>
  <si>
    <t>1.88 (0.35, 10.22)</t>
  </si>
  <si>
    <t>0.36 (0.08, 1.5)</t>
  </si>
  <si>
    <t>1.06 (0.25, 4.42)</t>
  </si>
  <si>
    <t>0.79 (0.06, 6.4)</t>
  </si>
  <si>
    <t>0.81 (0.19, 3.45)</t>
  </si>
  <si>
    <t>1.24 (0.29, 5.24)</t>
  </si>
  <si>
    <t>1.36 (0.31, 6.59)</t>
  </si>
  <si>
    <t>1.11 (0.19, 5.85)</t>
  </si>
  <si>
    <t>0.37 (0.01, 4.29)</t>
  </si>
  <si>
    <t>0.53 (0.1, 2.86)</t>
  </si>
  <si>
    <t>1.65 (0.23, 19.6)</t>
  </si>
  <si>
    <t>0.96 (0.21, 4.1)</t>
  </si>
  <si>
    <t>1.39 (0.23, 7.93)</t>
  </si>
  <si>
    <t>0.52 (0.01, 7.18)</t>
  </si>
  <si>
    <t>1.26 (0.16, 8.81)</t>
  </si>
  <si>
    <t>0.53 (0.08, 2.77)</t>
  </si>
  <si>
    <t>1.42 (0.34, 6.29)</t>
  </si>
  <si>
    <t>3.2 (0.6, 19.19)</t>
  </si>
  <si>
    <t>0.31 (0.05, 1.66)</t>
  </si>
  <si>
    <t>1.93 (0.14, 109.39)</t>
  </si>
  <si>
    <t>OR (95% CI)</t>
  </si>
  <si>
    <t>NE (0.04, NE)</t>
  </si>
  <si>
    <t>NE = not evaluable.</t>
  </si>
  <si>
    <t>1.34 (0.29, 6)</t>
  </si>
  <si>
    <t>0.54 (0.1, 2.49)</t>
  </si>
  <si>
    <t>1.09 (0.08, 10.82)</t>
  </si>
  <si>
    <t>2.5 (0.36, 19.93)</t>
  </si>
  <si>
    <t>2.53 (0.55, 12.26)</t>
  </si>
  <si>
    <t>1.58 (0.38, 6.73)</t>
  </si>
  <si>
    <t>3.46 (0.17, 218.62)</t>
  </si>
  <si>
    <t>0.48 (0.04, 3.25)</t>
  </si>
  <si>
    <t>2.44 (0.43, 15.05)</t>
  </si>
  <si>
    <t>0 (0, 3.91)</t>
  </si>
  <si>
    <t>0.78 (0.18, 3.22)</t>
  </si>
  <si>
    <t>1.61 (0.34, 7.47)</t>
  </si>
  <si>
    <t>Former</t>
  </si>
  <si>
    <t>Current</t>
  </si>
  <si>
    <t>4.04 (0.87, 21.18)</t>
  </si>
  <si>
    <t>Baseline patient characteristics with Responders Vs. Non Responders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</si>
</sst>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4" fillId="0" borderId="2" xfId="0" applyNumberFormat="1" applyFont="1" applyBorder="1" applyAlignment="1">
      <alignment horizontal="center"/>
    </xf>
    <xf numFmtId="9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0" fillId="0" borderId="4" xfId="0" applyBorder="1"/>
    <xf numFmtId="0" fontId="0" fillId="0" borderId="6" xfId="0" applyBorder="1"/>
    <xf numFmtId="0" fontId="0" fillId="0" borderId="0" xfId="0" applyFill="1"/>
    <xf numFmtId="0" fontId="0" fillId="2" borderId="0" xfId="0" applyFill="1"/>
    <xf numFmtId="0" fontId="1" fillId="2" borderId="7" xfId="0" applyFont="1" applyFill="1" applyBorder="1"/>
    <xf numFmtId="0" fontId="0" fillId="2" borderId="7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0" fontId="1" fillId="2" borderId="1" xfId="0" applyFont="1" applyFill="1" applyBorder="1"/>
    <xf numFmtId="0" fontId="0" fillId="2" borderId="9" xfId="0" applyFill="1" applyBorder="1"/>
    <xf numFmtId="0" fontId="3" fillId="2" borderId="1" xfId="0" applyFont="1" applyFill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80" zoomScaleNormal="80" workbookViewId="0">
      <selection activeCell="J24" sqref="J24"/>
    </sheetView>
  </sheetViews>
  <sheetFormatPr defaultRowHeight="14.4" x14ac:dyDescent="0.3"/>
  <cols>
    <col min="1" max="1" width="25.44140625" customWidth="1"/>
    <col min="2" max="2" width="26.44140625" customWidth="1"/>
    <col min="3" max="3" width="14.33203125" customWidth="1"/>
    <col min="5" max="5" width="19" style="1" customWidth="1"/>
    <col min="6" max="6" width="4.88671875" style="7" customWidth="1"/>
    <col min="7" max="7" width="23.33203125" style="5" customWidth="1"/>
    <col min="8" max="8" width="5" style="5" customWidth="1"/>
    <col min="9" max="9" width="7.44140625" style="1" bestFit="1" customWidth="1"/>
    <col min="10" max="10" width="17.6640625" style="1" customWidth="1"/>
  </cols>
  <sheetData>
    <row r="1" spans="1:10" x14ac:dyDescent="0.3">
      <c r="A1" s="25" t="s">
        <v>128</v>
      </c>
      <c r="B1" s="26"/>
      <c r="C1" s="24"/>
      <c r="D1" s="24"/>
      <c r="E1" s="27"/>
      <c r="F1" s="28"/>
      <c r="G1" s="29"/>
      <c r="H1" s="29"/>
      <c r="I1" s="27"/>
      <c r="J1" s="27"/>
    </row>
    <row r="2" spans="1:10" ht="29.25" customHeight="1" x14ac:dyDescent="0.3">
      <c r="A2" s="31"/>
      <c r="B2" s="32"/>
      <c r="C2" s="33" t="s">
        <v>0</v>
      </c>
      <c r="D2" s="36" t="s">
        <v>9</v>
      </c>
      <c r="E2" s="35" t="s">
        <v>35</v>
      </c>
      <c r="F2" s="34" t="s">
        <v>9</v>
      </c>
      <c r="G2" s="35" t="s">
        <v>36</v>
      </c>
      <c r="H2" s="36" t="s">
        <v>9</v>
      </c>
      <c r="I2" s="73" t="s">
        <v>79</v>
      </c>
      <c r="J2" s="74" t="s">
        <v>110</v>
      </c>
    </row>
    <row r="3" spans="1:10" x14ac:dyDescent="0.3">
      <c r="A3" s="31" t="s">
        <v>3</v>
      </c>
      <c r="B3" s="60" t="s">
        <v>8</v>
      </c>
      <c r="C3" s="61">
        <v>22</v>
      </c>
      <c r="D3" s="62">
        <f>C3/42</f>
        <v>0.52380952380952384</v>
      </c>
      <c r="E3" s="63">
        <v>8</v>
      </c>
      <c r="F3" s="64">
        <f>E3/16</f>
        <v>0.5</v>
      </c>
      <c r="G3" s="65">
        <v>14</v>
      </c>
      <c r="H3" s="64">
        <f>G3/26</f>
        <v>0.53846153846153844</v>
      </c>
      <c r="I3" s="66">
        <v>1</v>
      </c>
      <c r="J3" s="67" t="s">
        <v>80</v>
      </c>
    </row>
    <row r="4" spans="1:10" x14ac:dyDescent="0.3">
      <c r="A4" s="68"/>
      <c r="B4" s="69" t="s">
        <v>39</v>
      </c>
      <c r="C4" s="49">
        <v>20</v>
      </c>
      <c r="D4" s="50">
        <f>C4/42</f>
        <v>0.47619047619047616</v>
      </c>
      <c r="E4" s="51">
        <v>8</v>
      </c>
      <c r="F4" s="52">
        <f>E4/16</f>
        <v>0.5</v>
      </c>
      <c r="G4" s="53">
        <v>12</v>
      </c>
      <c r="H4" s="52">
        <f>G4/26</f>
        <v>0.46153846153846156</v>
      </c>
      <c r="I4" s="70">
        <v>1</v>
      </c>
      <c r="J4" s="55" t="s">
        <v>81</v>
      </c>
    </row>
    <row r="5" spans="1:10" x14ac:dyDescent="0.3">
      <c r="A5" s="31" t="s">
        <v>4</v>
      </c>
      <c r="B5" s="71" t="s">
        <v>10</v>
      </c>
      <c r="C5" s="61">
        <v>39</v>
      </c>
      <c r="D5" s="62">
        <f t="shared" ref="D5:D42" si="0">C5/42</f>
        <v>0.9285714285714286</v>
      </c>
      <c r="E5" s="63">
        <v>15</v>
      </c>
      <c r="F5" s="64">
        <f t="shared" ref="F5:F42" si="1">E5/16</f>
        <v>0.9375</v>
      </c>
      <c r="G5" s="65">
        <v>24</v>
      </c>
      <c r="H5" s="64">
        <f t="shared" ref="H5:H42" si="2">G5/26</f>
        <v>0.92307692307692313</v>
      </c>
      <c r="I5" s="66">
        <v>1</v>
      </c>
      <c r="J5" s="67" t="s">
        <v>82</v>
      </c>
    </row>
    <row r="6" spans="1:10" ht="16.2" x14ac:dyDescent="0.3">
      <c r="A6" s="68"/>
      <c r="B6" s="48" t="s">
        <v>43</v>
      </c>
      <c r="C6" s="49">
        <v>3</v>
      </c>
      <c r="D6" s="50">
        <f t="shared" si="0"/>
        <v>7.1428571428571425E-2</v>
      </c>
      <c r="E6" s="51">
        <v>1</v>
      </c>
      <c r="F6" s="52">
        <f t="shared" si="1"/>
        <v>6.25E-2</v>
      </c>
      <c r="G6" s="53">
        <v>2</v>
      </c>
      <c r="H6" s="52">
        <f t="shared" si="2"/>
        <v>7.6923076923076927E-2</v>
      </c>
      <c r="I6" s="70">
        <v>1</v>
      </c>
      <c r="J6" s="55" t="s">
        <v>83</v>
      </c>
    </row>
    <row r="7" spans="1:10" x14ac:dyDescent="0.3">
      <c r="A7" s="31" t="s">
        <v>11</v>
      </c>
      <c r="B7" s="60" t="s">
        <v>12</v>
      </c>
      <c r="C7" s="61">
        <v>4</v>
      </c>
      <c r="D7" s="62">
        <f t="shared" si="0"/>
        <v>9.5238095238095233E-2</v>
      </c>
      <c r="E7" s="63">
        <v>2</v>
      </c>
      <c r="F7" s="64">
        <f t="shared" si="1"/>
        <v>0.125</v>
      </c>
      <c r="G7" s="65">
        <v>2</v>
      </c>
      <c r="H7" s="64">
        <f t="shared" si="2"/>
        <v>7.6923076923076927E-2</v>
      </c>
      <c r="I7" s="66">
        <v>0.63</v>
      </c>
      <c r="J7" s="67" t="s">
        <v>84</v>
      </c>
    </row>
    <row r="8" spans="1:10" x14ac:dyDescent="0.3">
      <c r="A8" s="37"/>
      <c r="B8" s="38" t="s">
        <v>1</v>
      </c>
      <c r="C8" s="39">
        <v>28</v>
      </c>
      <c r="D8" s="40">
        <f t="shared" si="0"/>
        <v>0.66666666666666663</v>
      </c>
      <c r="E8" s="41">
        <v>12</v>
      </c>
      <c r="F8" s="42">
        <f t="shared" si="1"/>
        <v>0.75</v>
      </c>
      <c r="G8" s="43">
        <v>16</v>
      </c>
      <c r="H8" s="42">
        <f t="shared" si="2"/>
        <v>0.61538461538461542</v>
      </c>
      <c r="I8" s="72">
        <v>0.51</v>
      </c>
      <c r="J8" s="45" t="s">
        <v>85</v>
      </c>
    </row>
    <row r="9" spans="1:10" x14ac:dyDescent="0.3">
      <c r="A9" s="68"/>
      <c r="B9" s="69" t="s">
        <v>2</v>
      </c>
      <c r="C9" s="49">
        <v>10</v>
      </c>
      <c r="D9" s="50">
        <f t="shared" si="0"/>
        <v>0.23809523809523808</v>
      </c>
      <c r="E9" s="51">
        <v>2</v>
      </c>
      <c r="F9" s="52">
        <f t="shared" si="1"/>
        <v>0.125</v>
      </c>
      <c r="G9" s="53">
        <v>8</v>
      </c>
      <c r="H9" s="52">
        <f t="shared" si="2"/>
        <v>0.30769230769230771</v>
      </c>
      <c r="I9" s="70">
        <v>0.27</v>
      </c>
      <c r="J9" s="55" t="s">
        <v>86</v>
      </c>
    </row>
    <row r="10" spans="1:10" x14ac:dyDescent="0.3">
      <c r="A10" s="31" t="s">
        <v>40</v>
      </c>
      <c r="B10" s="60" t="s">
        <v>38</v>
      </c>
      <c r="C10" s="61">
        <v>1</v>
      </c>
      <c r="D10" s="62">
        <f t="shared" si="0"/>
        <v>2.3809523809523808E-2</v>
      </c>
      <c r="E10" s="63">
        <v>0</v>
      </c>
      <c r="F10" s="64">
        <f t="shared" si="1"/>
        <v>0</v>
      </c>
      <c r="G10" s="65">
        <v>1</v>
      </c>
      <c r="H10" s="64">
        <f t="shared" si="2"/>
        <v>3.8461538461538464E-2</v>
      </c>
      <c r="I10" s="66">
        <v>1</v>
      </c>
      <c r="J10" s="67" t="s">
        <v>87</v>
      </c>
    </row>
    <row r="11" spans="1:10" ht="15" customHeight="1" x14ac:dyDescent="0.3">
      <c r="A11" s="37"/>
      <c r="B11" s="38" t="s">
        <v>6</v>
      </c>
      <c r="C11" s="39">
        <v>14</v>
      </c>
      <c r="D11" s="40">
        <f t="shared" si="0"/>
        <v>0.33333333333333331</v>
      </c>
      <c r="E11" s="41">
        <v>5</v>
      </c>
      <c r="F11" s="42">
        <f t="shared" si="1"/>
        <v>0.3125</v>
      </c>
      <c r="G11" s="43">
        <v>9</v>
      </c>
      <c r="H11" s="42">
        <f t="shared" si="2"/>
        <v>0.34615384615384615</v>
      </c>
      <c r="I11" s="72">
        <v>1</v>
      </c>
      <c r="J11" s="45" t="s">
        <v>88</v>
      </c>
    </row>
    <row r="12" spans="1:10" ht="15" customHeight="1" x14ac:dyDescent="0.3">
      <c r="A12" s="37"/>
      <c r="B12" s="38" t="s">
        <v>42</v>
      </c>
      <c r="C12" s="39">
        <v>17</v>
      </c>
      <c r="D12" s="40">
        <f t="shared" si="0"/>
        <v>0.40476190476190477</v>
      </c>
      <c r="E12" s="41">
        <v>6</v>
      </c>
      <c r="F12" s="42">
        <f t="shared" si="1"/>
        <v>0.375</v>
      </c>
      <c r="G12" s="43">
        <v>11</v>
      </c>
      <c r="H12" s="42">
        <f t="shared" si="2"/>
        <v>0.42307692307692307</v>
      </c>
      <c r="I12" s="72">
        <v>1</v>
      </c>
      <c r="J12" s="45" t="s">
        <v>89</v>
      </c>
    </row>
    <row r="13" spans="1:10" ht="15" customHeight="1" x14ac:dyDescent="0.3">
      <c r="A13" s="68"/>
      <c r="B13" s="69" t="s">
        <v>37</v>
      </c>
      <c r="C13" s="49">
        <v>10</v>
      </c>
      <c r="D13" s="50">
        <f t="shared" si="0"/>
        <v>0.23809523809523808</v>
      </c>
      <c r="E13" s="51">
        <v>5</v>
      </c>
      <c r="F13" s="52">
        <f t="shared" si="1"/>
        <v>0.3125</v>
      </c>
      <c r="G13" s="53">
        <v>5</v>
      </c>
      <c r="H13" s="52">
        <f t="shared" si="2"/>
        <v>0.19230769230769232</v>
      </c>
      <c r="I13" s="70">
        <v>0.46</v>
      </c>
      <c r="J13" s="55" t="s">
        <v>90</v>
      </c>
    </row>
    <row r="14" spans="1:10" s="23" customFormat="1" ht="15" customHeight="1" x14ac:dyDescent="0.3">
      <c r="A14" s="31" t="s">
        <v>45</v>
      </c>
      <c r="B14" s="60" t="s">
        <v>46</v>
      </c>
      <c r="C14" s="61">
        <v>25</v>
      </c>
      <c r="D14" s="62">
        <f t="shared" si="0"/>
        <v>0.59523809523809523</v>
      </c>
      <c r="E14" s="63">
        <v>7</v>
      </c>
      <c r="F14" s="64">
        <f t="shared" si="1"/>
        <v>0.4375</v>
      </c>
      <c r="G14" s="65">
        <v>18</v>
      </c>
      <c r="H14" s="64">
        <f t="shared" si="2"/>
        <v>0.69230769230769229</v>
      </c>
      <c r="I14" s="66">
        <v>0.12</v>
      </c>
      <c r="J14" s="67" t="s">
        <v>91</v>
      </c>
    </row>
    <row r="15" spans="1:10" s="23" customFormat="1" ht="15" customHeight="1" x14ac:dyDescent="0.3">
      <c r="A15" s="37"/>
      <c r="B15" s="38" t="s">
        <v>125</v>
      </c>
      <c r="C15" s="39">
        <v>13</v>
      </c>
      <c r="D15" s="40">
        <f t="shared" si="0"/>
        <v>0.30952380952380953</v>
      </c>
      <c r="E15" s="41">
        <v>8</v>
      </c>
      <c r="F15" s="42">
        <f t="shared" si="1"/>
        <v>0.5</v>
      </c>
      <c r="G15" s="43">
        <v>5</v>
      </c>
      <c r="H15" s="42">
        <f t="shared" si="2"/>
        <v>0.19230769230769232</v>
      </c>
      <c r="I15" s="72">
        <v>0.05</v>
      </c>
      <c r="J15" s="45" t="s">
        <v>127</v>
      </c>
    </row>
    <row r="16" spans="1:10" s="23" customFormat="1" ht="15" customHeight="1" x14ac:dyDescent="0.3">
      <c r="A16" s="68"/>
      <c r="B16" s="69" t="s">
        <v>126</v>
      </c>
      <c r="C16" s="49">
        <v>4</v>
      </c>
      <c r="D16" s="50">
        <f t="shared" si="0"/>
        <v>9.5238095238095233E-2</v>
      </c>
      <c r="E16" s="51">
        <v>1</v>
      </c>
      <c r="F16" s="52">
        <f t="shared" si="1"/>
        <v>6.25E-2</v>
      </c>
      <c r="G16" s="53">
        <v>3</v>
      </c>
      <c r="H16" s="52">
        <f t="shared" si="2"/>
        <v>0.11538461538461539</v>
      </c>
      <c r="I16" s="70">
        <v>1</v>
      </c>
      <c r="J16" s="55" t="s">
        <v>103</v>
      </c>
    </row>
    <row r="17" spans="1:10" s="23" customFormat="1" ht="15" customHeight="1" x14ac:dyDescent="0.3">
      <c r="A17" s="31" t="s">
        <v>51</v>
      </c>
      <c r="B17" s="60" t="s">
        <v>47</v>
      </c>
      <c r="C17" s="61">
        <v>18</v>
      </c>
      <c r="D17" s="62">
        <f t="shared" si="0"/>
        <v>0.42857142857142855</v>
      </c>
      <c r="E17" s="63">
        <v>7</v>
      </c>
      <c r="F17" s="64">
        <f t="shared" si="1"/>
        <v>0.4375</v>
      </c>
      <c r="G17" s="65">
        <v>11</v>
      </c>
      <c r="H17" s="64">
        <f>G17/26</f>
        <v>0.42307692307692307</v>
      </c>
      <c r="I17" s="66">
        <v>1</v>
      </c>
      <c r="J17" s="67" t="s">
        <v>92</v>
      </c>
    </row>
    <row r="18" spans="1:10" s="23" customFormat="1" ht="15" customHeight="1" x14ac:dyDescent="0.3">
      <c r="A18" s="37"/>
      <c r="B18" s="38" t="s">
        <v>48</v>
      </c>
      <c r="C18" s="39">
        <v>17</v>
      </c>
      <c r="D18" s="40">
        <f t="shared" si="0"/>
        <v>0.40476190476190477</v>
      </c>
      <c r="E18" s="41">
        <v>6</v>
      </c>
      <c r="F18" s="42">
        <f t="shared" si="1"/>
        <v>0.375</v>
      </c>
      <c r="G18" s="43">
        <v>11</v>
      </c>
      <c r="H18" s="42">
        <f>G18/26</f>
        <v>0.42307692307692307</v>
      </c>
      <c r="I18" s="72">
        <v>1</v>
      </c>
      <c r="J18" s="45" t="s">
        <v>89</v>
      </c>
    </row>
    <row r="19" spans="1:10" s="23" customFormat="1" ht="15" customHeight="1" x14ac:dyDescent="0.3">
      <c r="A19" s="37"/>
      <c r="B19" s="38" t="s">
        <v>49</v>
      </c>
      <c r="C19" s="39">
        <v>6</v>
      </c>
      <c r="D19" s="40">
        <f t="shared" si="0"/>
        <v>0.14285714285714285</v>
      </c>
      <c r="E19" s="41">
        <v>2</v>
      </c>
      <c r="F19" s="42">
        <f t="shared" si="1"/>
        <v>0.125</v>
      </c>
      <c r="G19" s="43">
        <v>4</v>
      </c>
      <c r="H19" s="42">
        <f t="shared" si="2"/>
        <v>0.15384615384615385</v>
      </c>
      <c r="I19" s="72">
        <v>1</v>
      </c>
      <c r="J19" s="45" t="s">
        <v>93</v>
      </c>
    </row>
    <row r="20" spans="1:10" s="23" customFormat="1" ht="15" customHeight="1" x14ac:dyDescent="0.3">
      <c r="A20" s="68"/>
      <c r="B20" s="69" t="s">
        <v>50</v>
      </c>
      <c r="C20" s="49">
        <v>1</v>
      </c>
      <c r="D20" s="50">
        <f t="shared" si="0"/>
        <v>2.3809523809523808E-2</v>
      </c>
      <c r="E20" s="51">
        <v>1</v>
      </c>
      <c r="F20" s="52">
        <f t="shared" si="1"/>
        <v>6.25E-2</v>
      </c>
      <c r="G20" s="53">
        <v>0</v>
      </c>
      <c r="H20" s="52">
        <f t="shared" si="2"/>
        <v>0</v>
      </c>
      <c r="I20" s="70">
        <v>0.38</v>
      </c>
      <c r="J20" s="55" t="s">
        <v>111</v>
      </c>
    </row>
    <row r="21" spans="1:10" x14ac:dyDescent="0.3">
      <c r="A21" s="31" t="s">
        <v>13</v>
      </c>
      <c r="B21" s="60">
        <v>0</v>
      </c>
      <c r="C21" s="61">
        <v>25</v>
      </c>
      <c r="D21" s="62">
        <f t="shared" si="0"/>
        <v>0.59523809523809523</v>
      </c>
      <c r="E21" s="63">
        <v>9</v>
      </c>
      <c r="F21" s="64">
        <f t="shared" si="1"/>
        <v>0.5625</v>
      </c>
      <c r="G21" s="65">
        <v>16</v>
      </c>
      <c r="H21" s="64">
        <f t="shared" si="2"/>
        <v>0.61538461538461542</v>
      </c>
      <c r="I21" s="66">
        <v>0.76</v>
      </c>
      <c r="J21" s="67" t="s">
        <v>94</v>
      </c>
    </row>
    <row r="22" spans="1:10" x14ac:dyDescent="0.3">
      <c r="A22" s="68"/>
      <c r="B22" s="48">
        <v>1</v>
      </c>
      <c r="C22" s="49">
        <v>17</v>
      </c>
      <c r="D22" s="50">
        <f t="shared" si="0"/>
        <v>0.40476190476190477</v>
      </c>
      <c r="E22" s="51">
        <v>7</v>
      </c>
      <c r="F22" s="52">
        <f t="shared" si="1"/>
        <v>0.4375</v>
      </c>
      <c r="G22" s="53">
        <v>10</v>
      </c>
      <c r="H22" s="52">
        <f t="shared" si="2"/>
        <v>0.38461538461538464</v>
      </c>
      <c r="I22" s="70">
        <v>0.76</v>
      </c>
      <c r="J22" s="55" t="s">
        <v>95</v>
      </c>
    </row>
    <row r="23" spans="1:10" x14ac:dyDescent="0.3">
      <c r="A23" s="31" t="s">
        <v>14</v>
      </c>
      <c r="B23" s="60" t="s">
        <v>15</v>
      </c>
      <c r="C23" s="61">
        <v>27</v>
      </c>
      <c r="D23" s="62">
        <f t="shared" si="0"/>
        <v>0.6428571428571429</v>
      </c>
      <c r="E23" s="63">
        <v>11</v>
      </c>
      <c r="F23" s="64">
        <f t="shared" si="1"/>
        <v>0.6875</v>
      </c>
      <c r="G23" s="65">
        <v>16</v>
      </c>
      <c r="H23" s="64">
        <f t="shared" si="2"/>
        <v>0.61538461538461542</v>
      </c>
      <c r="I23" s="66">
        <v>0.75</v>
      </c>
      <c r="J23" s="67" t="s">
        <v>96</v>
      </c>
    </row>
    <row r="24" spans="1:10" x14ac:dyDescent="0.3">
      <c r="A24" s="37"/>
      <c r="B24" s="38">
        <v>1</v>
      </c>
      <c r="C24" s="39">
        <v>10</v>
      </c>
      <c r="D24" s="40">
        <f t="shared" si="0"/>
        <v>0.23809523809523808</v>
      </c>
      <c r="E24" s="41">
        <v>4</v>
      </c>
      <c r="F24" s="42">
        <f t="shared" si="1"/>
        <v>0.25</v>
      </c>
      <c r="G24" s="43">
        <v>6</v>
      </c>
      <c r="H24" s="42">
        <f t="shared" si="2"/>
        <v>0.23076923076923078</v>
      </c>
      <c r="I24" s="72">
        <v>1</v>
      </c>
      <c r="J24" s="45" t="s">
        <v>97</v>
      </c>
    </row>
    <row r="25" spans="1:10" x14ac:dyDescent="0.3">
      <c r="A25" s="68"/>
      <c r="B25" s="69" t="s">
        <v>16</v>
      </c>
      <c r="C25" s="49">
        <v>5</v>
      </c>
      <c r="D25" s="50">
        <f t="shared" si="0"/>
        <v>0.11904761904761904</v>
      </c>
      <c r="E25" s="51">
        <v>1</v>
      </c>
      <c r="F25" s="52">
        <f t="shared" si="1"/>
        <v>6.25E-2</v>
      </c>
      <c r="G25" s="53">
        <v>4</v>
      </c>
      <c r="H25" s="52">
        <f t="shared" si="2"/>
        <v>0.15384615384615385</v>
      </c>
      <c r="I25" s="70">
        <v>0.63</v>
      </c>
      <c r="J25" s="55" t="s">
        <v>98</v>
      </c>
    </row>
    <row r="26" spans="1:10" x14ac:dyDescent="0.3">
      <c r="A26" s="31" t="s">
        <v>52</v>
      </c>
      <c r="B26" s="60" t="s">
        <v>6</v>
      </c>
      <c r="C26" s="61">
        <v>32</v>
      </c>
      <c r="D26" s="62">
        <f t="shared" si="0"/>
        <v>0.76190476190476186</v>
      </c>
      <c r="E26" s="63">
        <v>11</v>
      </c>
      <c r="F26" s="64">
        <f t="shared" si="1"/>
        <v>0.6875</v>
      </c>
      <c r="G26" s="65">
        <v>21</v>
      </c>
      <c r="H26" s="64">
        <f t="shared" si="2"/>
        <v>0.80769230769230771</v>
      </c>
      <c r="I26" s="66">
        <v>0.46</v>
      </c>
      <c r="J26" s="67" t="s">
        <v>99</v>
      </c>
    </row>
    <row r="27" spans="1:10" x14ac:dyDescent="0.3">
      <c r="A27" s="68"/>
      <c r="B27" s="48" t="s">
        <v>7</v>
      </c>
      <c r="C27" s="49">
        <v>10</v>
      </c>
      <c r="D27" s="50">
        <f t="shared" si="0"/>
        <v>0.23809523809523808</v>
      </c>
      <c r="E27" s="51">
        <v>5</v>
      </c>
      <c r="F27" s="52">
        <f t="shared" si="1"/>
        <v>0.3125</v>
      </c>
      <c r="G27" s="53">
        <v>5</v>
      </c>
      <c r="H27" s="52">
        <f t="shared" si="2"/>
        <v>0.19230769230769232</v>
      </c>
      <c r="I27" s="70">
        <v>0.46</v>
      </c>
      <c r="J27" s="55" t="s">
        <v>90</v>
      </c>
    </row>
    <row r="28" spans="1:10" x14ac:dyDescent="0.3">
      <c r="A28" s="31" t="s">
        <v>17</v>
      </c>
      <c r="B28" s="71" t="s">
        <v>18</v>
      </c>
      <c r="C28" s="61">
        <v>35</v>
      </c>
      <c r="D28" s="62">
        <f t="shared" si="0"/>
        <v>0.83333333333333337</v>
      </c>
      <c r="E28" s="63">
        <v>14</v>
      </c>
      <c r="F28" s="64">
        <f t="shared" si="1"/>
        <v>0.875</v>
      </c>
      <c r="G28" s="65">
        <v>21</v>
      </c>
      <c r="H28" s="64">
        <f t="shared" si="2"/>
        <v>0.80769230769230771</v>
      </c>
      <c r="I28" s="66">
        <v>0.69</v>
      </c>
      <c r="J28" s="67" t="s">
        <v>100</v>
      </c>
    </row>
    <row r="29" spans="1:10" x14ac:dyDescent="0.3">
      <c r="A29" s="37"/>
      <c r="B29" s="46" t="s">
        <v>19</v>
      </c>
      <c r="C29" s="39">
        <v>6</v>
      </c>
      <c r="D29" s="40">
        <f t="shared" si="0"/>
        <v>0.14285714285714285</v>
      </c>
      <c r="E29" s="41">
        <v>2</v>
      </c>
      <c r="F29" s="42">
        <f t="shared" si="1"/>
        <v>0.125</v>
      </c>
      <c r="G29" s="43">
        <v>4</v>
      </c>
      <c r="H29" s="42">
        <f t="shared" si="2"/>
        <v>0.15384615384615385</v>
      </c>
      <c r="I29" s="72">
        <v>1</v>
      </c>
      <c r="J29" s="45" t="s">
        <v>93</v>
      </c>
    </row>
    <row r="30" spans="1:10" x14ac:dyDescent="0.3">
      <c r="A30" s="68"/>
      <c r="B30" s="48" t="s">
        <v>20</v>
      </c>
      <c r="C30" s="49">
        <v>1</v>
      </c>
      <c r="D30" s="50">
        <f t="shared" si="0"/>
        <v>2.3809523809523808E-2</v>
      </c>
      <c r="E30" s="51">
        <v>0</v>
      </c>
      <c r="F30" s="52">
        <f t="shared" si="1"/>
        <v>0</v>
      </c>
      <c r="G30" s="53">
        <v>1</v>
      </c>
      <c r="H30" s="52">
        <f t="shared" si="2"/>
        <v>3.8461538461538464E-2</v>
      </c>
      <c r="I30" s="70">
        <v>1</v>
      </c>
      <c r="J30" s="55" t="s">
        <v>87</v>
      </c>
    </row>
    <row r="31" spans="1:10" x14ac:dyDescent="0.3">
      <c r="A31" s="31" t="s">
        <v>53</v>
      </c>
      <c r="B31" s="71" t="s">
        <v>31</v>
      </c>
      <c r="C31" s="61">
        <v>16</v>
      </c>
      <c r="D31" s="62">
        <f t="shared" si="0"/>
        <v>0.38095238095238093</v>
      </c>
      <c r="E31" s="63">
        <v>6</v>
      </c>
      <c r="F31" s="64">
        <f t="shared" si="1"/>
        <v>0.375</v>
      </c>
      <c r="G31" s="65">
        <v>10</v>
      </c>
      <c r="H31" s="64">
        <f t="shared" si="2"/>
        <v>0.38461538461538464</v>
      </c>
      <c r="I31" s="66">
        <v>1</v>
      </c>
      <c r="J31" s="67" t="s">
        <v>101</v>
      </c>
    </row>
    <row r="32" spans="1:10" x14ac:dyDescent="0.3">
      <c r="A32" s="37"/>
      <c r="B32" s="46" t="s">
        <v>30</v>
      </c>
      <c r="C32" s="39">
        <v>9</v>
      </c>
      <c r="D32" s="40">
        <f t="shared" si="0"/>
        <v>0.21428571428571427</v>
      </c>
      <c r="E32" s="41">
        <v>4</v>
      </c>
      <c r="F32" s="42">
        <f t="shared" si="1"/>
        <v>0.25</v>
      </c>
      <c r="G32" s="43">
        <v>5</v>
      </c>
      <c r="H32" s="42">
        <f t="shared" si="2"/>
        <v>0.19230769230769232</v>
      </c>
      <c r="I32" s="72">
        <v>0.71</v>
      </c>
      <c r="J32" s="45" t="s">
        <v>102</v>
      </c>
    </row>
    <row r="33" spans="1:10" x14ac:dyDescent="0.3">
      <c r="A33" s="37"/>
      <c r="B33" s="46" t="s">
        <v>32</v>
      </c>
      <c r="C33" s="39">
        <v>4</v>
      </c>
      <c r="D33" s="40">
        <f t="shared" si="0"/>
        <v>9.5238095238095233E-2</v>
      </c>
      <c r="E33" s="41">
        <v>1</v>
      </c>
      <c r="F33" s="42">
        <f t="shared" si="1"/>
        <v>6.25E-2</v>
      </c>
      <c r="G33" s="43">
        <v>3</v>
      </c>
      <c r="H33" s="42">
        <f t="shared" si="2"/>
        <v>0.11538461538461539</v>
      </c>
      <c r="I33" s="72">
        <v>1</v>
      </c>
      <c r="J33" s="45" t="s">
        <v>103</v>
      </c>
    </row>
    <row r="34" spans="1:10" x14ac:dyDescent="0.3">
      <c r="A34" s="37"/>
      <c r="B34" s="46" t="s">
        <v>15</v>
      </c>
      <c r="C34" s="39">
        <v>10</v>
      </c>
      <c r="D34" s="40">
        <f t="shared" si="0"/>
        <v>0.23809523809523808</v>
      </c>
      <c r="E34" s="41">
        <v>4</v>
      </c>
      <c r="F34" s="42">
        <f t="shared" si="1"/>
        <v>0.25</v>
      </c>
      <c r="G34" s="43">
        <v>6</v>
      </c>
      <c r="H34" s="42">
        <f t="shared" si="2"/>
        <v>0.23076923076923078</v>
      </c>
      <c r="I34" s="72">
        <v>1</v>
      </c>
      <c r="J34" s="45" t="s">
        <v>97</v>
      </c>
    </row>
    <row r="35" spans="1:10" x14ac:dyDescent="0.3">
      <c r="A35" s="68"/>
      <c r="B35" s="48" t="s">
        <v>34</v>
      </c>
      <c r="C35" s="49">
        <v>3</v>
      </c>
      <c r="D35" s="50">
        <f t="shared" si="0"/>
        <v>7.1428571428571425E-2</v>
      </c>
      <c r="E35" s="51">
        <v>1</v>
      </c>
      <c r="F35" s="52">
        <f t="shared" si="1"/>
        <v>6.25E-2</v>
      </c>
      <c r="G35" s="53">
        <v>2</v>
      </c>
      <c r="H35" s="52">
        <f t="shared" si="2"/>
        <v>7.6923076923076927E-2</v>
      </c>
      <c r="I35" s="70">
        <v>1</v>
      </c>
      <c r="J35" s="55" t="s">
        <v>83</v>
      </c>
    </row>
    <row r="36" spans="1:10" x14ac:dyDescent="0.3">
      <c r="A36" s="31" t="s">
        <v>21</v>
      </c>
      <c r="B36" s="71" t="s">
        <v>22</v>
      </c>
      <c r="C36" s="61">
        <v>7</v>
      </c>
      <c r="D36" s="62">
        <f t="shared" si="0"/>
        <v>0.16666666666666666</v>
      </c>
      <c r="E36" s="63">
        <v>3</v>
      </c>
      <c r="F36" s="64">
        <f t="shared" si="1"/>
        <v>0.1875</v>
      </c>
      <c r="G36" s="65">
        <v>4</v>
      </c>
      <c r="H36" s="64">
        <f t="shared" si="2"/>
        <v>0.15384615384615385</v>
      </c>
      <c r="I36" s="66">
        <v>1</v>
      </c>
      <c r="J36" s="67" t="s">
        <v>104</v>
      </c>
    </row>
    <row r="37" spans="1:10" x14ac:dyDescent="0.3">
      <c r="A37" s="37"/>
      <c r="B37" s="46" t="s">
        <v>23</v>
      </c>
      <c r="C37" s="39">
        <v>11</v>
      </c>
      <c r="D37" s="40">
        <f t="shared" si="0"/>
        <v>0.26190476190476192</v>
      </c>
      <c r="E37" s="41">
        <v>3</v>
      </c>
      <c r="F37" s="42">
        <f t="shared" si="1"/>
        <v>0.1875</v>
      </c>
      <c r="G37" s="43">
        <v>8</v>
      </c>
      <c r="H37" s="42">
        <f t="shared" si="2"/>
        <v>0.30769230769230771</v>
      </c>
      <c r="I37" s="72">
        <v>0.49</v>
      </c>
      <c r="J37" s="45" t="s">
        <v>105</v>
      </c>
    </row>
    <row r="38" spans="1:10" x14ac:dyDescent="0.3">
      <c r="A38" s="68"/>
      <c r="B38" s="48" t="s">
        <v>24</v>
      </c>
      <c r="C38" s="49">
        <v>24</v>
      </c>
      <c r="D38" s="50">
        <f t="shared" si="0"/>
        <v>0.5714285714285714</v>
      </c>
      <c r="E38" s="51">
        <v>10</v>
      </c>
      <c r="F38" s="52">
        <f t="shared" si="1"/>
        <v>0.625</v>
      </c>
      <c r="G38" s="53">
        <v>14</v>
      </c>
      <c r="H38" s="52">
        <f t="shared" si="2"/>
        <v>0.53846153846153844</v>
      </c>
      <c r="I38" s="70">
        <v>0.75</v>
      </c>
      <c r="J38" s="55" t="s">
        <v>106</v>
      </c>
    </row>
    <row r="39" spans="1:10" x14ac:dyDescent="0.3">
      <c r="A39" s="31" t="s">
        <v>25</v>
      </c>
      <c r="B39" s="71" t="s">
        <v>26</v>
      </c>
      <c r="C39" s="61">
        <v>10</v>
      </c>
      <c r="D39" s="62">
        <f t="shared" si="0"/>
        <v>0.23809523809523808</v>
      </c>
      <c r="E39" s="63">
        <v>6</v>
      </c>
      <c r="F39" s="64">
        <f t="shared" si="1"/>
        <v>0.375</v>
      </c>
      <c r="G39" s="65">
        <v>4</v>
      </c>
      <c r="H39" s="64">
        <f t="shared" si="2"/>
        <v>0.15384615384615385</v>
      </c>
      <c r="I39" s="66">
        <v>0.14000000000000001</v>
      </c>
      <c r="J39" s="67" t="s">
        <v>107</v>
      </c>
    </row>
    <row r="40" spans="1:10" x14ac:dyDescent="0.3">
      <c r="A40" s="68"/>
      <c r="B40" s="48" t="s">
        <v>27</v>
      </c>
      <c r="C40" s="49">
        <v>32</v>
      </c>
      <c r="D40" s="50">
        <f t="shared" si="0"/>
        <v>0.76190476190476186</v>
      </c>
      <c r="E40" s="51">
        <v>10</v>
      </c>
      <c r="F40" s="52">
        <f t="shared" si="1"/>
        <v>0.625</v>
      </c>
      <c r="G40" s="53">
        <v>22</v>
      </c>
      <c r="H40" s="52">
        <f t="shared" si="2"/>
        <v>0.84615384615384615</v>
      </c>
      <c r="I40" s="70">
        <v>0.14000000000000001</v>
      </c>
      <c r="J40" s="55" t="s">
        <v>108</v>
      </c>
    </row>
    <row r="41" spans="1:10" x14ac:dyDescent="0.3">
      <c r="A41" s="37" t="s">
        <v>28</v>
      </c>
      <c r="B41" s="46" t="s">
        <v>29</v>
      </c>
      <c r="C41" s="39">
        <v>4</v>
      </c>
      <c r="D41" s="40">
        <f t="shared" si="0"/>
        <v>9.5238095238095233E-2</v>
      </c>
      <c r="E41" s="41">
        <v>1</v>
      </c>
      <c r="F41" s="42">
        <f t="shared" si="1"/>
        <v>6.25E-2</v>
      </c>
      <c r="G41" s="43">
        <v>3</v>
      </c>
      <c r="H41" s="42">
        <f t="shared" si="2"/>
        <v>0.11538461538461539</v>
      </c>
      <c r="I41" s="44">
        <v>1</v>
      </c>
      <c r="J41" s="45" t="s">
        <v>103</v>
      </c>
    </row>
    <row r="42" spans="1:10" x14ac:dyDescent="0.3">
      <c r="A42" s="47"/>
      <c r="B42" s="48" t="s">
        <v>5</v>
      </c>
      <c r="C42" s="49">
        <v>38</v>
      </c>
      <c r="D42" s="50">
        <f t="shared" si="0"/>
        <v>0.90476190476190477</v>
      </c>
      <c r="E42" s="51">
        <v>15</v>
      </c>
      <c r="F42" s="52">
        <f t="shared" si="1"/>
        <v>0.9375</v>
      </c>
      <c r="G42" s="53">
        <v>23</v>
      </c>
      <c r="H42" s="52">
        <f t="shared" si="2"/>
        <v>0.88461538461538458</v>
      </c>
      <c r="I42" s="54">
        <v>1</v>
      </c>
      <c r="J42" s="55" t="s">
        <v>109</v>
      </c>
    </row>
    <row r="43" spans="1:10" x14ac:dyDescent="0.3">
      <c r="A43" s="30" t="s">
        <v>33</v>
      </c>
      <c r="B43" s="30"/>
      <c r="C43" s="30"/>
      <c r="D43" s="56"/>
      <c r="E43" s="27"/>
      <c r="F43" s="28"/>
      <c r="G43" s="29"/>
      <c r="H43" s="29"/>
      <c r="I43" s="27"/>
      <c r="J43" s="27"/>
    </row>
    <row r="44" spans="1:10" x14ac:dyDescent="0.3">
      <c r="A44" s="57" t="s">
        <v>41</v>
      </c>
      <c r="B44" s="30"/>
      <c r="C44" s="30"/>
      <c r="D44" s="56"/>
      <c r="E44" s="27"/>
      <c r="F44" s="28"/>
      <c r="G44" s="29"/>
      <c r="H44" s="29"/>
      <c r="I44" s="27"/>
      <c r="J44" s="27"/>
    </row>
    <row r="45" spans="1:10" x14ac:dyDescent="0.3">
      <c r="A45" s="57" t="s">
        <v>76</v>
      </c>
      <c r="B45" s="30"/>
      <c r="C45" s="30"/>
      <c r="D45" s="56"/>
      <c r="E45" s="27"/>
      <c r="F45" s="28"/>
      <c r="G45" s="29"/>
      <c r="H45" s="29"/>
      <c r="I45" s="27"/>
      <c r="J45" s="27"/>
    </row>
    <row r="46" spans="1:10" x14ac:dyDescent="0.3">
      <c r="A46" s="58" t="s">
        <v>54</v>
      </c>
      <c r="B46" s="24"/>
      <c r="C46" s="24"/>
      <c r="D46" s="27"/>
      <c r="E46" s="27"/>
      <c r="F46" s="28"/>
      <c r="G46" s="29"/>
      <c r="H46" s="29"/>
      <c r="I46" s="27"/>
      <c r="J46" s="27"/>
    </row>
    <row r="47" spans="1:10" x14ac:dyDescent="0.3">
      <c r="A47" s="58" t="s">
        <v>55</v>
      </c>
      <c r="B47" s="24"/>
      <c r="C47" s="24"/>
      <c r="D47" s="27"/>
      <c r="E47" s="27"/>
      <c r="F47" s="28"/>
      <c r="G47" s="29"/>
      <c r="H47" s="29"/>
      <c r="I47" s="27"/>
      <c r="J47" s="27"/>
    </row>
    <row r="48" spans="1:10" s="1" customFormat="1" ht="16.2" x14ac:dyDescent="0.3">
      <c r="A48" s="58" t="s">
        <v>44</v>
      </c>
      <c r="B48" s="24"/>
      <c r="C48" s="24"/>
      <c r="D48" s="27"/>
      <c r="E48" s="27"/>
      <c r="F48" s="28"/>
      <c r="G48" s="29"/>
      <c r="H48" s="29"/>
      <c r="I48" s="27"/>
      <c r="J48" s="27"/>
    </row>
    <row r="49" spans="1:10" x14ac:dyDescent="0.3">
      <c r="A49" s="59" t="s">
        <v>112</v>
      </c>
      <c r="B49" s="24"/>
      <c r="C49" s="24"/>
      <c r="D49" s="24"/>
      <c r="E49" s="27"/>
      <c r="F49" s="28"/>
      <c r="G49" s="29"/>
      <c r="H49" s="29"/>
      <c r="I49" s="27"/>
      <c r="J4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0" zoomScaleNormal="80" workbookViewId="0">
      <selection activeCell="D27" sqref="D27"/>
    </sheetView>
  </sheetViews>
  <sheetFormatPr defaultRowHeight="14.4" x14ac:dyDescent="0.3"/>
  <cols>
    <col min="1" max="1" width="86.33203125" customWidth="1"/>
    <col min="2" max="2" width="11.6640625" bestFit="1" customWidth="1"/>
    <col min="3" max="3" width="9.33203125" style="9" customWidth="1"/>
    <col min="4" max="4" width="18" bestFit="1" customWidth="1"/>
    <col min="5" max="5" width="6" style="9" customWidth="1"/>
    <col min="6" max="6" width="22.33203125" bestFit="1" customWidth="1"/>
    <col min="7" max="7" width="5.33203125" style="9" customWidth="1"/>
    <col min="8" max="8" width="7" style="5" bestFit="1" customWidth="1"/>
    <col min="9" max="9" width="16.33203125" style="5" bestFit="1" customWidth="1"/>
  </cols>
  <sheetData>
    <row r="1" spans="1:9" x14ac:dyDescent="0.3">
      <c r="A1" s="20" t="s">
        <v>77</v>
      </c>
      <c r="B1" s="17" t="s">
        <v>0</v>
      </c>
      <c r="C1" s="8" t="s">
        <v>9</v>
      </c>
      <c r="D1" s="18" t="s">
        <v>35</v>
      </c>
      <c r="E1" s="6" t="s">
        <v>9</v>
      </c>
      <c r="F1" s="19" t="s">
        <v>36</v>
      </c>
      <c r="G1" s="6" t="s">
        <v>9</v>
      </c>
      <c r="H1" s="12" t="s">
        <v>79</v>
      </c>
      <c r="I1" s="13" t="s">
        <v>110</v>
      </c>
    </row>
    <row r="2" spans="1:9" x14ac:dyDescent="0.3">
      <c r="A2" s="21" t="s">
        <v>67</v>
      </c>
      <c r="B2" s="2">
        <v>3</v>
      </c>
      <c r="C2" s="3">
        <f>B2/42</f>
        <v>7.1428571428571425E-2</v>
      </c>
      <c r="D2" s="2">
        <v>1</v>
      </c>
      <c r="E2" s="3">
        <f>D2/16</f>
        <v>6.25E-2</v>
      </c>
      <c r="F2" s="2">
        <v>2</v>
      </c>
      <c r="G2" s="3">
        <f>F2/26</f>
        <v>7.6923076923076927E-2</v>
      </c>
      <c r="H2" s="10">
        <v>1</v>
      </c>
      <c r="I2" s="11" t="s">
        <v>83</v>
      </c>
    </row>
    <row r="3" spans="1:9" x14ac:dyDescent="0.3">
      <c r="A3" s="21" t="s">
        <v>68</v>
      </c>
      <c r="B3" s="2">
        <v>14</v>
      </c>
      <c r="C3" s="3">
        <f t="shared" ref="C3:C21" si="0">B3/42</f>
        <v>0.33333333333333331</v>
      </c>
      <c r="D3" s="2">
        <v>6</v>
      </c>
      <c r="E3" s="3">
        <f t="shared" ref="E3:E21" si="1">D3/16</f>
        <v>0.375</v>
      </c>
      <c r="F3" s="2">
        <v>8</v>
      </c>
      <c r="G3" s="3">
        <f t="shared" ref="G3:G21" si="2">F3/26</f>
        <v>0.30769230769230771</v>
      </c>
      <c r="H3" s="10">
        <v>0.74</v>
      </c>
      <c r="I3" s="11" t="s">
        <v>113</v>
      </c>
    </row>
    <row r="4" spans="1:9" x14ac:dyDescent="0.3">
      <c r="A4" s="21" t="s">
        <v>56</v>
      </c>
      <c r="B4" s="2">
        <v>14</v>
      </c>
      <c r="C4" s="3">
        <f t="shared" si="0"/>
        <v>0.33333333333333331</v>
      </c>
      <c r="D4" s="2">
        <v>4</v>
      </c>
      <c r="E4" s="3">
        <f t="shared" si="1"/>
        <v>0.25</v>
      </c>
      <c r="F4" s="2">
        <v>10</v>
      </c>
      <c r="G4" s="3">
        <f t="shared" si="2"/>
        <v>0.38461538461538464</v>
      </c>
      <c r="H4" s="10">
        <v>0.51</v>
      </c>
      <c r="I4" s="11" t="s">
        <v>114</v>
      </c>
    </row>
    <row r="5" spans="1:9" x14ac:dyDescent="0.3">
      <c r="A5" s="21" t="s">
        <v>59</v>
      </c>
      <c r="B5" s="2">
        <v>5</v>
      </c>
      <c r="C5" s="3">
        <f t="shared" si="0"/>
        <v>0.11904761904761904</v>
      </c>
      <c r="D5" s="2">
        <v>2</v>
      </c>
      <c r="E5" s="3">
        <f t="shared" si="1"/>
        <v>0.125</v>
      </c>
      <c r="F5" s="2">
        <v>3</v>
      </c>
      <c r="G5" s="3">
        <f t="shared" si="2"/>
        <v>0.11538461538461539</v>
      </c>
      <c r="H5" s="10">
        <v>1</v>
      </c>
      <c r="I5" s="11" t="s">
        <v>115</v>
      </c>
    </row>
    <row r="6" spans="1:9" x14ac:dyDescent="0.3">
      <c r="A6" s="21" t="s">
        <v>57</v>
      </c>
      <c r="B6" s="2">
        <v>7</v>
      </c>
      <c r="C6" s="3">
        <f t="shared" si="0"/>
        <v>0.16666666666666666</v>
      </c>
      <c r="D6" s="2">
        <v>4</v>
      </c>
      <c r="E6" s="3">
        <f t="shared" si="1"/>
        <v>0.25</v>
      </c>
      <c r="F6" s="2">
        <v>3</v>
      </c>
      <c r="G6" s="3">
        <f t="shared" si="2"/>
        <v>0.11538461538461539</v>
      </c>
      <c r="H6" s="10">
        <v>0.4</v>
      </c>
      <c r="I6" s="11" t="s">
        <v>116</v>
      </c>
    </row>
    <row r="7" spans="1:9" x14ac:dyDescent="0.3">
      <c r="A7" s="21" t="s">
        <v>58</v>
      </c>
      <c r="B7" s="2">
        <v>13</v>
      </c>
      <c r="C7" s="3">
        <f t="shared" si="0"/>
        <v>0.30952380952380953</v>
      </c>
      <c r="D7" s="2">
        <v>7</v>
      </c>
      <c r="E7" s="3">
        <f t="shared" si="1"/>
        <v>0.4375</v>
      </c>
      <c r="F7" s="2">
        <v>6</v>
      </c>
      <c r="G7" s="3">
        <f t="shared" si="2"/>
        <v>0.23076923076923078</v>
      </c>
      <c r="H7" s="10">
        <v>0.19</v>
      </c>
      <c r="I7" s="11" t="s">
        <v>117</v>
      </c>
    </row>
    <row r="8" spans="1:9" x14ac:dyDescent="0.3">
      <c r="A8" s="21" t="s">
        <v>64</v>
      </c>
      <c r="B8" s="2">
        <v>5</v>
      </c>
      <c r="C8" s="3">
        <f t="shared" si="0"/>
        <v>0.11904761904761904</v>
      </c>
      <c r="D8" s="2">
        <v>2</v>
      </c>
      <c r="E8" s="3">
        <f t="shared" si="1"/>
        <v>0.125</v>
      </c>
      <c r="F8" s="2">
        <v>3</v>
      </c>
      <c r="G8" s="3">
        <f t="shared" si="2"/>
        <v>0.11538461538461539</v>
      </c>
      <c r="H8" s="10">
        <v>1</v>
      </c>
      <c r="I8" s="11" t="s">
        <v>115</v>
      </c>
    </row>
    <row r="9" spans="1:9" x14ac:dyDescent="0.3">
      <c r="A9" s="21" t="s">
        <v>69</v>
      </c>
      <c r="B9" s="2">
        <v>18</v>
      </c>
      <c r="C9" s="3">
        <f t="shared" si="0"/>
        <v>0.42857142857142855</v>
      </c>
      <c r="D9" s="2">
        <v>8</v>
      </c>
      <c r="E9" s="3">
        <f t="shared" si="1"/>
        <v>0.5</v>
      </c>
      <c r="F9" s="2">
        <v>10</v>
      </c>
      <c r="G9" s="3">
        <f t="shared" si="2"/>
        <v>0.38461538461538464</v>
      </c>
      <c r="H9" s="10">
        <v>0.53</v>
      </c>
      <c r="I9" s="11" t="s">
        <v>118</v>
      </c>
    </row>
    <row r="10" spans="1:9" x14ac:dyDescent="0.3">
      <c r="A10" s="21" t="s">
        <v>70</v>
      </c>
      <c r="B10" s="2">
        <v>3</v>
      </c>
      <c r="C10" s="3">
        <f t="shared" si="0"/>
        <v>7.1428571428571425E-2</v>
      </c>
      <c r="D10" s="2">
        <v>2</v>
      </c>
      <c r="E10" s="3">
        <f t="shared" si="1"/>
        <v>0.125</v>
      </c>
      <c r="F10" s="2">
        <v>1</v>
      </c>
      <c r="G10" s="3">
        <f t="shared" si="2"/>
        <v>3.8461538461538464E-2</v>
      </c>
      <c r="H10" s="10">
        <v>0.55000000000000004</v>
      </c>
      <c r="I10" s="11" t="s">
        <v>119</v>
      </c>
    </row>
    <row r="11" spans="1:9" x14ac:dyDescent="0.3">
      <c r="A11" s="21" t="s">
        <v>60</v>
      </c>
      <c r="B11" s="2">
        <v>5</v>
      </c>
      <c r="C11" s="3">
        <f t="shared" si="0"/>
        <v>0.11904761904761904</v>
      </c>
      <c r="D11" s="2">
        <v>2</v>
      </c>
      <c r="E11" s="3">
        <f t="shared" si="1"/>
        <v>0.125</v>
      </c>
      <c r="F11" s="2">
        <v>3</v>
      </c>
      <c r="G11" s="3">
        <f t="shared" si="2"/>
        <v>0.11538461538461539</v>
      </c>
      <c r="H11" s="10">
        <v>1</v>
      </c>
      <c r="I11" s="11" t="s">
        <v>115</v>
      </c>
    </row>
    <row r="12" spans="1:9" x14ac:dyDescent="0.3">
      <c r="A12" s="21" t="s">
        <v>61</v>
      </c>
      <c r="B12" s="2">
        <v>8</v>
      </c>
      <c r="C12" s="3">
        <f t="shared" si="0"/>
        <v>0.19047619047619047</v>
      </c>
      <c r="D12" s="2">
        <v>2</v>
      </c>
      <c r="E12" s="3">
        <f t="shared" si="1"/>
        <v>0.125</v>
      </c>
      <c r="F12" s="2">
        <v>6</v>
      </c>
      <c r="G12" s="3">
        <f t="shared" si="2"/>
        <v>0.23076923076923078</v>
      </c>
      <c r="H12" s="10">
        <v>0.69</v>
      </c>
      <c r="I12" s="11" t="s">
        <v>120</v>
      </c>
    </row>
    <row r="13" spans="1:9" x14ac:dyDescent="0.3">
      <c r="A13" s="21" t="s">
        <v>62</v>
      </c>
      <c r="B13" s="2">
        <v>4</v>
      </c>
      <c r="C13" s="3">
        <f t="shared" si="0"/>
        <v>9.5238095238095233E-2</v>
      </c>
      <c r="D13" s="2">
        <v>2</v>
      </c>
      <c r="E13" s="3">
        <f t="shared" si="1"/>
        <v>0.125</v>
      </c>
      <c r="F13" s="2">
        <v>2</v>
      </c>
      <c r="G13" s="3">
        <f t="shared" si="2"/>
        <v>7.6923076923076927E-2</v>
      </c>
      <c r="H13" s="10">
        <v>0.63</v>
      </c>
      <c r="I13" s="11" t="s">
        <v>84</v>
      </c>
    </row>
    <row r="14" spans="1:9" x14ac:dyDescent="0.3">
      <c r="A14" s="21" t="s">
        <v>72</v>
      </c>
      <c r="B14" s="2">
        <v>4</v>
      </c>
      <c r="C14" s="3">
        <f t="shared" si="0"/>
        <v>9.5238095238095233E-2</v>
      </c>
      <c r="D14" s="2">
        <v>2</v>
      </c>
      <c r="E14" s="3">
        <f t="shared" si="1"/>
        <v>0.125</v>
      </c>
      <c r="F14" s="2">
        <v>2</v>
      </c>
      <c r="G14" s="3">
        <f t="shared" si="2"/>
        <v>7.6923076923076927E-2</v>
      </c>
      <c r="H14" s="10">
        <v>0.63</v>
      </c>
      <c r="I14" s="11" t="s">
        <v>84</v>
      </c>
    </row>
    <row r="15" spans="1:9" x14ac:dyDescent="0.3">
      <c r="A15" s="21" t="s">
        <v>66</v>
      </c>
      <c r="B15" s="2">
        <v>9</v>
      </c>
      <c r="C15" s="3">
        <f t="shared" si="0"/>
        <v>0.21428571428571427</v>
      </c>
      <c r="D15" s="2">
        <v>5</v>
      </c>
      <c r="E15" s="3">
        <f t="shared" si="1"/>
        <v>0.3125</v>
      </c>
      <c r="F15" s="2">
        <v>4</v>
      </c>
      <c r="G15" s="3">
        <f t="shared" si="2"/>
        <v>0.15384615384615385</v>
      </c>
      <c r="H15" s="10">
        <v>0.27</v>
      </c>
      <c r="I15" s="11" t="s">
        <v>121</v>
      </c>
    </row>
    <row r="16" spans="1:9" x14ac:dyDescent="0.3">
      <c r="A16" s="21" t="s">
        <v>63</v>
      </c>
      <c r="B16" s="2">
        <v>3</v>
      </c>
      <c r="C16" s="3">
        <f t="shared" si="0"/>
        <v>7.1428571428571425E-2</v>
      </c>
      <c r="D16" s="2">
        <v>0</v>
      </c>
      <c r="E16" s="3">
        <f t="shared" si="1"/>
        <v>0</v>
      </c>
      <c r="F16" s="2">
        <v>3</v>
      </c>
      <c r="G16" s="3">
        <f t="shared" si="2"/>
        <v>0.11538461538461539</v>
      </c>
      <c r="H16" s="10">
        <v>0.28000000000000003</v>
      </c>
      <c r="I16" s="11" t="s">
        <v>122</v>
      </c>
    </row>
    <row r="17" spans="1:9" x14ac:dyDescent="0.3">
      <c r="A17" s="21" t="s">
        <v>78</v>
      </c>
      <c r="B17" s="2">
        <v>1</v>
      </c>
      <c r="C17" s="3">
        <f t="shared" si="0"/>
        <v>2.3809523809523808E-2</v>
      </c>
      <c r="D17" s="2">
        <v>0</v>
      </c>
      <c r="E17" s="3">
        <f t="shared" si="1"/>
        <v>0</v>
      </c>
      <c r="F17" s="2">
        <v>1</v>
      </c>
      <c r="G17" s="3">
        <f t="shared" si="2"/>
        <v>3.8461538461538464E-2</v>
      </c>
      <c r="H17" s="10">
        <v>1</v>
      </c>
      <c r="I17" s="11" t="s">
        <v>87</v>
      </c>
    </row>
    <row r="18" spans="1:9" x14ac:dyDescent="0.3">
      <c r="A18" s="21" t="s">
        <v>71</v>
      </c>
      <c r="B18" s="2">
        <v>3</v>
      </c>
      <c r="C18" s="3">
        <f t="shared" si="0"/>
        <v>7.1428571428571425E-2</v>
      </c>
      <c r="D18" s="2">
        <v>1</v>
      </c>
      <c r="E18" s="3">
        <f t="shared" si="1"/>
        <v>6.25E-2</v>
      </c>
      <c r="F18" s="2">
        <v>2</v>
      </c>
      <c r="G18" s="3">
        <f t="shared" si="2"/>
        <v>7.6923076923076927E-2</v>
      </c>
      <c r="H18" s="10">
        <v>1</v>
      </c>
      <c r="I18" s="11" t="s">
        <v>83</v>
      </c>
    </row>
    <row r="19" spans="1:9" x14ac:dyDescent="0.3">
      <c r="A19" s="21" t="s">
        <v>65</v>
      </c>
      <c r="B19" s="2">
        <v>5</v>
      </c>
      <c r="C19" s="3">
        <f t="shared" si="0"/>
        <v>0.11904761904761904</v>
      </c>
      <c r="D19" s="2">
        <v>1</v>
      </c>
      <c r="E19" s="3">
        <f t="shared" si="1"/>
        <v>6.25E-2</v>
      </c>
      <c r="F19" s="2">
        <v>4</v>
      </c>
      <c r="G19" s="3">
        <f t="shared" si="2"/>
        <v>0.15384615384615385</v>
      </c>
      <c r="H19" s="10">
        <v>0.63</v>
      </c>
      <c r="I19" s="11" t="s">
        <v>98</v>
      </c>
    </row>
    <row r="20" spans="1:9" x14ac:dyDescent="0.3">
      <c r="A20" s="21" t="s">
        <v>73</v>
      </c>
      <c r="B20" s="2">
        <v>20</v>
      </c>
      <c r="C20" s="3">
        <f t="shared" si="0"/>
        <v>0.47619047619047616</v>
      </c>
      <c r="D20" s="2">
        <v>7</v>
      </c>
      <c r="E20" s="3">
        <f t="shared" si="1"/>
        <v>0.4375</v>
      </c>
      <c r="F20" s="2">
        <v>13</v>
      </c>
      <c r="G20" s="3">
        <f t="shared" si="2"/>
        <v>0.5</v>
      </c>
      <c r="H20" s="10">
        <v>0.76</v>
      </c>
      <c r="I20" s="11" t="s">
        <v>123</v>
      </c>
    </row>
    <row r="21" spans="1:9" x14ac:dyDescent="0.3">
      <c r="A21" s="22" t="s">
        <v>74</v>
      </c>
      <c r="B21" s="14">
        <v>13</v>
      </c>
      <c r="C21" s="4">
        <f t="shared" si="0"/>
        <v>0.30952380952380953</v>
      </c>
      <c r="D21" s="14">
        <v>6</v>
      </c>
      <c r="E21" s="4">
        <f t="shared" si="1"/>
        <v>0.375</v>
      </c>
      <c r="F21" s="14">
        <v>7</v>
      </c>
      <c r="G21" s="4">
        <f t="shared" si="2"/>
        <v>0.26923076923076922</v>
      </c>
      <c r="H21" s="15">
        <v>0.51</v>
      </c>
      <c r="I21" s="16" t="s">
        <v>124</v>
      </c>
    </row>
    <row r="22" spans="1:9" x14ac:dyDescent="0.3"/>
    <row r="23" spans="1:9" x14ac:dyDescent="0.3"/>
    <row r="24" spans="1:9" x14ac:dyDescent="0.3">
      <c r="A2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 Characteristics Table</vt:lpstr>
      <vt:lpstr>Meds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Luke</dc:creator>
  <cp:lastModifiedBy>Riyue Bao</cp:lastModifiedBy>
  <dcterms:created xsi:type="dcterms:W3CDTF">2017-06-15T22:58:48Z</dcterms:created>
  <dcterms:modified xsi:type="dcterms:W3CDTF">2017-11-08T22:10:47Z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ec021c33-3dd9-476e-8a85-ade49e2b1c25</vt:lpwstr>
  </property>
</Properties>
</file>