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xr:revisionPtr revIDLastSave="0" documentId="8_{156DE99C-89CE-481B-B656-72CFDD4445C7}" xr6:coauthVersionLast="47" xr6:coauthVersionMax="47" xr10:uidLastSave="{00000000-0000-0000-0000-000000000000}"/>
  <bookViews>
    <workbookView xWindow="-120" yWindow="-120" windowWidth="29040" windowHeight="15840" xr2:uid="{00000000-000D-0000-FFFF-FFFF00000000}"/>
  </bookViews>
  <sheets>
    <sheet name="CronogramaDeProjeto" sheetId="11" r:id="rId1"/>
    <sheet name="Sobre" sheetId="12" r:id="rId2"/>
  </sheets>
  <definedNames>
    <definedName name="Hoje" localSheetId="0">TODAY()</definedName>
    <definedName name="Início_da_tarefa" localSheetId="0">CronogramaDeProjeto!$E1</definedName>
    <definedName name="Início_do_projeto">CronogramaDeProjeto!$E$3</definedName>
    <definedName name="Progresso_da_tarefa" localSheetId="0">CronogramaDeProjeto!$D1</definedName>
    <definedName name="Semana_de_exibição">CronogramaDeProjeto!$E$4</definedName>
    <definedName name="Término_da_tarefa" localSheetId="0">CronogramaDeProjeto!$F1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E9" i="11" s="1"/>
  <c r="F9" i="11" s="1"/>
  <c r="H7" i="11"/>
  <c r="E21" i="11" l="1"/>
  <c r="F21" i="11" s="1"/>
  <c r="E22" i="11" s="1"/>
  <c r="F22" i="11" s="1"/>
  <c r="H22" i="11" s="1"/>
  <c r="I5" i="11"/>
  <c r="H33" i="11"/>
  <c r="H32" i="11"/>
  <c r="H31" i="11"/>
  <c r="H30" i="11"/>
  <c r="H29" i="11"/>
  <c r="H28" i="11"/>
  <c r="H26" i="11"/>
  <c r="H20" i="11"/>
  <c r="H14" i="11"/>
  <c r="H8" i="11"/>
  <c r="E10" i="11" l="1"/>
  <c r="E13" i="11" s="1"/>
  <c r="E23" i="11"/>
  <c r="F23" i="11" s="1"/>
  <c r="H21" i="11"/>
  <c r="I6" i="11"/>
  <c r="F10" i="11" l="1"/>
  <c r="H10" i="11" s="1"/>
  <c r="E15" i="11"/>
  <c r="E16" i="11" s="1"/>
  <c r="F16" i="11" s="1"/>
  <c r="H9" i="11"/>
  <c r="E25" i="11"/>
  <c r="F25" i="11" s="1"/>
  <c r="H25" i="11" s="1"/>
  <c r="H27" i="11"/>
  <c r="E24" i="11"/>
  <c r="H23" i="11"/>
  <c r="J5" i="11"/>
  <c r="K5" i="11" s="1"/>
  <c r="L5" i="11" s="1"/>
  <c r="M5" i="11" s="1"/>
  <c r="N5" i="11" s="1"/>
  <c r="O5" i="11" s="1"/>
  <c r="P5" i="11" s="1"/>
  <c r="I4" i="11"/>
  <c r="E11" i="11" l="1"/>
  <c r="F11" i="11" s="1"/>
  <c r="E12" i="11" s="1"/>
  <c r="F15" i="11"/>
  <c r="H15" i="11" s="1"/>
  <c r="F13" i="11"/>
  <c r="H13" i="11" s="1"/>
  <c r="F24" i="11"/>
  <c r="H24" i="11" s="1"/>
  <c r="H16" i="11"/>
  <c r="E17" i="11"/>
  <c r="E18" i="11" s="1"/>
  <c r="E19" i="11" s="1"/>
  <c r="P4" i="11"/>
  <c r="Q5" i="11"/>
  <c r="R5" i="11" s="1"/>
  <c r="S5" i="11" s="1"/>
  <c r="T5" i="11" s="1"/>
  <c r="U5" i="11" s="1"/>
  <c r="V5" i="11" s="1"/>
  <c r="W5" i="11" s="1"/>
  <c r="J6" i="11"/>
  <c r="H11" i="11" l="1"/>
  <c r="F12" i="11"/>
  <c r="H12" i="11" s="1"/>
  <c r="F19" i="1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K4" i="11" s="1"/>
  <c r="M6" i="11"/>
  <c r="AL5" i="11" l="1"/>
  <c r="AM5" i="11" s="1"/>
  <c r="AN5" i="11" s="1"/>
  <c r="AO5" i="11" s="1"/>
  <c r="AP5" i="11" s="1"/>
  <c r="AQ5" i="11" s="1"/>
  <c r="AR5" i="11" s="1"/>
  <c r="N6" i="11"/>
  <c r="AS5" i="11" l="1"/>
  <c r="AT5" i="11" s="1"/>
  <c r="AR4" i="11"/>
  <c r="O6" i="11"/>
  <c r="AS6" i="11" l="1"/>
  <c r="AU5" i="11"/>
  <c r="AT6" i="11"/>
  <c r="AV5" i="11" l="1"/>
  <c r="AU6" i="11"/>
  <c r="P6" i="11"/>
  <c r="Q6" i="11"/>
  <c r="AV6" i="11" l="1"/>
  <c r="R6" i="11"/>
  <c r="S6" i="11" l="1"/>
  <c r="T6" i="11" l="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<sst xmlns="http://schemas.openxmlformats.org/spreadsheetml/2006/main" count="81" uniqueCount="61">
  <si>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</si>
  <si>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</si>
  <si>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</si>
  <si>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</si>
  <si>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</si>
  <si>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</si>
  <si>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</si>
  <si>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</si>
  <si>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</si>
  <si>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</si>
  <si>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</si>
  <si>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</si>
  <si>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</si>
  <si>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</si>
  <si>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</si>
  <si>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Título Fase 1</t>
  </si>
  <si>
    <t>Tarefa 1</t>
  </si>
  <si>
    <t>Tarefa 2</t>
  </si>
  <si>
    <t>Tarefa 3</t>
  </si>
  <si>
    <t>Tarefa 4</t>
  </si>
  <si>
    <t>Tarefa 5</t>
  </si>
  <si>
    <t>Título Fase 2</t>
  </si>
  <si>
    <t>Título Fase 3</t>
  </si>
  <si>
    <t>Título Fase 4</t>
  </si>
  <si>
    <t>Insira novas linhas ACIMA desta</t>
  </si>
  <si>
    <t>Início do projeto:</t>
  </si>
  <si>
    <t>Semana de exibição:</t>
  </si>
  <si>
    <t>ATRIBUÍDO
PARA</t>
  </si>
  <si>
    <t>PROGRESSO</t>
  </si>
  <si>
    <t>INÍCIO</t>
  </si>
  <si>
    <t>data</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</si>
  <si>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</si>
  <si>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</si>
  <si>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</si>
  <si>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</si>
  <si>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</si>
  <si>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</si>
  <si>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</si>
  <si>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</si>
  <si>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</si>
  <si>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</si>
  <si>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</si>
  <si>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</si>
  <si>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</si>
  <si>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</si>
  <si>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</si>
  <si>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</si>
  <si>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</si>
  <si>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Criar TAP e protótipo</t>
  </si>
  <si>
    <t>Matriz SWOT</t>
  </si>
  <si>
    <t>Cronograma</t>
  </si>
  <si>
    <t>Inicio dos Códigos</t>
  </si>
  <si>
    <t>Ana Ortiz Ochner</t>
  </si>
  <si>
    <t>Projeto Saúde e Academia</t>
  </si>
  <si>
    <t>FitFuzion</t>
  </si>
  <si>
    <t>Gabriella e Bryan</t>
  </si>
  <si>
    <t>Ana Clara</t>
  </si>
  <si>
    <t xml:space="preserve">Gabriella </t>
  </si>
  <si>
    <t>Mirella</t>
  </si>
  <si>
    <t>Rafael</t>
  </si>
  <si>
    <t>Traçar PERT e CPM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</si>
</sst>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rgb="FFFF000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9"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165" fontId="9" fillId="3" borderId="2" xfId="10" applyFill="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165" fontId="9" fillId="4" borderId="2" xfId="10" applyFill="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165" fontId="9" fillId="11" borderId="2" xfId="10" applyFill="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165" fontId="9" fillId="10" borderId="2" xfId="10" applyFill="1">
      <alignment horizontal="center" vertical="center"/>
    </xf>
    <xf numFmtId="165" fontId="9" fillId="0" borderId="2" xfId="10">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167" fontId="11" fillId="7" borderId="6"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7" xfId="0" applyNumberFormat="1" applyFont="1" applyFill="1" applyBorder="1" applyAlignment="1">
      <alignment horizontal="center"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xf numFmtId="167" fontId="37" fillId="7" borderId="0" xfId="0" applyNumberFormat="1" applyFont="1" applyFill="1" applyAlignment="1">
      <alignment horizontal="center" vertic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Y36"/>
  <sheetViews>
    <sheetView showGridLines="0" tabSelected="1" showRuler="0" zoomScaleNormal="100" zoomScalePageLayoutView="70" workbookViewId="0">
      <pane ySplit="6" topLeftCell="A8" activePane="bottomLeft" state="frozen"/>
      <selection pane="bottomLeft" activeCell="V2" sqref="V2"/>
    </sheetView>
  </sheetViews>
  <sheetFormatPr defaultRowHeight="30" customHeight="1" x14ac:dyDescent="0.25"/>
  <cols>
    <col min="1" max="1" width="2.7109375" style="45" customWidth="1"/>
    <col min="2" max="2" width="21.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14" width="2.5703125" customWidth="1"/>
    <col min="15" max="15" width="3.140625" customWidth="1"/>
    <col min="16" max="47" width="2.5703125" customWidth="1"/>
    <col min="48" max="48" width="3.28515625" customWidth="1"/>
    <col min="49" max="51" width="2.5703125" hidden="1" customWidth="1"/>
    <col min="52" max="64" width="2.5703125" customWidth="1"/>
    <col min="69" max="70" width="10.28515625"/>
  </cols>
  <sheetData>
    <row r="1" spans="1:50" ht="30" customHeight="1" x14ac:dyDescent="0.45">
      <c r="A1" s="46" t="s">
        <v>0</v>
      </c>
      <c r="B1" s="49" t="s">
        <v>53</v>
      </c>
      <c r="C1" s="1"/>
      <c r="D1" s="2"/>
      <c r="E1" s="4"/>
      <c r="F1" s="34"/>
      <c r="H1" s="2"/>
      <c r="I1" s="66"/>
    </row>
    <row r="2" spans="1:50" ht="30" customHeight="1" x14ac:dyDescent="0.3">
      <c r="A2" s="45" t="s">
        <v>1</v>
      </c>
      <c r="B2" s="50" t="s">
        <v>54</v>
      </c>
      <c r="I2" s="67"/>
    </row>
    <row r="3" spans="1:50" ht="30" customHeight="1" x14ac:dyDescent="0.3">
      <c r="A3" s="45" t="s">
        <v>2</v>
      </c>
      <c r="B3" s="50" t="s">
        <v>52</v>
      </c>
      <c r="C3" s="91" t="s">
        <v>25</v>
      </c>
      <c r="D3" s="92"/>
      <c r="E3" s="90">
        <f ca="1">TODAY()</f>
        <v>45517</v>
      </c>
      <c r="F3" s="90"/>
    </row>
    <row r="4" spans="1:50" ht="30" customHeight="1" x14ac:dyDescent="0.25">
      <c r="A4" s="46" t="s">
        <v>3</v>
      </c>
      <c r="C4" s="91" t="s">
        <v>26</v>
      </c>
      <c r="D4" s="92"/>
      <c r="E4" s="7">
        <v>1</v>
      </c>
      <c r="I4" s="87">
        <f ca="1">I5</f>
        <v>45516</v>
      </c>
      <c r="J4" s="88"/>
      <c r="K4" s="88"/>
      <c r="L4" s="88"/>
      <c r="M4" s="88"/>
      <c r="N4" s="88"/>
      <c r="O4" s="89"/>
      <c r="P4" s="87">
        <f ca="1">P5</f>
        <v>45523</v>
      </c>
      <c r="Q4" s="88"/>
      <c r="R4" s="88"/>
      <c r="S4" s="88"/>
      <c r="T4" s="88"/>
      <c r="U4" s="88"/>
      <c r="V4" s="89"/>
      <c r="W4" s="87">
        <f ca="1">W5</f>
        <v>45530</v>
      </c>
      <c r="X4" s="88"/>
      <c r="Y4" s="88"/>
      <c r="Z4" s="88"/>
      <c r="AA4" s="88"/>
      <c r="AB4" s="88"/>
      <c r="AC4" s="89"/>
      <c r="AD4" s="87">
        <f ca="1">AD5</f>
        <v>45537</v>
      </c>
      <c r="AE4" s="88"/>
      <c r="AF4" s="88"/>
      <c r="AG4" s="88"/>
      <c r="AH4" s="88"/>
      <c r="AI4" s="88"/>
      <c r="AJ4" s="89"/>
      <c r="AK4" s="87">
        <f ca="1">AK5</f>
        <v>45544</v>
      </c>
      <c r="AL4" s="88"/>
      <c r="AM4" s="88"/>
      <c r="AN4" s="88"/>
      <c r="AO4" s="88"/>
      <c r="AP4" s="88"/>
      <c r="AQ4" s="89"/>
      <c r="AR4" s="87">
        <f ca="1">AR5</f>
        <v>45551</v>
      </c>
      <c r="AS4" s="88"/>
      <c r="AT4" s="88"/>
      <c r="AU4" s="88"/>
      <c r="AV4" s="88"/>
      <c r="AW4" s="88"/>
      <c r="AX4" s="89"/>
    </row>
    <row r="5" spans="1:50" ht="15" customHeight="1" x14ac:dyDescent="0.25">
      <c r="A5" s="46" t="s">
        <v>4</v>
      </c>
      <c r="B5" s="65"/>
      <c r="C5" s="65"/>
      <c r="D5" s="65"/>
      <c r="E5" s="65"/>
      <c r="F5" s="65"/>
      <c r="G5" s="65"/>
      <c r="I5" s="84">
        <f ca="1">Início_do_projeto-WEEKDAY(Início_do_projeto,1)+2+7*(Semana_de_exibição-1)</f>
        <v>45516</v>
      </c>
      <c r="J5" s="85">
        <f ca="1">I5+1</f>
        <v>45517</v>
      </c>
      <c r="K5" s="85">
        <f t="shared" ref="K5:AV5" ca="1" si="0">J5+1</f>
        <v>45518</v>
      </c>
      <c r="L5" s="85">
        <f t="shared" ca="1" si="0"/>
        <v>45519</v>
      </c>
      <c r="M5" s="85">
        <f t="shared" ca="1" si="0"/>
        <v>45520</v>
      </c>
      <c r="N5" s="85">
        <f t="shared" ca="1" si="0"/>
        <v>45521</v>
      </c>
      <c r="O5" s="86">
        <f t="shared" ca="1" si="0"/>
        <v>45522</v>
      </c>
      <c r="P5" s="84">
        <f ca="1">O5+1</f>
        <v>45523</v>
      </c>
      <c r="Q5" s="85">
        <f ca="1">P5+1</f>
        <v>45524</v>
      </c>
      <c r="R5" s="85">
        <f t="shared" ca="1" si="0"/>
        <v>45525</v>
      </c>
      <c r="S5" s="85">
        <f t="shared" ca="1" si="0"/>
        <v>45526</v>
      </c>
      <c r="T5" s="85">
        <f t="shared" ca="1" si="0"/>
        <v>45527</v>
      </c>
      <c r="U5" s="85">
        <f t="shared" ca="1" si="0"/>
        <v>45528</v>
      </c>
      <c r="V5" s="86">
        <f t="shared" ca="1" si="0"/>
        <v>45529</v>
      </c>
      <c r="W5" s="84">
        <f ca="1">V5+1</f>
        <v>45530</v>
      </c>
      <c r="X5" s="85">
        <f ca="1">W5+1</f>
        <v>45531</v>
      </c>
      <c r="Y5" s="85">
        <f t="shared" ca="1" si="0"/>
        <v>45532</v>
      </c>
      <c r="Z5" s="85">
        <f t="shared" ca="1" si="0"/>
        <v>45533</v>
      </c>
      <c r="AA5" s="85">
        <f t="shared" ca="1" si="0"/>
        <v>45534</v>
      </c>
      <c r="AB5" s="85">
        <f t="shared" ca="1" si="0"/>
        <v>45535</v>
      </c>
      <c r="AC5" s="86">
        <f t="shared" ca="1" si="0"/>
        <v>45536</v>
      </c>
      <c r="AD5" s="84">
        <f ca="1">AC5+1</f>
        <v>45537</v>
      </c>
      <c r="AE5" s="85">
        <f ca="1">AD5+1</f>
        <v>45538</v>
      </c>
      <c r="AF5" s="85">
        <f t="shared" ca="1" si="0"/>
        <v>45539</v>
      </c>
      <c r="AG5" s="85">
        <f t="shared" ca="1" si="0"/>
        <v>45540</v>
      </c>
      <c r="AH5" s="85">
        <f t="shared" ca="1" si="0"/>
        <v>45541</v>
      </c>
      <c r="AI5" s="85">
        <f t="shared" ca="1" si="0"/>
        <v>45542</v>
      </c>
      <c r="AJ5" s="86">
        <f t="shared" ca="1" si="0"/>
        <v>45543</v>
      </c>
      <c r="AK5" s="84">
        <f ca="1">AJ5+1</f>
        <v>45544</v>
      </c>
      <c r="AL5" s="85">
        <f ca="1">AK5+1</f>
        <v>45545</v>
      </c>
      <c r="AM5" s="85">
        <f t="shared" ca="1" si="0"/>
        <v>45546</v>
      </c>
      <c r="AN5" s="85">
        <f t="shared" ca="1" si="0"/>
        <v>45547</v>
      </c>
      <c r="AO5" s="85">
        <f t="shared" ca="1" si="0"/>
        <v>45548</v>
      </c>
      <c r="AP5" s="85">
        <f t="shared" ca="1" si="0"/>
        <v>45549</v>
      </c>
      <c r="AQ5" s="86">
        <f t="shared" ca="1" si="0"/>
        <v>45550</v>
      </c>
      <c r="AR5" s="84">
        <f ca="1">AQ5+1</f>
        <v>45551</v>
      </c>
      <c r="AS5" s="85">
        <f ca="1">AR5+1</f>
        <v>45552</v>
      </c>
      <c r="AT5" s="85">
        <f t="shared" ca="1" si="0"/>
        <v>45553</v>
      </c>
      <c r="AU5" s="85">
        <f t="shared" ca="1" si="0"/>
        <v>45554</v>
      </c>
      <c r="AV5" s="93">
        <f t="shared" ca="1" si="0"/>
        <v>45555</v>
      </c>
    </row>
    <row r="6" spans="1:50" ht="30" customHeight="1" thickBot="1" x14ac:dyDescent="0.3">
      <c r="A6" s="46" t="s">
        <v>5</v>
      </c>
      <c r="B6" s="8" t="s">
        <v>14</v>
      </c>
      <c r="C6" s="9" t="s">
        <v>27</v>
      </c>
      <c r="D6" s="9" t="s">
        <v>28</v>
      </c>
      <c r="E6" s="9" t="s">
        <v>29</v>
      </c>
      <c r="F6" s="9" t="s">
        <v>31</v>
      </c>
      <c r="G6" s="9"/>
      <c r="H6" s="9" t="s">
        <v>32</v>
      </c>
      <c r="I6" s="10" t="str">
        <f t="shared" ref="I6" ca="1" si="1">LEFT(TEXT(I5,"ddd"),1)</f>
        <v>s</v>
      </c>
      <c r="J6" s="10" t="str">
        <f t="shared" ref="J6:AR6" ca="1" si="2">LEFT(TEXT(J5,"ddd"),1)</f>
        <v>t</v>
      </c>
      <c r="K6" s="10" t="str">
        <f t="shared" ca="1" si="2"/>
        <v>q</v>
      </c>
      <c r="L6" s="10" t="str">
        <f t="shared" ca="1" si="2"/>
        <v>q</v>
      </c>
      <c r="M6" s="10" t="str">
        <f t="shared" ca="1" si="2"/>
        <v>s</v>
      </c>
      <c r="N6" s="10" t="str">
        <f t="shared" ca="1" si="2"/>
        <v>s</v>
      </c>
      <c r="O6" s="10" t="str">
        <f t="shared" ca="1" si="2"/>
        <v>d</v>
      </c>
      <c r="P6" s="10" t="str">
        <f t="shared" ca="1" si="2"/>
        <v>s</v>
      </c>
      <c r="Q6" s="10" t="str">
        <f t="shared" ca="1" si="2"/>
        <v>t</v>
      </c>
      <c r="R6" s="10" t="str">
        <f t="shared" ca="1" si="2"/>
        <v>q</v>
      </c>
      <c r="S6" s="10" t="str">
        <f t="shared" ca="1" si="2"/>
        <v>q</v>
      </c>
      <c r="T6" s="10" t="str">
        <f t="shared" ca="1" si="2"/>
        <v>s</v>
      </c>
      <c r="U6" s="10" t="str">
        <f t="shared" ca="1" si="2"/>
        <v>s</v>
      </c>
      <c r="V6" s="10" t="str">
        <f t="shared" ca="1" si="2"/>
        <v>d</v>
      </c>
      <c r="W6" s="10" t="str">
        <f t="shared" ca="1" si="2"/>
        <v>s</v>
      </c>
      <c r="X6" s="10" t="str">
        <f t="shared" ca="1" si="2"/>
        <v>t</v>
      </c>
      <c r="Y6" s="10" t="str">
        <f t="shared" ca="1" si="2"/>
        <v>q</v>
      </c>
      <c r="Z6" s="10" t="str">
        <f t="shared" ca="1" si="2"/>
        <v>q</v>
      </c>
      <c r="AA6" s="10" t="str">
        <f t="shared" ca="1" si="2"/>
        <v>s</v>
      </c>
      <c r="AB6" s="10" t="str">
        <f t="shared" ca="1" si="2"/>
        <v>s</v>
      </c>
      <c r="AC6" s="10" t="str">
        <f t="shared" ca="1" si="2"/>
        <v>d</v>
      </c>
      <c r="AD6" s="10" t="str">
        <f t="shared" ca="1" si="2"/>
        <v>s</v>
      </c>
      <c r="AE6" s="10" t="str">
        <f t="shared" ca="1" si="2"/>
        <v>t</v>
      </c>
      <c r="AF6" s="10" t="str">
        <f t="shared" ca="1" si="2"/>
        <v>q</v>
      </c>
      <c r="AG6" s="10" t="str">
        <f t="shared" ca="1" si="2"/>
        <v>q</v>
      </c>
      <c r="AH6" s="10" t="str">
        <f t="shared" ca="1" si="2"/>
        <v>s</v>
      </c>
      <c r="AI6" s="10" t="str">
        <f t="shared" ca="1" si="2"/>
        <v>s</v>
      </c>
      <c r="AJ6" s="10" t="str">
        <f t="shared" ca="1" si="2"/>
        <v>d</v>
      </c>
      <c r="AK6" s="10" t="str">
        <f t="shared" ca="1" si="2"/>
        <v>s</v>
      </c>
      <c r="AL6" s="10" t="str">
        <f t="shared" ca="1" si="2"/>
        <v>t</v>
      </c>
      <c r="AM6" s="10" t="str">
        <f t="shared" ca="1" si="2"/>
        <v>q</v>
      </c>
      <c r="AN6" s="10" t="str">
        <f t="shared" ca="1" si="2"/>
        <v>q</v>
      </c>
      <c r="AO6" s="10" t="str">
        <f t="shared" ca="1" si="2"/>
        <v>s</v>
      </c>
      <c r="AP6" s="10" t="str">
        <f t="shared" ca="1" si="2"/>
        <v>s</v>
      </c>
      <c r="AQ6" s="10" t="str">
        <f t="shared" ca="1" si="2"/>
        <v>d</v>
      </c>
      <c r="AR6" s="10" t="str">
        <f t="shared" ca="1" si="2"/>
        <v>s</v>
      </c>
      <c r="AS6" s="10" t="str">
        <f t="shared" ref="AS6:AV6" ca="1" si="3">LEFT(TEXT(AS5,"ddd"),1)</f>
        <v>t</v>
      </c>
      <c r="AT6" s="10" t="str">
        <f t="shared" ca="1" si="3"/>
        <v>q</v>
      </c>
      <c r="AU6" s="10" t="str">
        <f t="shared" ca="1" si="3"/>
        <v>q</v>
      </c>
      <c r="AV6" s="10" t="str">
        <f t="shared" ca="1" si="3"/>
        <v>s</v>
      </c>
    </row>
    <row r="7" spans="1:50" ht="30" hidden="1" customHeight="1" thickBot="1" x14ac:dyDescent="0.3">
      <c r="A7" s="45" t="s">
        <v>6</v>
      </c>
      <c r="C7" s="48"/>
      <c r="E7"/>
      <c r="H7" t="str">
        <f>IF(OR(ISBLANK(Início_da_tarefa),ISBLANK(Término_da_tarefa)),"",Término_da_tarefa-Início_da_tarefa+1)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row>
    <row r="8" spans="1:50" s="3" customFormat="1" ht="30" customHeight="1" thickBot="1" x14ac:dyDescent="0.3">
      <c r="A8" s="46" t="s">
        <v>7</v>
      </c>
      <c r="B8" s="15" t="s">
        <v>15</v>
      </c>
      <c r="C8" s="51"/>
      <c r="D8" s="16"/>
      <c r="E8" s="69"/>
      <c r="F8" s="70"/>
      <c r="G8" s="14"/>
      <c r="H8" s="14" t="str">
        <f t="shared" ref="H8:H33" si="4">IF(OR(ISBLANK(Início_da_tarefa),ISBLANK(Término_da_tarefa)),"",Término_da_tarefa-Início_da_tarefa+1)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row>
    <row r="9" spans="1:50" s="3" customFormat="1" ht="30" customHeight="1" thickBot="1" x14ac:dyDescent="0.3">
      <c r="A9" s="46" t="s">
        <v>8</v>
      </c>
      <c r="B9" s="60" t="s">
        <v>48</v>
      </c>
      <c r="C9" s="52" t="s">
        <v>55</v>
      </c>
      <c r="D9" s="17">
        <v>0.5</v>
      </c>
      <c r="E9" s="71">
        <f ca="1">Início_do_projeto</f>
        <v>45517</v>
      </c>
      <c r="F9" s="71">
        <f ca="1">E9+1</f>
        <v>45518</v>
      </c>
      <c r="G9" s="14"/>
      <c r="H9" s="14">
        <f t="shared" ca="1" si="4"/>
        <v>2</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row>
    <row r="10" spans="1:50" s="3" customFormat="1" ht="30" customHeight="1" thickBot="1" x14ac:dyDescent="0.3">
      <c r="A10" s="46" t="s">
        <v>9</v>
      </c>
      <c r="B10" s="60" t="s">
        <v>49</v>
      </c>
      <c r="C10" s="52" t="s">
        <v>56</v>
      </c>
      <c r="D10" s="17">
        <v>1</v>
      </c>
      <c r="E10" s="71">
        <f ca="1">F9</f>
        <v>45518</v>
      </c>
      <c r="F10" s="71">
        <f ca="1">E10+0</f>
        <v>45518</v>
      </c>
      <c r="G10" s="14"/>
      <c r="H10" s="14">
        <f t="shared" ca="1" si="4"/>
        <v>1</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row>
    <row r="11" spans="1:50" s="3" customFormat="1" ht="30" customHeight="1" thickBot="1" x14ac:dyDescent="0.3">
      <c r="A11" s="45"/>
      <c r="B11" s="60" t="s">
        <v>50</v>
      </c>
      <c r="C11" s="52" t="s">
        <v>57</v>
      </c>
      <c r="D11" s="17">
        <v>0.25</v>
      </c>
      <c r="E11" s="71">
        <f ca="1">F10</f>
        <v>45518</v>
      </c>
      <c r="F11" s="71">
        <f ca="1">E11+2</f>
        <v>45520</v>
      </c>
      <c r="G11" s="14"/>
      <c r="H11" s="14">
        <f t="shared" ca="1" si="4"/>
        <v>3</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row>
    <row r="12" spans="1:50" s="3" customFormat="1" ht="30" customHeight="1" thickBot="1" x14ac:dyDescent="0.3">
      <c r="A12" s="45"/>
      <c r="B12" s="60" t="s">
        <v>60</v>
      </c>
      <c r="C12" s="52" t="s">
        <v>58</v>
      </c>
      <c r="D12" s="17">
        <v>0</v>
      </c>
      <c r="E12" s="71">
        <f ca="1">F11</f>
        <v>45520</v>
      </c>
      <c r="F12" s="71">
        <f ca="1">E12+2</f>
        <v>45522</v>
      </c>
      <c r="G12" s="14"/>
      <c r="H12" s="14">
        <f t="shared" ca="1" si="4"/>
        <v>3</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row>
    <row r="13" spans="1:50" s="3" customFormat="1" ht="30" customHeight="1" thickBot="1" x14ac:dyDescent="0.3">
      <c r="A13" s="45"/>
      <c r="B13" s="60" t="s">
        <v>51</v>
      </c>
      <c r="C13" s="52" t="s">
        <v>59</v>
      </c>
      <c r="D13" s="17">
        <v>0</v>
      </c>
      <c r="E13" s="71">
        <f ca="1">E10+4</f>
        <v>45522</v>
      </c>
      <c r="F13" s="71">
        <f ca="1">E13+2</f>
        <v>45524</v>
      </c>
      <c r="G13" s="14"/>
      <c r="H13" s="14">
        <f t="shared" ca="1" si="4"/>
        <v>3</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row>
    <row r="14" spans="1:50" s="3" customFormat="1" ht="30" customHeight="1" thickBot="1" x14ac:dyDescent="0.3">
      <c r="A14" s="46" t="s">
        <v>10</v>
      </c>
      <c r="B14" s="18" t="s">
        <v>21</v>
      </c>
      <c r="C14" s="53"/>
      <c r="D14" s="19"/>
      <c r="E14" s="72"/>
      <c r="F14" s="73"/>
      <c r="G14" s="14"/>
      <c r="H14" s="14" t="str">
        <f t="shared" si="4"/>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row>
    <row r="15" spans="1:50" s="3" customFormat="1" ht="30" customHeight="1" thickBot="1" x14ac:dyDescent="0.3">
      <c r="A15" s="46"/>
      <c r="B15" s="61" t="s">
        <v>16</v>
      </c>
      <c r="C15" s="54"/>
      <c r="D15" s="20">
        <v>0.5</v>
      </c>
      <c r="E15" s="74">
        <f ca="1">E13+1</f>
        <v>45523</v>
      </c>
      <c r="F15" s="74">
        <f ca="1">E15+4</f>
        <v>45527</v>
      </c>
      <c r="G15" s="14"/>
      <c r="H15" s="14">
        <f t="shared" ca="1" si="4"/>
        <v>5</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row>
    <row r="16" spans="1:50" s="3" customFormat="1" ht="30" customHeight="1" thickBot="1" x14ac:dyDescent="0.3">
      <c r="A16" s="45"/>
      <c r="B16" s="61" t="s">
        <v>17</v>
      </c>
      <c r="C16" s="54"/>
      <c r="D16" s="20">
        <v>0.5</v>
      </c>
      <c r="E16" s="74">
        <f ca="1">E15+2</f>
        <v>45525</v>
      </c>
      <c r="F16" s="74">
        <f ca="1">E16+5</f>
        <v>45530</v>
      </c>
      <c r="G16" s="14"/>
      <c r="H16" s="14">
        <f t="shared" ca="1" si="4"/>
        <v>6</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row>
    <row r="17" spans="1:48" s="3" customFormat="1" ht="30" customHeight="1" thickBot="1" x14ac:dyDescent="0.3">
      <c r="A17" s="45"/>
      <c r="B17" s="61" t="s">
        <v>18</v>
      </c>
      <c r="C17" s="54"/>
      <c r="D17" s="20"/>
      <c r="E17" s="74">
        <f ca="1">F16</f>
        <v>45530</v>
      </c>
      <c r="F17" s="74">
        <f ca="1">E17+3</f>
        <v>45533</v>
      </c>
      <c r="G17" s="14"/>
      <c r="H17" s="14">
        <f t="shared" ca="1" si="4"/>
        <v>4</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row>
    <row r="18" spans="1:48" s="3" customFormat="1" ht="30" customHeight="1" thickBot="1" x14ac:dyDescent="0.3">
      <c r="A18" s="45"/>
      <c r="B18" s="61" t="s">
        <v>19</v>
      </c>
      <c r="C18" s="54"/>
      <c r="D18" s="20"/>
      <c r="E18" s="74">
        <f ca="1">E17</f>
        <v>45530</v>
      </c>
      <c r="F18" s="74">
        <f ca="1">E18+2</f>
        <v>45532</v>
      </c>
      <c r="G18" s="14"/>
      <c r="H18" s="14">
        <f t="shared" ca="1" si="4"/>
        <v>3</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row>
    <row r="19" spans="1:48" s="3" customFormat="1" ht="30" customHeight="1" thickBot="1" x14ac:dyDescent="0.3">
      <c r="A19" s="45"/>
      <c r="B19" s="61" t="s">
        <v>20</v>
      </c>
      <c r="C19" s="54"/>
      <c r="D19" s="20"/>
      <c r="E19" s="74">
        <f ca="1">E18</f>
        <v>45530</v>
      </c>
      <c r="F19" s="74">
        <f ca="1">E19+3</f>
        <v>45533</v>
      </c>
      <c r="G19" s="14"/>
      <c r="H19" s="14">
        <f t="shared" ca="1" si="4"/>
        <v>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row>
    <row r="20" spans="1:48" s="3" customFormat="1" ht="30" customHeight="1" thickBot="1" x14ac:dyDescent="0.3">
      <c r="A20" s="45" t="s">
        <v>11</v>
      </c>
      <c r="B20" s="21" t="s">
        <v>22</v>
      </c>
      <c r="C20" s="55"/>
      <c r="D20" s="22"/>
      <c r="E20" s="75"/>
      <c r="F20" s="76"/>
      <c r="G20" s="14"/>
      <c r="H20" s="14" t="str">
        <f t="shared" si="4"/>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row>
    <row r="21" spans="1:48" s="3" customFormat="1" ht="30" customHeight="1" thickBot="1" x14ac:dyDescent="0.3">
      <c r="A21" s="45"/>
      <c r="B21" s="62" t="s">
        <v>16</v>
      </c>
      <c r="C21" s="56"/>
      <c r="D21" s="23"/>
      <c r="E21" s="77">
        <f ca="1">E9+15</f>
        <v>45532</v>
      </c>
      <c r="F21" s="77">
        <f ca="1">E21+5</f>
        <v>45537</v>
      </c>
      <c r="G21" s="14"/>
      <c r="H21" s="14">
        <f t="shared" ca="1" si="4"/>
        <v>6</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row>
    <row r="22" spans="1:48" s="3" customFormat="1" ht="30" customHeight="1" thickBot="1" x14ac:dyDescent="0.3">
      <c r="A22" s="45"/>
      <c r="B22" s="62" t="s">
        <v>17</v>
      </c>
      <c r="C22" s="56"/>
      <c r="D22" s="23"/>
      <c r="E22" s="77">
        <f ca="1">F21+1</f>
        <v>45538</v>
      </c>
      <c r="F22" s="77">
        <f ca="1">E22+4</f>
        <v>45542</v>
      </c>
      <c r="G22" s="14"/>
      <c r="H22" s="14">
        <f t="shared" ca="1" si="4"/>
        <v>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row>
    <row r="23" spans="1:48" s="3" customFormat="1" ht="30" customHeight="1" thickBot="1" x14ac:dyDescent="0.3">
      <c r="A23" s="45"/>
      <c r="B23" s="62" t="s">
        <v>18</v>
      </c>
      <c r="C23" s="56"/>
      <c r="D23" s="23"/>
      <c r="E23" s="77">
        <f ca="1">E22+5</f>
        <v>45543</v>
      </c>
      <c r="F23" s="77">
        <f ca="1">E23+5</f>
        <v>45548</v>
      </c>
      <c r="G23" s="14"/>
      <c r="H23" s="14">
        <f t="shared" ca="1" si="4"/>
        <v>6</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row>
    <row r="24" spans="1:48" s="3" customFormat="1" ht="30" customHeight="1" thickBot="1" x14ac:dyDescent="0.3">
      <c r="A24" s="45"/>
      <c r="B24" s="62" t="s">
        <v>19</v>
      </c>
      <c r="C24" s="56"/>
      <c r="D24" s="23"/>
      <c r="E24" s="77">
        <f ca="1">F23+1</f>
        <v>45549</v>
      </c>
      <c r="F24" s="77">
        <f ca="1">E24+4</f>
        <v>45553</v>
      </c>
      <c r="G24" s="14"/>
      <c r="H24" s="14">
        <f t="shared" ca="1" si="4"/>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row>
    <row r="25" spans="1:48" s="3" customFormat="1" ht="30" customHeight="1" thickBot="1" x14ac:dyDescent="0.3">
      <c r="A25" s="45"/>
      <c r="B25" s="62" t="s">
        <v>20</v>
      </c>
      <c r="C25" s="56"/>
      <c r="D25" s="23"/>
      <c r="E25" s="77">
        <f ca="1">E23</f>
        <v>45543</v>
      </c>
      <c r="F25" s="77">
        <f ca="1">E25+4</f>
        <v>45547</v>
      </c>
      <c r="G25" s="14"/>
      <c r="H25" s="14">
        <f t="shared" ca="1" si="4"/>
        <v>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row>
    <row r="26" spans="1:48" s="3" customFormat="1" ht="30" customHeight="1" thickBot="1" x14ac:dyDescent="0.3">
      <c r="A26" s="45" t="s">
        <v>11</v>
      </c>
      <c r="B26" s="24" t="s">
        <v>23</v>
      </c>
      <c r="C26" s="57"/>
      <c r="D26" s="25"/>
      <c r="E26" s="78"/>
      <c r="F26" s="79"/>
      <c r="G26" s="14"/>
      <c r="H26" s="14" t="str">
        <f t="shared" si="4"/>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row>
    <row r="27" spans="1:48" s="3" customFormat="1" ht="30" customHeight="1" thickBot="1" x14ac:dyDescent="0.3">
      <c r="A27" s="45"/>
      <c r="B27" s="63" t="s">
        <v>16</v>
      </c>
      <c r="C27" s="58"/>
      <c r="D27" s="26"/>
      <c r="E27" s="80" t="s">
        <v>30</v>
      </c>
      <c r="F27" s="80" t="s">
        <v>30</v>
      </c>
      <c r="G27" s="14"/>
      <c r="H27" s="14" t="e">
        <f t="shared" si="4"/>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row>
    <row r="28" spans="1:48" s="3" customFormat="1" ht="30" customHeight="1" thickBot="1" x14ac:dyDescent="0.3">
      <c r="A28" s="45"/>
      <c r="B28" s="63" t="s">
        <v>17</v>
      </c>
      <c r="C28" s="58"/>
      <c r="D28" s="26"/>
      <c r="E28" s="80" t="s">
        <v>30</v>
      </c>
      <c r="F28" s="80" t="s">
        <v>30</v>
      </c>
      <c r="G28" s="14"/>
      <c r="H28" s="14" t="e">
        <f t="shared" si="4"/>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row>
    <row r="29" spans="1:48" s="3" customFormat="1" ht="30" customHeight="1" thickBot="1" x14ac:dyDescent="0.3">
      <c r="A29" s="45"/>
      <c r="B29" s="63" t="s">
        <v>18</v>
      </c>
      <c r="C29" s="58"/>
      <c r="D29" s="26"/>
      <c r="E29" s="80" t="s">
        <v>30</v>
      </c>
      <c r="F29" s="80" t="s">
        <v>30</v>
      </c>
      <c r="G29" s="14"/>
      <c r="H29" s="14" t="e">
        <f t="shared" si="4"/>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row>
    <row r="30" spans="1:48" s="3" customFormat="1" ht="30" customHeight="1" thickBot="1" x14ac:dyDescent="0.3">
      <c r="A30" s="45"/>
      <c r="B30" s="63" t="s">
        <v>19</v>
      </c>
      <c r="C30" s="58"/>
      <c r="D30" s="26"/>
      <c r="E30" s="80" t="s">
        <v>30</v>
      </c>
      <c r="F30" s="80" t="s">
        <v>30</v>
      </c>
      <c r="G30" s="14"/>
      <c r="H30" s="14" t="e">
        <f t="shared" si="4"/>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row>
    <row r="31" spans="1:48" s="3" customFormat="1" ht="30" customHeight="1" thickBot="1" x14ac:dyDescent="0.3">
      <c r="A31" s="45"/>
      <c r="B31" s="63" t="s">
        <v>20</v>
      </c>
      <c r="C31" s="58"/>
      <c r="D31" s="26"/>
      <c r="E31" s="80" t="s">
        <v>30</v>
      </c>
      <c r="F31" s="80" t="s">
        <v>30</v>
      </c>
      <c r="G31" s="14"/>
      <c r="H31" s="14" t="e">
        <f t="shared" si="4"/>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row>
    <row r="32" spans="1:48" s="3" customFormat="1" ht="30" customHeight="1" thickBot="1" x14ac:dyDescent="0.3">
      <c r="A32" s="45" t="s">
        <v>12</v>
      </c>
      <c r="B32" s="64"/>
      <c r="C32" s="59"/>
      <c r="D32" s="13"/>
      <c r="E32" s="81"/>
      <c r="F32" s="81"/>
      <c r="G32" s="14"/>
      <c r="H32" s="14" t="str">
        <f t="shared" si="4"/>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row>
    <row r="33" spans="1:48" s="3" customFormat="1" ht="30" customHeight="1" thickBot="1" x14ac:dyDescent="0.3">
      <c r="A33" s="46" t="s">
        <v>13</v>
      </c>
      <c r="B33" s="27" t="s">
        <v>24</v>
      </c>
      <c r="C33" s="28"/>
      <c r="D33" s="29"/>
      <c r="E33" s="82"/>
      <c r="F33" s="83"/>
      <c r="G33" s="30"/>
      <c r="H33" s="30" t="str">
        <f t="shared" si="4"/>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row>
    <row r="34" spans="1:48" ht="30" customHeight="1" x14ac:dyDescent="0.25">
      <c r="G34" s="6"/>
    </row>
    <row r="35" spans="1:48" ht="30" customHeight="1" x14ac:dyDescent="0.25">
      <c r="C35" s="11"/>
      <c r="F35" s="47"/>
    </row>
    <row r="36" spans="1:48" ht="30" customHeight="1" x14ac:dyDescent="0.25">
      <c r="C36" s="12"/>
    </row>
  </sheetData>
  <mergeCells count="9">
    <mergeCell ref="C3:D3"/>
    <mergeCell ref="C4:D4"/>
    <mergeCell ref="AK4:AQ4"/>
    <mergeCell ref="AR4:AX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U33">
    <cfRule type="expression" dxfId="5" priority="33">
      <formula>AND(TODAY()&gt;=I$5,TODAY()&lt;J$5)</formula>
    </cfRule>
  </conditionalFormatting>
  <conditionalFormatting sqref="I7:AU33">
    <cfRule type="expression" dxfId="4" priority="27">
      <formula>AND(Início_da_tarefa&lt;=I$5,ROUNDDOWN((Término_da_tarefa-Início_da_tarefa+1)*Progresso_da_tarefa,0)+Início_da_tarefa-1&gt;=I$5)</formula>
    </cfRule>
    <cfRule type="expression" dxfId="3" priority="28" stopIfTrue="1">
      <formula>AND(Término_da_tarefa&gt;=I$5,Início_da_tarefa&lt;J$5)</formula>
    </cfRule>
  </conditionalFormatting>
  <conditionalFormatting sqref="AV5:AV33">
    <cfRule type="expression" dxfId="2" priority="35">
      <formula>AND(TODAY()&gt;=AV$5,TODAY()&lt;#REF!)</formula>
    </cfRule>
  </conditionalFormatting>
  <conditionalFormatting sqref="AV7:AV33">
    <cfRule type="expression" dxfId="1" priority="38">
      <formula>AND(Início_da_tarefa&lt;=AV$5,ROUNDDOWN((Término_da_tarefa-Início_da_tarefa+1)*Progresso_da_tarefa,0)+Início_da_tarefa-1&gt;=AV$5)</formula>
    </cfRule>
    <cfRule type="expression" dxfId="0" priority="39" stopIfTrue="1">
      <formula>AND(Término_da_tarefa&gt;=AV$5,Início_da_tarefa&lt;#REF!)</formula>
    </cfRule>
  </conditionalFormatting>
  <dataValidations count="1">
    <dataValidation type="whole" operator="greaterThanOrEqual" allowBlank="1" showInputMessage="1" promptTitle="Semana de exibição" prompt="Alterar esse número rola a exibição do Gráfico de Gant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94.42578125" style="35" customWidth="1"/>
    <col min="2" max="16384" width="9.140625" style="2"/>
  </cols>
  <sheetData>
    <row r="1" spans="1:2" ht="46.5" customHeight="1" x14ac:dyDescent="0.2"/>
    <row r="2" spans="1:2" s="37" customFormat="1" ht="15.75" x14ac:dyDescent="0.25">
      <c r="A2" s="36" t="s">
        <v>33</v>
      </c>
      <c r="B2" s="36"/>
    </row>
    <row r="3" spans="1:2" s="41" customFormat="1" ht="27" customHeight="1" x14ac:dyDescent="0.25">
      <c r="A3" s="68" t="s">
        <v>34</v>
      </c>
      <c r="B3" s="42"/>
    </row>
    <row r="4" spans="1:2" s="38" customFormat="1" ht="26.25" x14ac:dyDescent="0.4">
      <c r="A4" s="39" t="s">
        <v>35</v>
      </c>
    </row>
    <row r="5" spans="1:2" ht="74.099999999999994" customHeight="1" x14ac:dyDescent="0.2">
      <c r="A5" s="40" t="s">
        <v>36</v>
      </c>
    </row>
    <row r="6" spans="1:2" ht="26.25" customHeight="1" x14ac:dyDescent="0.2">
      <c r="A6" s="39" t="s">
        <v>37</v>
      </c>
    </row>
    <row r="7" spans="1:2" s="35" customFormat="1" ht="204.95" customHeight="1" x14ac:dyDescent="0.25">
      <c r="A7" s="44" t="s">
        <v>38</v>
      </c>
    </row>
    <row r="8" spans="1:2" s="38" customFormat="1" ht="26.25" x14ac:dyDescent="0.4">
      <c r="A8" s="39" t="s">
        <v>39</v>
      </c>
    </row>
    <row r="9" spans="1:2" ht="60" x14ac:dyDescent="0.2">
      <c r="A9" s="40" t="s">
        <v>40</v>
      </c>
    </row>
    <row r="10" spans="1:2" s="35" customFormat="1" ht="27.95" customHeight="1" x14ac:dyDescent="0.25">
      <c r="A10" s="43" t="s">
        <v>41</v>
      </c>
    </row>
    <row r="11" spans="1:2" s="38" customFormat="1" ht="26.25" x14ac:dyDescent="0.4">
      <c r="A11" s="39" t="s">
        <v>42</v>
      </c>
    </row>
    <row r="12" spans="1:2" ht="30" x14ac:dyDescent="0.2">
      <c r="A12" s="40" t="s">
        <v>43</v>
      </c>
    </row>
    <row r="13" spans="1:2" s="35" customFormat="1" ht="27.95" customHeight="1" x14ac:dyDescent="0.25">
      <c r="A13" s="43" t="s">
        <v>44</v>
      </c>
    </row>
    <row r="14" spans="1:2" s="38" customFormat="1" ht="26.25" x14ac:dyDescent="0.4">
      <c r="A14" s="39" t="s">
        <v>45</v>
      </c>
    </row>
    <row r="15" spans="1:2" ht="75" customHeight="1" x14ac:dyDescent="0.2">
      <c r="A15" s="40" t="s">
        <v>46</v>
      </c>
    </row>
    <row r="16" spans="1:2" ht="75" customHeight="1" x14ac:dyDescent="0.2">
      <c r="A16" s="40" t="s">
        <v>47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CronogramaDeProjeto</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2024-08-13T11:31:41Z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