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E IT " sheetId="4" r:id="rId1"/>
    <sheet name="TE IT" sheetId="5" r:id="rId2"/>
    <sheet name="BE IT" sheetId="6" r:id="rId3"/>
  </sheets>
  <calcPr calcId="124519"/>
</workbook>
</file>

<file path=xl/calcChain.xml><?xml version="1.0" encoding="utf-8"?>
<calcChain xmlns="http://schemas.openxmlformats.org/spreadsheetml/2006/main">
  <c r="S65" i="5"/>
  <c r="S66"/>
  <c r="S67"/>
  <c r="S68"/>
  <c r="S69"/>
  <c r="S70"/>
  <c r="S71"/>
  <c r="V71" s="1"/>
  <c r="S72"/>
  <c r="S73"/>
  <c r="S74"/>
  <c r="S75"/>
  <c r="S76"/>
  <c r="S77"/>
  <c r="S78"/>
  <c r="S79"/>
  <c r="S80"/>
  <c r="S81"/>
  <c r="S82"/>
  <c r="S83"/>
  <c r="S64"/>
  <c r="V64" s="1"/>
  <c r="S47"/>
  <c r="S48"/>
  <c r="V48" s="1"/>
  <c r="S49"/>
  <c r="S50"/>
  <c r="S51"/>
  <c r="S52"/>
  <c r="V52" s="1"/>
  <c r="S53"/>
  <c r="S54"/>
  <c r="S55"/>
  <c r="S56"/>
  <c r="V56" s="1"/>
  <c r="S57"/>
  <c r="S58"/>
  <c r="S59"/>
  <c r="S60"/>
  <c r="V60" s="1"/>
  <c r="S61"/>
  <c r="S62"/>
  <c r="S63"/>
  <c r="S46"/>
  <c r="V46"/>
  <c r="S28"/>
  <c r="S29"/>
  <c r="S30"/>
  <c r="S31"/>
  <c r="S32"/>
  <c r="S33"/>
  <c r="V33" s="1"/>
  <c r="S34"/>
  <c r="V34" s="1"/>
  <c r="S35"/>
  <c r="S36"/>
  <c r="S37"/>
  <c r="S38"/>
  <c r="S39"/>
  <c r="S40"/>
  <c r="S41"/>
  <c r="S42"/>
  <c r="S43"/>
  <c r="S44"/>
  <c r="S45"/>
  <c r="S27"/>
  <c r="V27" s="1"/>
  <c r="S8"/>
  <c r="S9"/>
  <c r="V9" s="1"/>
  <c r="S10"/>
  <c r="V10" s="1"/>
  <c r="S11"/>
  <c r="V11" s="1"/>
  <c r="S12"/>
  <c r="S13"/>
  <c r="V13" s="1"/>
  <c r="S14"/>
  <c r="V14" s="1"/>
  <c r="S15"/>
  <c r="S16"/>
  <c r="S17"/>
  <c r="V17" s="1"/>
  <c r="S18"/>
  <c r="V18" s="1"/>
  <c r="S19"/>
  <c r="S20"/>
  <c r="S21"/>
  <c r="V21" s="1"/>
  <c r="S22"/>
  <c r="V22" s="1"/>
  <c r="S23"/>
  <c r="S24"/>
  <c r="S25"/>
  <c r="V25" s="1"/>
  <c r="S26"/>
  <c r="V26" s="1"/>
  <c r="S7"/>
  <c r="M62" i="4"/>
  <c r="M63"/>
  <c r="T63" s="1"/>
  <c r="M64"/>
  <c r="T64" s="1"/>
  <c r="M65"/>
  <c r="M66"/>
  <c r="M67"/>
  <c r="T67" s="1"/>
  <c r="M68"/>
  <c r="T68" s="1"/>
  <c r="M69"/>
  <c r="M70"/>
  <c r="M71"/>
  <c r="T71" s="1"/>
  <c r="M72"/>
  <c r="T72" s="1"/>
  <c r="M73"/>
  <c r="M74"/>
  <c r="M75"/>
  <c r="T75" s="1"/>
  <c r="M76"/>
  <c r="T76" s="1"/>
  <c r="M8"/>
  <c r="M9"/>
  <c r="T9" s="1"/>
  <c r="M10"/>
  <c r="M11"/>
  <c r="M12"/>
  <c r="M13"/>
  <c r="T13" s="1"/>
  <c r="M14"/>
  <c r="M15"/>
  <c r="M16"/>
  <c r="M17"/>
  <c r="T17" s="1"/>
  <c r="M18"/>
  <c r="M19"/>
  <c r="M20"/>
  <c r="M21"/>
  <c r="T21" s="1"/>
  <c r="M22"/>
  <c r="M23"/>
  <c r="M24"/>
  <c r="M25"/>
  <c r="T25" s="1"/>
  <c r="M26"/>
  <c r="M27"/>
  <c r="M28"/>
  <c r="M29"/>
  <c r="T29" s="1"/>
  <c r="M30"/>
  <c r="M31"/>
  <c r="M32"/>
  <c r="M33"/>
  <c r="M34"/>
  <c r="T34" s="1"/>
  <c r="M35"/>
  <c r="M36"/>
  <c r="M37"/>
  <c r="M38"/>
  <c r="T38" s="1"/>
  <c r="M39"/>
  <c r="M40"/>
  <c r="M41"/>
  <c r="M42"/>
  <c r="T42" s="1"/>
  <c r="M43"/>
  <c r="T43" s="1"/>
  <c r="M44"/>
  <c r="M45"/>
  <c r="T45" s="1"/>
  <c r="M46"/>
  <c r="T46" s="1"/>
  <c r="M47"/>
  <c r="M48"/>
  <c r="M49"/>
  <c r="T49" s="1"/>
  <c r="M50"/>
  <c r="M51"/>
  <c r="M52"/>
  <c r="M53"/>
  <c r="T53" s="1"/>
  <c r="M54"/>
  <c r="M55"/>
  <c r="M56"/>
  <c r="M57"/>
  <c r="T57" s="1"/>
  <c r="M58"/>
  <c r="M59"/>
  <c r="M60"/>
  <c r="M61"/>
  <c r="T61" s="1"/>
  <c r="L6"/>
  <c r="T62"/>
  <c r="T65"/>
  <c r="T66"/>
  <c r="T69"/>
  <c r="T70"/>
  <c r="T73"/>
  <c r="T74"/>
  <c r="T27"/>
  <c r="T31"/>
  <c r="T47"/>
  <c r="T59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58"/>
  <c r="Q8"/>
  <c r="Q9"/>
  <c r="Q10"/>
  <c r="Q11"/>
  <c r="Q12"/>
  <c r="Q13"/>
  <c r="Q14"/>
  <c r="Q15"/>
  <c r="Q16"/>
  <c r="Q17"/>
  <c r="Q18"/>
  <c r="Q19"/>
  <c r="Q20"/>
  <c r="Q21"/>
  <c r="Q22"/>
  <c r="Q23"/>
  <c r="Q7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58"/>
  <c r="S42"/>
  <c r="S43"/>
  <c r="S44"/>
  <c r="S45"/>
  <c r="S46"/>
  <c r="S47"/>
  <c r="S48"/>
  <c r="S49"/>
  <c r="S50"/>
  <c r="S51"/>
  <c r="S52"/>
  <c r="S53"/>
  <c r="S54"/>
  <c r="S55"/>
  <c r="S56"/>
  <c r="S57"/>
  <c r="S41"/>
  <c r="S25"/>
  <c r="S26"/>
  <c r="S27"/>
  <c r="S28"/>
  <c r="S29"/>
  <c r="S30"/>
  <c r="S31"/>
  <c r="S32"/>
  <c r="S33"/>
  <c r="S34"/>
  <c r="S35"/>
  <c r="S36"/>
  <c r="S37"/>
  <c r="S38"/>
  <c r="S39"/>
  <c r="S40"/>
  <c r="S24"/>
  <c r="S8"/>
  <c r="S9"/>
  <c r="S10"/>
  <c r="S11"/>
  <c r="S12"/>
  <c r="S13"/>
  <c r="S14"/>
  <c r="S15"/>
  <c r="S16"/>
  <c r="S17"/>
  <c r="S18"/>
  <c r="S19"/>
  <c r="S20"/>
  <c r="S21"/>
  <c r="S22"/>
  <c r="S23"/>
  <c r="S7"/>
  <c r="K76"/>
  <c r="K75"/>
  <c r="K74"/>
  <c r="K73"/>
  <c r="K72"/>
  <c r="K71"/>
  <c r="K70"/>
  <c r="K69"/>
  <c r="K68"/>
  <c r="K67"/>
  <c r="K66"/>
  <c r="K65"/>
  <c r="K64"/>
  <c r="K63"/>
  <c r="K62"/>
  <c r="R8" i="6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"/>
  <c r="Q56"/>
  <c r="Q57"/>
  <c r="Q58"/>
  <c r="Q59"/>
  <c r="Q60"/>
  <c r="Q61"/>
  <c r="Q62"/>
  <c r="Q63"/>
  <c r="Q64"/>
  <c r="Q65"/>
  <c r="Q66"/>
  <c r="Q67"/>
  <c r="Q68"/>
  <c r="Q69"/>
  <c r="Q70"/>
  <c r="Q71"/>
  <c r="Q55"/>
  <c r="Q54"/>
  <c r="Q40"/>
  <c r="Q41"/>
  <c r="Q42"/>
  <c r="Q43"/>
  <c r="Q44"/>
  <c r="Q45"/>
  <c r="Q46"/>
  <c r="Q47"/>
  <c r="Q48"/>
  <c r="Q49"/>
  <c r="Q50"/>
  <c r="Q51"/>
  <c r="Q52"/>
  <c r="Q53"/>
  <c r="Q24"/>
  <c r="Q25"/>
  <c r="Q26"/>
  <c r="Q27"/>
  <c r="Q28"/>
  <c r="Q29"/>
  <c r="Q30"/>
  <c r="Q31"/>
  <c r="Q32"/>
  <c r="Q33"/>
  <c r="Q34"/>
  <c r="Q35"/>
  <c r="Q36"/>
  <c r="Q37"/>
  <c r="Q38"/>
  <c r="Q23"/>
  <c r="Q8"/>
  <c r="Q9"/>
  <c r="Q10"/>
  <c r="Q11"/>
  <c r="Q12"/>
  <c r="Q13"/>
  <c r="Q14"/>
  <c r="Q15"/>
  <c r="Q16"/>
  <c r="Q17"/>
  <c r="Q18"/>
  <c r="Q19"/>
  <c r="Q20"/>
  <c r="Q21"/>
  <c r="Q22"/>
  <c r="Q7"/>
  <c r="O56"/>
  <c r="O57"/>
  <c r="O58"/>
  <c r="O59"/>
  <c r="O60"/>
  <c r="O61"/>
  <c r="O62"/>
  <c r="O63"/>
  <c r="O64"/>
  <c r="O65"/>
  <c r="O66"/>
  <c r="O67"/>
  <c r="O68"/>
  <c r="O69"/>
  <c r="O70"/>
  <c r="O71"/>
  <c r="O55"/>
  <c r="O40"/>
  <c r="O41"/>
  <c r="O42"/>
  <c r="O43"/>
  <c r="O44"/>
  <c r="O45"/>
  <c r="O46"/>
  <c r="O47"/>
  <c r="O48"/>
  <c r="O49"/>
  <c r="O50"/>
  <c r="O51"/>
  <c r="O52"/>
  <c r="O53"/>
  <c r="O54"/>
  <c r="O39"/>
  <c r="O24"/>
  <c r="O25"/>
  <c r="O26"/>
  <c r="O27"/>
  <c r="O28"/>
  <c r="O29"/>
  <c r="O30"/>
  <c r="O31"/>
  <c r="O32"/>
  <c r="O33"/>
  <c r="O34"/>
  <c r="O35"/>
  <c r="O36"/>
  <c r="O37"/>
  <c r="O38"/>
  <c r="O23"/>
  <c r="O8"/>
  <c r="O9"/>
  <c r="O10"/>
  <c r="O11"/>
  <c r="O12"/>
  <c r="O13"/>
  <c r="O14"/>
  <c r="O15"/>
  <c r="O16"/>
  <c r="O17"/>
  <c r="O18"/>
  <c r="O19"/>
  <c r="O20"/>
  <c r="O21"/>
  <c r="O22"/>
  <c r="O7"/>
  <c r="M56"/>
  <c r="M57"/>
  <c r="M58"/>
  <c r="M59"/>
  <c r="M60"/>
  <c r="M61"/>
  <c r="M62"/>
  <c r="M63"/>
  <c r="M64"/>
  <c r="M65"/>
  <c r="M66"/>
  <c r="M67"/>
  <c r="M68"/>
  <c r="M69"/>
  <c r="M70"/>
  <c r="M71"/>
  <c r="M55"/>
  <c r="M40"/>
  <c r="M41"/>
  <c r="M42"/>
  <c r="M43"/>
  <c r="M44"/>
  <c r="M45"/>
  <c r="M46"/>
  <c r="M47"/>
  <c r="M48"/>
  <c r="M49"/>
  <c r="M50"/>
  <c r="M51"/>
  <c r="M52"/>
  <c r="M53"/>
  <c r="M54"/>
  <c r="M39"/>
  <c r="M24"/>
  <c r="M25"/>
  <c r="M26"/>
  <c r="M27"/>
  <c r="M28"/>
  <c r="M29"/>
  <c r="M30"/>
  <c r="M31"/>
  <c r="M32"/>
  <c r="M33"/>
  <c r="M34"/>
  <c r="M35"/>
  <c r="M36"/>
  <c r="M37"/>
  <c r="M38"/>
  <c r="M23"/>
  <c r="M8"/>
  <c r="M9"/>
  <c r="M10"/>
  <c r="M11"/>
  <c r="M12"/>
  <c r="M13"/>
  <c r="M14"/>
  <c r="M15"/>
  <c r="M16"/>
  <c r="M17"/>
  <c r="M18"/>
  <c r="M19"/>
  <c r="M20"/>
  <c r="M21"/>
  <c r="M22"/>
  <c r="M7"/>
  <c r="V8" i="5"/>
  <c r="V12"/>
  <c r="V15"/>
  <c r="V16"/>
  <c r="V19"/>
  <c r="V20"/>
  <c r="V23"/>
  <c r="V24"/>
  <c r="V28"/>
  <c r="V29"/>
  <c r="V30"/>
  <c r="V31"/>
  <c r="V32"/>
  <c r="V35"/>
  <c r="V36"/>
  <c r="V37"/>
  <c r="V38"/>
  <c r="V39"/>
  <c r="V40"/>
  <c r="V41"/>
  <c r="V42"/>
  <c r="V43"/>
  <c r="V44"/>
  <c r="V47"/>
  <c r="V49"/>
  <c r="V50"/>
  <c r="V51"/>
  <c r="V53"/>
  <c r="V54"/>
  <c r="V55"/>
  <c r="V57"/>
  <c r="V58"/>
  <c r="V59"/>
  <c r="V61"/>
  <c r="V62"/>
  <c r="V63"/>
  <c r="V65"/>
  <c r="V66"/>
  <c r="V67"/>
  <c r="V68"/>
  <c r="V69"/>
  <c r="V70"/>
  <c r="V72"/>
  <c r="V73"/>
  <c r="V74"/>
  <c r="V75"/>
  <c r="V76"/>
  <c r="V77"/>
  <c r="V78"/>
  <c r="V79"/>
  <c r="V80"/>
  <c r="V81"/>
  <c r="V82"/>
  <c r="V83"/>
  <c r="V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J6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65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46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27"/>
  <c r="U26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7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65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46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2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/>
  <c r="E8" i="4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Q42"/>
  <c r="Q43"/>
  <c r="Q44"/>
  <c r="Q45"/>
  <c r="Q46"/>
  <c r="Q47"/>
  <c r="Q48"/>
  <c r="Q49"/>
  <c r="Q50"/>
  <c r="Q51"/>
  <c r="Q52"/>
  <c r="Q53"/>
  <c r="Q54"/>
  <c r="Q55"/>
  <c r="Q56"/>
  <c r="Q57"/>
  <c r="Q41"/>
  <c r="Q25"/>
  <c r="Q26"/>
  <c r="Q27"/>
  <c r="Q28"/>
  <c r="Q29"/>
  <c r="Q30"/>
  <c r="Q31"/>
  <c r="Q32"/>
  <c r="Q33"/>
  <c r="Q34"/>
  <c r="Q35"/>
  <c r="Q36"/>
  <c r="Q37"/>
  <c r="Q38"/>
  <c r="Q39"/>
  <c r="Q40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58"/>
  <c r="O42"/>
  <c r="O43"/>
  <c r="O44"/>
  <c r="O45"/>
  <c r="O46"/>
  <c r="O47"/>
  <c r="O48"/>
  <c r="O49"/>
  <c r="O50"/>
  <c r="O51"/>
  <c r="O52"/>
  <c r="O53"/>
  <c r="O54"/>
  <c r="O55"/>
  <c r="O56"/>
  <c r="O57"/>
  <c r="O41"/>
  <c r="O25"/>
  <c r="O26"/>
  <c r="O27"/>
  <c r="O28"/>
  <c r="O29"/>
  <c r="O30"/>
  <c r="O31"/>
  <c r="O32"/>
  <c r="O33"/>
  <c r="O34"/>
  <c r="O35"/>
  <c r="O36"/>
  <c r="O37"/>
  <c r="O38"/>
  <c r="O39"/>
  <c r="O40"/>
  <c r="O24"/>
  <c r="O8"/>
  <c r="O9"/>
  <c r="O10"/>
  <c r="O11"/>
  <c r="O12"/>
  <c r="O13"/>
  <c r="O14"/>
  <c r="O15"/>
  <c r="O16"/>
  <c r="O17"/>
  <c r="O18"/>
  <c r="O19"/>
  <c r="O20"/>
  <c r="O21"/>
  <c r="O22"/>
  <c r="O23"/>
  <c r="O7"/>
  <c r="O66" i="5"/>
  <c r="O67"/>
  <c r="O68"/>
  <c r="O69"/>
  <c r="O70"/>
  <c r="O71"/>
  <c r="O72"/>
  <c r="O73"/>
  <c r="O74"/>
  <c r="O75"/>
  <c r="O76"/>
  <c r="O77"/>
  <c r="O78"/>
  <c r="O79"/>
  <c r="O80"/>
  <c r="O81"/>
  <c r="O82"/>
  <c r="O83"/>
  <c r="O65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7"/>
  <c r="K71" i="6"/>
  <c r="I71"/>
  <c r="G71"/>
  <c r="E71"/>
  <c r="K70"/>
  <c r="I70"/>
  <c r="G70"/>
  <c r="E70"/>
  <c r="K69"/>
  <c r="I69"/>
  <c r="G69"/>
  <c r="E69"/>
  <c r="K68"/>
  <c r="I68"/>
  <c r="G68"/>
  <c r="E68"/>
  <c r="K67"/>
  <c r="I67"/>
  <c r="G67"/>
  <c r="E67"/>
  <c r="K66"/>
  <c r="I66"/>
  <c r="G66"/>
  <c r="E66"/>
  <c r="K65"/>
  <c r="I65"/>
  <c r="G65"/>
  <c r="E65"/>
  <c r="K64"/>
  <c r="I64"/>
  <c r="G64"/>
  <c r="E64"/>
  <c r="K63"/>
  <c r="I63"/>
  <c r="G63"/>
  <c r="E63"/>
  <c r="K62"/>
  <c r="I62"/>
  <c r="G62"/>
  <c r="E62"/>
  <c r="K61"/>
  <c r="I61"/>
  <c r="G61"/>
  <c r="E61"/>
  <c r="K60"/>
  <c r="I60"/>
  <c r="G60"/>
  <c r="E60"/>
  <c r="K59"/>
  <c r="I59"/>
  <c r="G59"/>
  <c r="E59"/>
  <c r="K58"/>
  <c r="I58"/>
  <c r="G58"/>
  <c r="E58"/>
  <c r="K57"/>
  <c r="I57"/>
  <c r="G57"/>
  <c r="E57"/>
  <c r="K56"/>
  <c r="I56"/>
  <c r="G56"/>
  <c r="E56"/>
  <c r="K55"/>
  <c r="I55"/>
  <c r="G55"/>
  <c r="E55"/>
  <c r="K54"/>
  <c r="I54"/>
  <c r="G54"/>
  <c r="E54"/>
  <c r="K53"/>
  <c r="I53"/>
  <c r="G53"/>
  <c r="E53"/>
  <c r="K52"/>
  <c r="I52"/>
  <c r="G52"/>
  <c r="E52"/>
  <c r="K51"/>
  <c r="I51"/>
  <c r="G51"/>
  <c r="E51"/>
  <c r="K50"/>
  <c r="I50"/>
  <c r="G50"/>
  <c r="E50"/>
  <c r="K49"/>
  <c r="I49"/>
  <c r="G49"/>
  <c r="E49"/>
  <c r="K48"/>
  <c r="I48"/>
  <c r="G48"/>
  <c r="E48"/>
  <c r="K47"/>
  <c r="I47"/>
  <c r="G47"/>
  <c r="E47"/>
  <c r="K46"/>
  <c r="I46"/>
  <c r="G46"/>
  <c r="E46"/>
  <c r="K45"/>
  <c r="I45"/>
  <c r="G45"/>
  <c r="E45"/>
  <c r="K44"/>
  <c r="I44"/>
  <c r="G44"/>
  <c r="E44"/>
  <c r="K43"/>
  <c r="I43"/>
  <c r="G43"/>
  <c r="E43"/>
  <c r="K42"/>
  <c r="I42"/>
  <c r="G42"/>
  <c r="E42"/>
  <c r="K41"/>
  <c r="I41"/>
  <c r="G41"/>
  <c r="E41"/>
  <c r="K40"/>
  <c r="I40"/>
  <c r="G40"/>
  <c r="E40"/>
  <c r="Q39"/>
  <c r="K39"/>
  <c r="I39"/>
  <c r="G39"/>
  <c r="E39"/>
  <c r="K38"/>
  <c r="I38"/>
  <c r="G38"/>
  <c r="E38"/>
  <c r="K37"/>
  <c r="I37"/>
  <c r="G37"/>
  <c r="E37"/>
  <c r="K36"/>
  <c r="I36"/>
  <c r="G36"/>
  <c r="E36"/>
  <c r="K35"/>
  <c r="I35"/>
  <c r="G35"/>
  <c r="E35"/>
  <c r="K34"/>
  <c r="I34"/>
  <c r="G34"/>
  <c r="E34"/>
  <c r="K33"/>
  <c r="I33"/>
  <c r="G33"/>
  <c r="E33"/>
  <c r="K32"/>
  <c r="I32"/>
  <c r="G32"/>
  <c r="E32"/>
  <c r="K31"/>
  <c r="I31"/>
  <c r="G31"/>
  <c r="E31"/>
  <c r="K30"/>
  <c r="I30"/>
  <c r="G30"/>
  <c r="E30"/>
  <c r="K29"/>
  <c r="I29"/>
  <c r="G29"/>
  <c r="E29"/>
  <c r="K28"/>
  <c r="I28"/>
  <c r="G28"/>
  <c r="E28"/>
  <c r="K27"/>
  <c r="I27"/>
  <c r="G27"/>
  <c r="E27"/>
  <c r="K26"/>
  <c r="I26"/>
  <c r="G26"/>
  <c r="E26"/>
  <c r="K25"/>
  <c r="I25"/>
  <c r="G25"/>
  <c r="E25"/>
  <c r="K24"/>
  <c r="I24"/>
  <c r="G24"/>
  <c r="E24"/>
  <c r="K23"/>
  <c r="I23"/>
  <c r="G23"/>
  <c r="E23"/>
  <c r="K22"/>
  <c r="I22"/>
  <c r="G22"/>
  <c r="E22"/>
  <c r="K21"/>
  <c r="I21"/>
  <c r="G21"/>
  <c r="E21"/>
  <c r="K20"/>
  <c r="I20"/>
  <c r="G20"/>
  <c r="E20"/>
  <c r="K19"/>
  <c r="I19"/>
  <c r="G19"/>
  <c r="E19"/>
  <c r="K18"/>
  <c r="I18"/>
  <c r="G18"/>
  <c r="E18"/>
  <c r="K17"/>
  <c r="I17"/>
  <c r="G17"/>
  <c r="E17"/>
  <c r="K16"/>
  <c r="I16"/>
  <c r="G16"/>
  <c r="E16"/>
  <c r="K15"/>
  <c r="I15"/>
  <c r="G15"/>
  <c r="E15"/>
  <c r="K14"/>
  <c r="I14"/>
  <c r="G14"/>
  <c r="E14"/>
  <c r="K13"/>
  <c r="I13"/>
  <c r="G13"/>
  <c r="E13"/>
  <c r="K12"/>
  <c r="I12"/>
  <c r="G12"/>
  <c r="E12"/>
  <c r="K11"/>
  <c r="I11"/>
  <c r="G11"/>
  <c r="E11"/>
  <c r="K10"/>
  <c r="I10"/>
  <c r="G10"/>
  <c r="E10"/>
  <c r="K9"/>
  <c r="I9"/>
  <c r="G9"/>
  <c r="E9"/>
  <c r="K8"/>
  <c r="I8"/>
  <c r="G8"/>
  <c r="E8"/>
  <c r="K7"/>
  <c r="I7"/>
  <c r="G7"/>
  <c r="E7"/>
  <c r="J6"/>
  <c r="H6"/>
  <c r="F6"/>
  <c r="D6"/>
  <c r="M83" i="5"/>
  <c r="I83"/>
  <c r="G83"/>
  <c r="E83"/>
  <c r="M82"/>
  <c r="I82"/>
  <c r="G82"/>
  <c r="E82"/>
  <c r="M81"/>
  <c r="I81"/>
  <c r="G81"/>
  <c r="E81"/>
  <c r="M80"/>
  <c r="I80"/>
  <c r="G80"/>
  <c r="E80"/>
  <c r="M79"/>
  <c r="I79"/>
  <c r="G79"/>
  <c r="E79"/>
  <c r="M78"/>
  <c r="I78"/>
  <c r="G78"/>
  <c r="E78"/>
  <c r="M77"/>
  <c r="I77"/>
  <c r="G77"/>
  <c r="E77"/>
  <c r="M76"/>
  <c r="I76"/>
  <c r="G76"/>
  <c r="E76"/>
  <c r="M75"/>
  <c r="I75"/>
  <c r="G75"/>
  <c r="E75"/>
  <c r="M74"/>
  <c r="I74"/>
  <c r="G74"/>
  <c r="E74"/>
  <c r="M73"/>
  <c r="I73"/>
  <c r="G73"/>
  <c r="E73"/>
  <c r="M72"/>
  <c r="I72"/>
  <c r="G72"/>
  <c r="E72"/>
  <c r="M71"/>
  <c r="I71"/>
  <c r="G71"/>
  <c r="E71"/>
  <c r="M70"/>
  <c r="I70"/>
  <c r="G70"/>
  <c r="E70"/>
  <c r="M69"/>
  <c r="I69"/>
  <c r="G69"/>
  <c r="E69"/>
  <c r="M68"/>
  <c r="I68"/>
  <c r="G68"/>
  <c r="E68"/>
  <c r="M67"/>
  <c r="I67"/>
  <c r="G67"/>
  <c r="E67"/>
  <c r="M66"/>
  <c r="I66"/>
  <c r="G66"/>
  <c r="E66"/>
  <c r="M65"/>
  <c r="I65"/>
  <c r="G65"/>
  <c r="E65"/>
  <c r="M64"/>
  <c r="I64"/>
  <c r="G64"/>
  <c r="E64"/>
  <c r="M63"/>
  <c r="I63"/>
  <c r="G63"/>
  <c r="E63"/>
  <c r="M62"/>
  <c r="I62"/>
  <c r="G62"/>
  <c r="E62"/>
  <c r="M61"/>
  <c r="I61"/>
  <c r="G61"/>
  <c r="E61"/>
  <c r="M60"/>
  <c r="I60"/>
  <c r="G60"/>
  <c r="E60"/>
  <c r="M59"/>
  <c r="I59"/>
  <c r="G59"/>
  <c r="E59"/>
  <c r="M58"/>
  <c r="I58"/>
  <c r="G58"/>
  <c r="E58"/>
  <c r="M57"/>
  <c r="I57"/>
  <c r="G57"/>
  <c r="E57"/>
  <c r="M56"/>
  <c r="I56"/>
  <c r="G56"/>
  <c r="E56"/>
  <c r="M55"/>
  <c r="I55"/>
  <c r="G55"/>
  <c r="E55"/>
  <c r="M54"/>
  <c r="I54"/>
  <c r="G54"/>
  <c r="E54"/>
  <c r="M53"/>
  <c r="I53"/>
  <c r="G53"/>
  <c r="E53"/>
  <c r="M52"/>
  <c r="I52"/>
  <c r="G52"/>
  <c r="E52"/>
  <c r="M51"/>
  <c r="I51"/>
  <c r="G51"/>
  <c r="E51"/>
  <c r="M50"/>
  <c r="I50"/>
  <c r="G50"/>
  <c r="E50"/>
  <c r="M49"/>
  <c r="I49"/>
  <c r="G49"/>
  <c r="E49"/>
  <c r="M48"/>
  <c r="I48"/>
  <c r="G48"/>
  <c r="E48"/>
  <c r="M47"/>
  <c r="I47"/>
  <c r="G47"/>
  <c r="E47"/>
  <c r="M46"/>
  <c r="I46"/>
  <c r="G46"/>
  <c r="E46"/>
  <c r="M45"/>
  <c r="I45"/>
  <c r="G45"/>
  <c r="E45"/>
  <c r="V45" s="1"/>
  <c r="M44"/>
  <c r="I44"/>
  <c r="G44"/>
  <c r="E44"/>
  <c r="M43"/>
  <c r="I43"/>
  <c r="G43"/>
  <c r="E43"/>
  <c r="M42"/>
  <c r="I42"/>
  <c r="G42"/>
  <c r="E42"/>
  <c r="M41"/>
  <c r="I41"/>
  <c r="G41"/>
  <c r="E41"/>
  <c r="M40"/>
  <c r="I40"/>
  <c r="G40"/>
  <c r="E40"/>
  <c r="M39"/>
  <c r="I39"/>
  <c r="G39"/>
  <c r="E39"/>
  <c r="M38"/>
  <c r="I38"/>
  <c r="G38"/>
  <c r="E38"/>
  <c r="M37"/>
  <c r="I37"/>
  <c r="G37"/>
  <c r="E37"/>
  <c r="M36"/>
  <c r="I36"/>
  <c r="G36"/>
  <c r="E36"/>
  <c r="M35"/>
  <c r="I35"/>
  <c r="G35"/>
  <c r="E35"/>
  <c r="M34"/>
  <c r="I34"/>
  <c r="G34"/>
  <c r="E34"/>
  <c r="M33"/>
  <c r="I33"/>
  <c r="G33"/>
  <c r="E33"/>
  <c r="M32"/>
  <c r="I32"/>
  <c r="G32"/>
  <c r="E32"/>
  <c r="M31"/>
  <c r="I31"/>
  <c r="G31"/>
  <c r="E31"/>
  <c r="M30"/>
  <c r="I30"/>
  <c r="G30"/>
  <c r="E30"/>
  <c r="M29"/>
  <c r="I29"/>
  <c r="G29"/>
  <c r="E29"/>
  <c r="M28"/>
  <c r="I28"/>
  <c r="G28"/>
  <c r="E28"/>
  <c r="M27"/>
  <c r="I27"/>
  <c r="G27"/>
  <c r="E27"/>
  <c r="M26"/>
  <c r="I26"/>
  <c r="G26"/>
  <c r="E26"/>
  <c r="M25"/>
  <c r="I25"/>
  <c r="G25"/>
  <c r="E25"/>
  <c r="M24"/>
  <c r="I24"/>
  <c r="G24"/>
  <c r="E24"/>
  <c r="M23"/>
  <c r="I23"/>
  <c r="G23"/>
  <c r="E23"/>
  <c r="M22"/>
  <c r="I22"/>
  <c r="G22"/>
  <c r="E22"/>
  <c r="M21"/>
  <c r="I21"/>
  <c r="G21"/>
  <c r="E21"/>
  <c r="M20"/>
  <c r="I20"/>
  <c r="G20"/>
  <c r="E20"/>
  <c r="M19"/>
  <c r="I19"/>
  <c r="G19"/>
  <c r="E19"/>
  <c r="M18"/>
  <c r="I18"/>
  <c r="G18"/>
  <c r="E18"/>
  <c r="M17"/>
  <c r="I17"/>
  <c r="G17"/>
  <c r="E17"/>
  <c r="M16"/>
  <c r="I16"/>
  <c r="G16"/>
  <c r="E16"/>
  <c r="M15"/>
  <c r="I15"/>
  <c r="G15"/>
  <c r="E15"/>
  <c r="M14"/>
  <c r="I14"/>
  <c r="G14"/>
  <c r="E14"/>
  <c r="M13"/>
  <c r="I13"/>
  <c r="G13"/>
  <c r="E13"/>
  <c r="M12"/>
  <c r="I12"/>
  <c r="G12"/>
  <c r="E12"/>
  <c r="M11"/>
  <c r="I11"/>
  <c r="G11"/>
  <c r="E11"/>
  <c r="M10"/>
  <c r="I10"/>
  <c r="G10"/>
  <c r="E10"/>
  <c r="M9"/>
  <c r="I9"/>
  <c r="G9"/>
  <c r="E9"/>
  <c r="M8"/>
  <c r="I8"/>
  <c r="G8"/>
  <c r="E8"/>
  <c r="M7"/>
  <c r="K7"/>
  <c r="I7"/>
  <c r="G7"/>
  <c r="E7"/>
  <c r="L6"/>
  <c r="F6"/>
  <c r="D6"/>
  <c r="K61" i="4"/>
  <c r="T60"/>
  <c r="K60"/>
  <c r="K59"/>
  <c r="T58"/>
  <c r="K58"/>
  <c r="K57"/>
  <c r="T56"/>
  <c r="K56"/>
  <c r="T55"/>
  <c r="K55"/>
  <c r="T54"/>
  <c r="K54"/>
  <c r="K53"/>
  <c r="T52"/>
  <c r="K52"/>
  <c r="T51"/>
  <c r="K51"/>
  <c r="T50"/>
  <c r="K50"/>
  <c r="K49"/>
  <c r="T48"/>
  <c r="K48"/>
  <c r="K47"/>
  <c r="K46"/>
  <c r="K45"/>
  <c r="T44"/>
  <c r="K44"/>
  <c r="K43"/>
  <c r="K42"/>
  <c r="T41"/>
  <c r="K41"/>
  <c r="T40"/>
  <c r="K40"/>
  <c r="T39"/>
  <c r="K39"/>
  <c r="K38"/>
  <c r="T37"/>
  <c r="K37"/>
  <c r="T36"/>
  <c r="K36"/>
  <c r="T35"/>
  <c r="K35"/>
  <c r="K34"/>
  <c r="T33"/>
  <c r="K33"/>
  <c r="T32"/>
  <c r="K32"/>
  <c r="K31"/>
  <c r="T30"/>
  <c r="K30"/>
  <c r="K29"/>
  <c r="T28"/>
  <c r="K28"/>
  <c r="K27"/>
  <c r="T26"/>
  <c r="K26"/>
  <c r="K25"/>
  <c r="Q24"/>
  <c r="T24"/>
  <c r="K24"/>
  <c r="T23"/>
  <c r="K23"/>
  <c r="T22"/>
  <c r="K22"/>
  <c r="K21"/>
  <c r="T20"/>
  <c r="K20"/>
  <c r="T19"/>
  <c r="K19"/>
  <c r="T18"/>
  <c r="K18"/>
  <c r="K17"/>
  <c r="K16"/>
  <c r="T16" s="1"/>
  <c r="T15"/>
  <c r="K15"/>
  <c r="T14"/>
  <c r="K14"/>
  <c r="K13"/>
  <c r="T12"/>
  <c r="K12"/>
  <c r="T11"/>
  <c r="K11"/>
  <c r="T10"/>
  <c r="K10"/>
  <c r="K9"/>
  <c r="T8"/>
  <c r="K8"/>
  <c r="M7"/>
  <c r="T7" s="1"/>
  <c r="K7"/>
  <c r="I7"/>
  <c r="G7"/>
  <c r="E7"/>
  <c r="J6"/>
  <c r="H6"/>
  <c r="F6"/>
  <c r="D6"/>
</calcChain>
</file>

<file path=xl/sharedStrings.xml><?xml version="1.0" encoding="utf-8"?>
<sst xmlns="http://schemas.openxmlformats.org/spreadsheetml/2006/main" count="303" uniqueCount="265">
  <si>
    <t>Department of Information Technology, VPKBIET Baramati</t>
  </si>
  <si>
    <t>Sr. No.</t>
  </si>
  <si>
    <t>Roll No</t>
  </si>
  <si>
    <t>Student Name ↓</t>
  </si>
  <si>
    <t>BAGADE AKSHAY ANILKUMAR</t>
  </si>
  <si>
    <t>BALIP CHETANA DADASAHEB</t>
  </si>
  <si>
    <t>BIRADAR VAIBHAV VENKATESH</t>
  </si>
  <si>
    <t>BOBADE HARSHAVARDHAN SANJAY</t>
  </si>
  <si>
    <t>BORAWAKE VIKRANT RUPESH</t>
  </si>
  <si>
    <t>DANGE SHUBHAM ASHOK</t>
  </si>
  <si>
    <t>DESHPANDE PALLAVI VINAY</t>
  </si>
  <si>
    <t>GANESHKAR UDAY LAXMAN</t>
  </si>
  <si>
    <t>GHOLAP RUTUJA VIJAYKUMAR</t>
  </si>
  <si>
    <t>HADAKE SHUBHAM RAJENDRA</t>
  </si>
  <si>
    <t>JADHAV ROHITI ASHRUBA</t>
  </si>
  <si>
    <t>KHOMANE SHIVAMRUTRAJ P.</t>
  </si>
  <si>
    <t>KHUTAL GEETANJALI ANIL</t>
  </si>
  <si>
    <t>KSHIRSAGAR OMKAR DHANANJAY</t>
  </si>
  <si>
    <t>LAKSHIT ASWAL</t>
  </si>
  <si>
    <t>LALGE OMKAR SHRIGANESH</t>
  </si>
  <si>
    <t>LAMBATE SHARVARI SHANKAR</t>
  </si>
  <si>
    <t>LOMTE AMARJA SHARAD</t>
  </si>
  <si>
    <t>LOMTE MRUNALI DASHRATH</t>
  </si>
  <si>
    <t>MANE RAHUL PANDHARINATH</t>
  </si>
  <si>
    <t>MANKAR ABHISHEK CHANDU</t>
  </si>
  <si>
    <t>MASKE PRERANA TANAJI</t>
  </si>
  <si>
    <t>NALAGE SWAPNIL MACHHINDRA</t>
  </si>
  <si>
    <t>NALE RUSHIKESH DATTATRAY</t>
  </si>
  <si>
    <t>NAZIRKAR SAKSHI HEMANT</t>
  </si>
  <si>
    <t>NIMBALKAR NEHA UMESH</t>
  </si>
  <si>
    <t>NIRWAN ROHAN CHANDRAKANT</t>
  </si>
  <si>
    <t>PAMBRE PRAJKTA SHIVAJI</t>
  </si>
  <si>
    <t>PATIL ASHWINI SUNIL</t>
  </si>
  <si>
    <t>PATIL POOJA RAJARAM</t>
  </si>
  <si>
    <t>PATIL RUTVIK PRAMOD</t>
  </si>
  <si>
    <t>PATIL SAMARJEET JAYWANT</t>
  </si>
  <si>
    <t>PATIL SIDDHI DAYANAND</t>
  </si>
  <si>
    <t>PHALLE SANCHITI UMAKANT</t>
  </si>
  <si>
    <t>PISAL KAJAL RAJKUMAR</t>
  </si>
  <si>
    <t>RASKAR AKSHAY BHIMRAO</t>
  </si>
  <si>
    <t>RAUT TEJAS VISHWESHWAR</t>
  </si>
  <si>
    <t>SABALE PALLAVI NAVANATH</t>
  </si>
  <si>
    <t>SARJE MEGHANA REVANNATH</t>
  </si>
  <si>
    <t>SHAIKH ANWAR AHMAD</t>
  </si>
  <si>
    <t>SHELKE ONKAR LAXMAN</t>
  </si>
  <si>
    <t>SHENDAGE SHWETA DATTATRAYA</t>
  </si>
  <si>
    <t>SHINDE RUTUJA SHARAD</t>
  </si>
  <si>
    <t>SHINDE SAURABH VITTHAL</t>
  </si>
  <si>
    <t>SHITOLE MAYURI NITIN</t>
  </si>
  <si>
    <t>SHRUTI SUBHASH PAWAR</t>
  </si>
  <si>
    <t>SONNE SAGAR RAJARAM</t>
  </si>
  <si>
    <t>SURYAVANSHI SIDDHI VIJAY</t>
  </si>
  <si>
    <t>THOKAL PRAVIN RAJU</t>
  </si>
  <si>
    <t>MASKAR DHANASHREE V.</t>
  </si>
  <si>
    <t>HOLKAR SHIVANI P.</t>
  </si>
  <si>
    <t>KHALANGRE ASHWINI S.</t>
  </si>
  <si>
    <t>CHAVAN VISHAL V.</t>
  </si>
  <si>
    <t>BHAGWAT RUPALI SANJAY</t>
  </si>
  <si>
    <t>BOBADE MUKTESH TULASHIDAS</t>
  </si>
  <si>
    <t>CHANNAGIRE SHUBHANGI DILIP</t>
  </si>
  <si>
    <t>CHAVAN NEHA NAGESH</t>
  </si>
  <si>
    <t>DESHMUKH KOMAL VITTHAL</t>
  </si>
  <si>
    <t>GURAV DHANASHREE DHANANJAY</t>
  </si>
  <si>
    <t>JADHAV AISHWARYA WAMANRAO</t>
  </si>
  <si>
    <t>JADHAV SAYALI AMARDIP</t>
  </si>
  <si>
    <t>KADAM MADHURI CHANDRAKANT</t>
  </si>
  <si>
    <t>KUDALE SNEHAL DADASAHEB</t>
  </si>
  <si>
    <t>MANDE ANKITA SHRIKANT</t>
  </si>
  <si>
    <t>PANDHARE DEVYANI RAHUL</t>
  </si>
  <si>
    <t>PATANGE SANTOSH DATTATRAY</t>
  </si>
  <si>
    <t>PATIL PRATIKSHA TANAJI</t>
  </si>
  <si>
    <t>POTDAR SUSHMA DHANANJAY</t>
  </si>
  <si>
    <t>TALREJA KHUSHBOO NARESH</t>
  </si>
  <si>
    <t>WAGHMARE SWAPNIL PADMAKAR</t>
  </si>
  <si>
    <t>ALURKAR VAISHNAVI CHANDRAKANT</t>
  </si>
  <si>
    <t>AMBARE SONALI RAMRAO</t>
  </si>
  <si>
    <t>ANANDKUMAR RAO</t>
  </si>
  <si>
    <t>ARUN BHAT</t>
  </si>
  <si>
    <t>BACHAL ARATI DILIP</t>
  </si>
  <si>
    <t>BANKAR CHAITRALI SHIVAJI</t>
  </si>
  <si>
    <t>BARHATE TEJASWI DIPAK</t>
  </si>
  <si>
    <t>BATHE GAURI AJAY</t>
  </si>
  <si>
    <t>BHAGWAT SRUSHTI KALYAN</t>
  </si>
  <si>
    <t>BHALERAO SHRADDHA RAJENDRA</t>
  </si>
  <si>
    <t>BHOSALE RESHMA SANTOSH</t>
  </si>
  <si>
    <t>BHOSALE SUDESHNA BALKRISHNA</t>
  </si>
  <si>
    <t>BORLE NIKHIL WASUDEO</t>
  </si>
  <si>
    <t>CHASKAR ANKITA SUNIL</t>
  </si>
  <si>
    <t>CHATORIKAR ANKIT BANDURAO</t>
  </si>
  <si>
    <t>CHOTHAVE AJAY MOHANRAO</t>
  </si>
  <si>
    <t>DEVSARKAR RAVIKANT RAJESH</t>
  </si>
  <si>
    <t>DHORE AKSHADA SHARAD</t>
  </si>
  <si>
    <t>DIXIT PRATIK DATTATRAY</t>
  </si>
  <si>
    <t>DIXIT SHRADDHA ASHOK</t>
  </si>
  <si>
    <t>DURGADE NIKITA NARAYAN</t>
  </si>
  <si>
    <t>GAIKWAD SHILPA DILEEP</t>
  </si>
  <si>
    <t>GAIKWAD SHITAL SHANMUKH</t>
  </si>
  <si>
    <t>GALINDE POONAM RAJENDRA</t>
  </si>
  <si>
    <t>GARAD NILESH VISHNU</t>
  </si>
  <si>
    <t>GHADAGE SAURABH BHALCHANDRA</t>
  </si>
  <si>
    <t>GHATAGE DHANASHRI SHIVAJI</t>
  </si>
  <si>
    <t>GORE VISHNU SURESH</t>
  </si>
  <si>
    <t>JADHAV AKASH RAMESH</t>
  </si>
  <si>
    <t>JADHAV APEKSHA RAJENDRA</t>
  </si>
  <si>
    <t>JADHAV SHUBHANGI VISHNUDAS</t>
  </si>
  <si>
    <t>JAGADALE PUJA PRADIP</t>
  </si>
  <si>
    <t>JOSHI VEDIKA SATISH</t>
  </si>
  <si>
    <t>KAKDE BHAGYASHREE PRABHAKAR</t>
  </si>
  <si>
    <t>KALYANKAR SHRIKANT BHAGWANRAO</t>
  </si>
  <si>
    <t>KAMBALE ATESH RAJENDRA</t>
  </si>
  <si>
    <t>KAMBLE POOJA JAYKUMAR</t>
  </si>
  <si>
    <t>KANSE AMIT BALASO</t>
  </si>
  <si>
    <t>KASHID PRAMOD GANESH</t>
  </si>
  <si>
    <t>KHAMKAR RADHIKA DILIP</t>
  </si>
  <si>
    <t>KHARAT PRATIK DNYANESHWAR</t>
  </si>
  <si>
    <t>KOKARE ANIKET VASANTRAO</t>
  </si>
  <si>
    <t>KOTHEKAR VALLABHA PRAMOD</t>
  </si>
  <si>
    <t>KSHIRSAGAR ANKITA KIRAN</t>
  </si>
  <si>
    <t>KULKARNI DEVASHRI DILIP</t>
  </si>
  <si>
    <t>KUMBHAR SUDARSHAN SANJAY</t>
  </si>
  <si>
    <t>LONDHE HARSHADA KACHARDAS</t>
  </si>
  <si>
    <t>LONDHE POONAM HAMBIRRAO</t>
  </si>
  <si>
    <t>LONKAR RUSHIKESH DEEPAK</t>
  </si>
  <si>
    <t>MACHPALLE SUVARNA RATAN</t>
  </si>
  <si>
    <t>MADAKE PRAJAKTA BHAGAWAT</t>
  </si>
  <si>
    <t>MADILWAR KOMAL GANGAPRASAD</t>
  </si>
  <si>
    <t>MANE NAMRATA SAMPAT</t>
  </si>
  <si>
    <t>MUGALE PALLAVI MARUTIRAO</t>
  </si>
  <si>
    <t>NADAF SIKANDAR DODDESAB</t>
  </si>
  <si>
    <t>NIKAM RUSHIKESH ADINATH</t>
  </si>
  <si>
    <t>PANCHAL ABHIJEET ASHOKRAO</t>
  </si>
  <si>
    <t>PATHAN SAMREEN NASEEM</t>
  </si>
  <si>
    <t>PATIL SOURABH DINKAR</t>
  </si>
  <si>
    <t>PAWAR SNEHAL ROHIDAS</t>
  </si>
  <si>
    <t>PURI RUSHIKESH RAJESAHEB</t>
  </si>
  <si>
    <t>SAPKAL NEHA SANJAY</t>
  </si>
  <si>
    <t>SAPKAL SHIVANI NANDKISHOR</t>
  </si>
  <si>
    <t>SHAH TEJASHREE DINESH</t>
  </si>
  <si>
    <t>SHELKE BHAVESH RAMCHANDRA</t>
  </si>
  <si>
    <t>SHINDE GAYATRI GHANSHYAM</t>
  </si>
  <si>
    <t>SHINGAVI PRANJAL SANJAY</t>
  </si>
  <si>
    <t>SHITOLE MAYURI BHARAT</t>
  </si>
  <si>
    <t>TAPASE ANUJA ASHOK</t>
  </si>
  <si>
    <t>TEKALE SIDDHESHWAR SUNIL</t>
  </si>
  <si>
    <t>TERKAR SOMESHWAR SURESH</t>
  </si>
  <si>
    <t>TILEKAR NIKITA ANIL</t>
  </si>
  <si>
    <t>VAIDYA SACHIN ARUNRAO</t>
  </si>
  <si>
    <t>WADGHULE GAURAV INDRABHAN</t>
  </si>
  <si>
    <t>WAGHMODE HARSHAL SUKHDEO</t>
  </si>
  <si>
    <t>WANDHEKAR SUKANYA NARAYAN</t>
  </si>
  <si>
    <t>ANJALI KALE</t>
  </si>
  <si>
    <t>AVIKA BHAT</t>
  </si>
  <si>
    <t>BANKAR SHWETA SANTOSH</t>
  </si>
  <si>
    <t>BHALERAO LAKHAN RAMESH</t>
  </si>
  <si>
    <t>BHANDARI RAJAS SUNIL</t>
  </si>
  <si>
    <t>BHISE SNEHAL HARIBA</t>
  </si>
  <si>
    <t>BIRADAR ABHISHEK SHANKARRAO</t>
  </si>
  <si>
    <t>DANGATE SANTOSH RUKMAJI</t>
  </si>
  <si>
    <t>DESHMUKH MANOJ PRATAPRAO</t>
  </si>
  <si>
    <t>DESHMUKH VAISHALI SATISHRAO</t>
  </si>
  <si>
    <t>DHAPATE VRUSHALI PANDURANG</t>
  </si>
  <si>
    <t>DHUMAL NEHA ARJUN</t>
  </si>
  <si>
    <t>DOKE PRATIKSHA SUNIL</t>
  </si>
  <si>
    <t>GADHAVE POOJA SHRIKRUSHANA</t>
  </si>
  <si>
    <t>GAIKWAD SRUSHTI BHANUDAS</t>
  </si>
  <si>
    <t>GANDHAKTE SAGAR SHIVAJI</t>
  </si>
  <si>
    <t>GAWADE TRUPTI BHASKAR</t>
  </si>
  <si>
    <t>GHOGARE ANJALI HANUMANT</t>
  </si>
  <si>
    <t>GIRI RAVIKIRAN DIGAMBAR</t>
  </si>
  <si>
    <t>HEGADE TRUPTI RAMESH</t>
  </si>
  <si>
    <t>HOLKAR SHRUTI ANIL</t>
  </si>
  <si>
    <t>JADHAV SANGRAM SHRIRANG</t>
  </si>
  <si>
    <t>JAGTAP ADITI PRAKASH</t>
  </si>
  <si>
    <t>JAIN SUMIT DILIP</t>
  </si>
  <si>
    <t>JALAK SAYALI SADANAND</t>
  </si>
  <si>
    <t>JANGALE GANGABAI MOHAN</t>
  </si>
  <si>
    <t>JAVLEKAR VIKRAM VILAS</t>
  </si>
  <si>
    <t>KADAM AKASH SHAHAJI</t>
  </si>
  <si>
    <t>KAKDE JANABAI SAKHARAM</t>
  </si>
  <si>
    <t>KALYANKAR VIKAS SATISH</t>
  </si>
  <si>
    <t>KANADE SAURABH VINOD</t>
  </si>
  <si>
    <t>KARLE SHRIKANT SHAHAJI</t>
  </si>
  <si>
    <t>KATAKE SHUBHAM ANIL</t>
  </si>
  <si>
    <t>KOLEKAR POONAM TUKARAM</t>
  </si>
  <si>
    <t>KOLEKAR PRIYA RAJARAM</t>
  </si>
  <si>
    <t>KOREKAR KIRAN KISAN</t>
  </si>
  <si>
    <t>KULKARNI SHREYA SANDEEP</t>
  </si>
  <si>
    <t>LANDGE SUYOG JITENDRA</t>
  </si>
  <si>
    <t>LAVTE SHITAL RAMDAS</t>
  </si>
  <si>
    <t>MORE AKANKSHA SANJAY</t>
  </si>
  <si>
    <t>MULE SNEHA SAMBHAJEE</t>
  </si>
  <si>
    <t>MURTEE RAJAT VILAS</t>
  </si>
  <si>
    <t>NAIKWADI PALLAVI SUDAM</t>
  </si>
  <si>
    <t>NIKAM ROSHNI KIRAN</t>
  </si>
  <si>
    <t>PAPAT SAYALI VITTHAL</t>
  </si>
  <si>
    <t>PATIL JYOTI VILAS</t>
  </si>
  <si>
    <t>PAUL ASHWINI VAIJINATH</t>
  </si>
  <si>
    <t>PAWAR PRAFUL SHIVAJIRAO</t>
  </si>
  <si>
    <t>POTE DEVIYANI VIJAY</t>
  </si>
  <si>
    <t>SALUNKHE RUSHIKESH DIPAK</t>
  </si>
  <si>
    <t>SAMUKHRAO PREETI ANIL</t>
  </si>
  <si>
    <t>SAYALI GONJARI</t>
  </si>
  <si>
    <t>SHAHA ABHIJEET PRADIP</t>
  </si>
  <si>
    <t>SHAHANE HARSHWARDHAN DATTATRYA</t>
  </si>
  <si>
    <t>SHAHANE SAURABH GAJENDRA</t>
  </si>
  <si>
    <t>SHEDAGE SAGAR SATISH</t>
  </si>
  <si>
    <t>SHINDE ANKITA SURESH</t>
  </si>
  <si>
    <t>SHINDE PRADNYA MAHADEV</t>
  </si>
  <si>
    <t>SHIRAWALE SNEHA GAJANAN</t>
  </si>
  <si>
    <t>SHIRKE RUPALI RAJESH</t>
  </si>
  <si>
    <t>SHUBHANGI WABLE</t>
  </si>
  <si>
    <t>TODKARI POOJA VILAS</t>
  </si>
  <si>
    <t>VANGATE NARENDRA NAGNATH</t>
  </si>
  <si>
    <t>WASRE SUPRIYA SHANKARREDDY</t>
  </si>
  <si>
    <t>YADAV BHAIRAVI ANANT</t>
  </si>
  <si>
    <t>ALAT LAXMI TANAJI</t>
  </si>
  <si>
    <t>Theory</t>
  </si>
  <si>
    <t>SE IT</t>
  </si>
  <si>
    <t>Practical</t>
  </si>
  <si>
    <t>AVG
%</t>
  </si>
  <si>
    <r>
      <t xml:space="preserve">Subject Name </t>
    </r>
    <r>
      <rPr>
        <b/>
        <sz val="11"/>
        <color theme="1"/>
        <rFont val="Calibri"/>
        <family val="2"/>
      </rPr>
      <t>→</t>
    </r>
  </si>
  <si>
    <t>%</t>
  </si>
  <si>
    <t>DS</t>
  </si>
  <si>
    <t>Total no. of lectures conducted→</t>
  </si>
  <si>
    <r>
      <t xml:space="preserve">Student Name </t>
    </r>
    <r>
      <rPr>
        <b/>
        <sz val="10"/>
        <color theme="1"/>
        <rFont val="Calibri"/>
        <family val="2"/>
      </rPr>
      <t>↓</t>
    </r>
  </si>
  <si>
    <t>TE IT</t>
  </si>
  <si>
    <t>Thoery</t>
  </si>
  <si>
    <t>Avg
%</t>
  </si>
  <si>
    <r>
      <t xml:space="preserve">Subject Name </t>
    </r>
    <r>
      <rPr>
        <b/>
        <sz val="11"/>
        <rFont val="Calibri"/>
        <family val="2"/>
      </rPr>
      <t>→</t>
    </r>
  </si>
  <si>
    <r>
      <t xml:space="preserve">Student Name </t>
    </r>
    <r>
      <rPr>
        <b/>
        <sz val="10"/>
        <rFont val="Calibri"/>
        <family val="2"/>
      </rPr>
      <t>↓</t>
    </r>
  </si>
  <si>
    <t>Monthly Attendance report for semester II 2017-18 from 15th Dec 2017 to 31st Jan 2018</t>
  </si>
  <si>
    <t>BE IT</t>
  </si>
  <si>
    <t>Subject Name →</t>
  </si>
  <si>
    <t>CC</t>
  </si>
  <si>
    <t>DAA</t>
  </si>
  <si>
    <t>DS&amp;BDA</t>
  </si>
  <si>
    <t>4/4/4/7</t>
  </si>
  <si>
    <t>IOT</t>
  </si>
  <si>
    <t>CGL</t>
  </si>
  <si>
    <t>6/5/3/2</t>
  </si>
  <si>
    <t>DSFL</t>
  </si>
  <si>
    <t>CG</t>
  </si>
  <si>
    <t>PAI</t>
  </si>
  <si>
    <t>FCN</t>
  </si>
  <si>
    <t>SL-VI</t>
  </si>
  <si>
    <t>4/6/6/4</t>
  </si>
  <si>
    <t>SP</t>
  </si>
  <si>
    <t>SL-V
DAA</t>
  </si>
  <si>
    <t>SL-V
SP</t>
  </si>
  <si>
    <t>4/5/6/3</t>
  </si>
  <si>
    <t>SL-IV</t>
  </si>
  <si>
    <t>5/3/4/5</t>
  </si>
  <si>
    <t>CNT</t>
  </si>
  <si>
    <t>MC</t>
  </si>
  <si>
    <t>3/4/5/4</t>
  </si>
  <si>
    <t>SL-V
DS</t>
  </si>
  <si>
    <t>3/3/4/3</t>
  </si>
  <si>
    <t>ELE-III
MCL</t>
  </si>
  <si>
    <t>7/6/7/6</t>
  </si>
  <si>
    <t>ADB</t>
  </si>
  <si>
    <t>DSF</t>
  </si>
  <si>
    <t>PAIL</t>
  </si>
  <si>
    <t>7/7/7/8</t>
  </si>
  <si>
    <t>EMIII</t>
  </si>
  <si>
    <t>9/8/9/8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</si>
</sst>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3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3"/>
      <name val="Arial"/>
      <family val="2"/>
    </font>
    <font>
      <b/>
      <sz val="12"/>
      <color theme="1"/>
      <name val="Arial"/>
      <family val="2"/>
    </font>
    <font>
      <b/>
      <sz val="10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Arial"/>
      <family val="2"/>
    </font>
    <font>
      <sz val="10"/>
      <name val="Courier New"/>
      <family val="3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0">
    <xf numFmtId="0" fontId="0" fillId="0" borderId="0" xfId="0"/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8" fillId="0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3" fillId="0" borderId="0" xfId="1" applyFont="1" applyFill="1"/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1" fontId="14" fillId="0" borderId="1" xfId="1" applyNumberFormat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21" fillId="0" borderId="0" xfId="1" applyFont="1" applyFill="1" applyAlignment="1">
      <alignment horizontal="center"/>
    </xf>
    <xf numFmtId="0" fontId="21" fillId="0" borderId="0" xfId="1" applyFont="1" applyFill="1"/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49" fontId="13" fillId="0" borderId="2" xfId="1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23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0" fontId="2" fillId="0" borderId="5" xfId="0" applyFont="1" applyFill="1" applyBorder="1" applyAlignment="1">
      <alignment horizontal="left" vertical="center"/>
    </xf>
    <xf numFmtId="0" fontId="2" fillId="0" borderId="0" xfId="0" applyFont="1" applyFill="1"/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5" fillId="0" borderId="0" xfId="1" applyFont="1" applyFill="1" applyAlignment="1">
      <alignment horizontal="center" vertical="center"/>
    </xf>
    <xf numFmtId="0" fontId="15" fillId="0" borderId="6" xfId="1" applyFont="1" applyFill="1" applyBorder="1" applyAlignment="1">
      <alignment horizontal="center" vertical="center"/>
    </xf>
    <xf numFmtId="0" fontId="15" fillId="0" borderId="7" xfId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" fontId="2" fillId="0" borderId="2" xfId="0" applyNumberFormat="1" applyFont="1" applyFill="1" applyBorder="1" applyAlignment="1">
      <alignment horizontal="center" vertical="center" wrapText="1"/>
    </xf>
    <xf numFmtId="16" fontId="2" fillId="0" borderId="3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" vertical="center" wrapText="1"/>
    </xf>
    <xf numFmtId="0" fontId="20" fillId="0" borderId="2" xfId="1" applyFont="1" applyFill="1" applyBorder="1" applyAlignment="1">
      <alignment horizontal="center" vertical="center"/>
    </xf>
    <xf numFmtId="0" fontId="20" fillId="0" borderId="4" xfId="1" applyFont="1" applyFill="1" applyBorder="1" applyAlignment="1">
      <alignment horizontal="center" vertical="center"/>
    </xf>
    <xf numFmtId="0" fontId="20" fillId="0" borderId="3" xfId="1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20" fillId="0" borderId="5" xfId="1" applyFont="1" applyFill="1" applyBorder="1" applyAlignment="1">
      <alignment horizontal="center"/>
    </xf>
    <xf numFmtId="0" fontId="20" fillId="0" borderId="7" xfId="1" applyFont="1" applyFill="1" applyBorder="1" applyAlignment="1">
      <alignment horizontal="center"/>
    </xf>
    <xf numFmtId="0" fontId="20" fillId="0" borderId="1" xfId="1" applyFont="1" applyFill="1" applyBorder="1" applyAlignment="1">
      <alignment horizontal="center"/>
    </xf>
    <xf numFmtId="0" fontId="13" fillId="0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6"/>
  <sheetViews>
    <sheetView topLeftCell="A64" workbookViewId="0">
      <selection sqref="A1:XFD1048576"/>
    </sheetView>
  </sheetViews>
  <sheetFormatPr defaultRowHeight="15"/>
  <cols>
    <col min="1" max="1" width="4.85546875" style="29" customWidth="1"/>
    <col min="2" max="2" width="7.7109375" style="29" customWidth="1"/>
    <col min="3" max="3" width="31.28515625" style="54" customWidth="1"/>
    <col min="4" max="4" width="7.140625" style="32" customWidth="1"/>
    <col min="5" max="5" width="5.28515625" style="33" customWidth="1"/>
    <col min="6" max="13" width="5.28515625" style="29" customWidth="1"/>
    <col min="14" max="14" width="6.5703125" style="30" customWidth="1"/>
    <col min="15" max="15" width="5.28515625" style="30" customWidth="1"/>
    <col min="16" max="16" width="6.28515625" style="29" customWidth="1"/>
    <col min="17" max="17" width="5.28515625" style="29" customWidth="1"/>
    <col min="18" max="18" width="5.140625" style="29" customWidth="1"/>
    <col min="19" max="19" width="5.28515625" style="31" customWidth="1"/>
    <col min="20" max="20" width="5.28515625" style="32" customWidth="1"/>
    <col min="21" max="22" width="9.140625" style="28"/>
    <col min="23" max="16384" width="9.140625" style="29"/>
  </cols>
  <sheetData>
    <row r="1" spans="1:20" ht="18.75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0" ht="18.75" customHeight="1">
      <c r="A2" s="60" t="s">
        <v>230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</row>
    <row r="3" spans="1:20" ht="18.75" customHeight="1">
      <c r="A3" s="61" t="s">
        <v>217</v>
      </c>
      <c r="B3" s="61"/>
      <c r="C3" s="61"/>
      <c r="D3" s="62" t="s">
        <v>216</v>
      </c>
      <c r="E3" s="62"/>
      <c r="F3" s="62"/>
      <c r="G3" s="62"/>
      <c r="H3" s="62"/>
      <c r="I3" s="62"/>
      <c r="J3" s="62"/>
      <c r="K3" s="62"/>
      <c r="L3" s="62"/>
      <c r="M3" s="62"/>
      <c r="N3" s="62" t="s">
        <v>218</v>
      </c>
      <c r="O3" s="62"/>
      <c r="P3" s="62"/>
      <c r="Q3" s="62"/>
      <c r="R3" s="62"/>
      <c r="S3" s="62"/>
      <c r="T3" s="63" t="s">
        <v>219</v>
      </c>
    </row>
    <row r="4" spans="1:20" s="56" customFormat="1" ht="17.25" customHeight="1">
      <c r="A4" s="64" t="s">
        <v>1</v>
      </c>
      <c r="B4" s="65" t="s">
        <v>2</v>
      </c>
      <c r="C4" s="55" t="s">
        <v>220</v>
      </c>
      <c r="D4" s="52" t="s">
        <v>241</v>
      </c>
      <c r="E4" s="66" t="s">
        <v>221</v>
      </c>
      <c r="F4" s="51" t="s">
        <v>242</v>
      </c>
      <c r="G4" s="67" t="s">
        <v>221</v>
      </c>
      <c r="H4" s="52" t="s">
        <v>243</v>
      </c>
      <c r="I4" s="68" t="s">
        <v>221</v>
      </c>
      <c r="J4" s="52" t="s">
        <v>260</v>
      </c>
      <c r="K4" s="68" t="s">
        <v>221</v>
      </c>
      <c r="L4" s="52" t="s">
        <v>263</v>
      </c>
      <c r="M4" s="68" t="s">
        <v>221</v>
      </c>
      <c r="N4" s="52" t="s">
        <v>238</v>
      </c>
      <c r="O4" s="68" t="s">
        <v>221</v>
      </c>
      <c r="P4" s="52" t="s">
        <v>240</v>
      </c>
      <c r="Q4" s="68" t="s">
        <v>221</v>
      </c>
      <c r="R4" s="52" t="s">
        <v>261</v>
      </c>
      <c r="S4" s="68" t="s">
        <v>221</v>
      </c>
      <c r="T4" s="63"/>
    </row>
    <row r="5" spans="1:20" s="56" customFormat="1" ht="17.25" customHeight="1">
      <c r="A5" s="64"/>
      <c r="B5" s="65"/>
      <c r="C5" s="53" t="s">
        <v>223</v>
      </c>
      <c r="D5" s="52">
        <v>13</v>
      </c>
      <c r="E5" s="66"/>
      <c r="F5" s="51">
        <v>21</v>
      </c>
      <c r="G5" s="67"/>
      <c r="H5" s="52">
        <v>18</v>
      </c>
      <c r="I5" s="68"/>
      <c r="J5" s="52">
        <v>20</v>
      </c>
      <c r="K5" s="68"/>
      <c r="L5" s="52">
        <v>17</v>
      </c>
      <c r="M5" s="68"/>
      <c r="N5" s="69" t="s">
        <v>239</v>
      </c>
      <c r="O5" s="68"/>
      <c r="P5" s="69" t="s">
        <v>264</v>
      </c>
      <c r="Q5" s="68"/>
      <c r="R5" s="71" t="s">
        <v>262</v>
      </c>
      <c r="S5" s="68"/>
      <c r="T5" s="63"/>
    </row>
    <row r="6" spans="1:20" s="56" customFormat="1" ht="17.25" customHeight="1">
      <c r="A6" s="64"/>
      <c r="B6" s="65"/>
      <c r="C6" s="53" t="s">
        <v>224</v>
      </c>
      <c r="D6" s="5">
        <f>D$5*75/100</f>
        <v>9.75</v>
      </c>
      <c r="E6" s="66"/>
      <c r="F6" s="5">
        <f>F$5*75/100</f>
        <v>15.75</v>
      </c>
      <c r="G6" s="67"/>
      <c r="H6" s="5">
        <f>H$5*75/100</f>
        <v>13.5</v>
      </c>
      <c r="I6" s="68"/>
      <c r="J6" s="5">
        <f>J$5*75/100</f>
        <v>15</v>
      </c>
      <c r="K6" s="68"/>
      <c r="L6" s="5">
        <f>L$5*75/100</f>
        <v>12.75</v>
      </c>
      <c r="M6" s="68"/>
      <c r="N6" s="70"/>
      <c r="O6" s="68"/>
      <c r="P6" s="70"/>
      <c r="Q6" s="68"/>
      <c r="R6" s="72"/>
      <c r="S6" s="68"/>
      <c r="T6" s="63"/>
    </row>
    <row r="7" spans="1:20" s="58" customFormat="1" ht="21.95" customHeight="1">
      <c r="A7" s="51">
        <v>1</v>
      </c>
      <c r="B7" s="51">
        <v>1723001</v>
      </c>
      <c r="C7" s="1" t="s">
        <v>4</v>
      </c>
      <c r="D7" s="51">
        <v>8</v>
      </c>
      <c r="E7" s="57">
        <f t="shared" ref="E7:E70" si="0">D7*100/D$5</f>
        <v>61.53846153846154</v>
      </c>
      <c r="F7" s="51">
        <v>11</v>
      </c>
      <c r="G7" s="5">
        <f t="shared" ref="G7:G70" si="1">F7*100/F$5</f>
        <v>52.38095238095238</v>
      </c>
      <c r="H7" s="51">
        <v>10</v>
      </c>
      <c r="I7" s="5">
        <f t="shared" ref="I7:I70" si="2">H7*100/H$5</f>
        <v>55.555555555555557</v>
      </c>
      <c r="J7" s="51">
        <v>10</v>
      </c>
      <c r="K7" s="5">
        <f t="shared" ref="K7:K57" si="3">J7*100/J$5</f>
        <v>50</v>
      </c>
      <c r="L7" s="57">
        <v>8</v>
      </c>
      <c r="M7" s="5">
        <f t="shared" ref="M7:M70" si="4">L7*100/L$5</f>
        <v>47.058823529411768</v>
      </c>
      <c r="N7" s="51">
        <v>3</v>
      </c>
      <c r="O7" s="5">
        <f>N7*100/6</f>
        <v>50</v>
      </c>
      <c r="P7" s="51">
        <v>3</v>
      </c>
      <c r="Q7" s="5">
        <f>P7*100/9</f>
        <v>33.333333333333336</v>
      </c>
      <c r="R7" s="51">
        <v>1</v>
      </c>
      <c r="S7" s="5">
        <f>R7*100/7</f>
        <v>14.285714285714286</v>
      </c>
      <c r="T7" s="5">
        <f>AVERAGE(E7,G7,I7,K7,M7,O7,Q7,S7)</f>
        <v>45.519105077928607</v>
      </c>
    </row>
    <row r="8" spans="1:20" s="58" customFormat="1" ht="21.95" customHeight="1">
      <c r="A8" s="51">
        <v>2</v>
      </c>
      <c r="B8" s="51">
        <v>1723003</v>
      </c>
      <c r="C8" s="1" t="s">
        <v>5</v>
      </c>
      <c r="D8" s="51">
        <v>8</v>
      </c>
      <c r="E8" s="57">
        <f t="shared" si="0"/>
        <v>61.53846153846154</v>
      </c>
      <c r="F8" s="51">
        <v>17</v>
      </c>
      <c r="G8" s="5">
        <f t="shared" si="1"/>
        <v>80.952380952380949</v>
      </c>
      <c r="H8" s="51">
        <v>13</v>
      </c>
      <c r="I8" s="5">
        <f t="shared" si="2"/>
        <v>72.222222222222229</v>
      </c>
      <c r="J8" s="51">
        <v>14</v>
      </c>
      <c r="K8" s="5">
        <f t="shared" si="3"/>
        <v>70</v>
      </c>
      <c r="L8" s="57">
        <v>10</v>
      </c>
      <c r="M8" s="5">
        <f t="shared" si="4"/>
        <v>58.823529411764703</v>
      </c>
      <c r="N8" s="51">
        <v>5</v>
      </c>
      <c r="O8" s="5">
        <f t="shared" ref="O8:O23" si="5">N8*100/6</f>
        <v>83.333333333333329</v>
      </c>
      <c r="P8" s="51">
        <v>7</v>
      </c>
      <c r="Q8" s="5">
        <f t="shared" ref="Q8:Q23" si="6">P8*100/9</f>
        <v>77.777777777777771</v>
      </c>
      <c r="R8" s="51">
        <v>7</v>
      </c>
      <c r="S8" s="5">
        <f t="shared" ref="S8:S23" si="7">R8*100/7</f>
        <v>100</v>
      </c>
      <c r="T8" s="5">
        <f t="shared" ref="T8:T71" si="8">AVERAGE(E8,G8,I8,K8,M8,O8,Q8,S8)</f>
        <v>75.580963154492565</v>
      </c>
    </row>
    <row r="9" spans="1:20" s="58" customFormat="1" ht="21.95" customHeight="1">
      <c r="A9" s="51">
        <v>3</v>
      </c>
      <c r="B9" s="51">
        <v>1723004</v>
      </c>
      <c r="C9" s="1" t="s">
        <v>6</v>
      </c>
      <c r="D9" s="51">
        <v>13</v>
      </c>
      <c r="E9" s="57">
        <f t="shared" si="0"/>
        <v>100</v>
      </c>
      <c r="F9" s="51">
        <v>10</v>
      </c>
      <c r="G9" s="5">
        <f t="shared" si="1"/>
        <v>47.61904761904762</v>
      </c>
      <c r="H9" s="51">
        <v>18</v>
      </c>
      <c r="I9" s="5">
        <f t="shared" si="2"/>
        <v>100</v>
      </c>
      <c r="J9" s="51">
        <v>20</v>
      </c>
      <c r="K9" s="5">
        <f t="shared" si="3"/>
        <v>100</v>
      </c>
      <c r="L9" s="57">
        <v>15</v>
      </c>
      <c r="M9" s="5">
        <f t="shared" si="4"/>
        <v>88.235294117647058</v>
      </c>
      <c r="N9" s="51">
        <v>6</v>
      </c>
      <c r="O9" s="5">
        <f t="shared" si="5"/>
        <v>100</v>
      </c>
      <c r="P9" s="51">
        <v>9</v>
      </c>
      <c r="Q9" s="5">
        <f t="shared" si="6"/>
        <v>100</v>
      </c>
      <c r="R9" s="51">
        <v>7</v>
      </c>
      <c r="S9" s="5">
        <f t="shared" si="7"/>
        <v>100</v>
      </c>
      <c r="T9" s="5">
        <f t="shared" si="8"/>
        <v>91.981792717086833</v>
      </c>
    </row>
    <row r="10" spans="1:20" s="58" customFormat="1" ht="21.95" customHeight="1">
      <c r="A10" s="51">
        <v>4</v>
      </c>
      <c r="B10" s="51">
        <v>1723005</v>
      </c>
      <c r="C10" s="1" t="s">
        <v>7</v>
      </c>
      <c r="D10" s="51">
        <v>7</v>
      </c>
      <c r="E10" s="57">
        <f t="shared" si="0"/>
        <v>53.846153846153847</v>
      </c>
      <c r="F10" s="51">
        <v>13</v>
      </c>
      <c r="G10" s="5">
        <f t="shared" si="1"/>
        <v>61.904761904761905</v>
      </c>
      <c r="H10" s="51">
        <v>13</v>
      </c>
      <c r="I10" s="5">
        <f t="shared" si="2"/>
        <v>72.222222222222229</v>
      </c>
      <c r="J10" s="51">
        <v>14</v>
      </c>
      <c r="K10" s="5">
        <f t="shared" si="3"/>
        <v>70</v>
      </c>
      <c r="L10" s="57">
        <v>12</v>
      </c>
      <c r="M10" s="5">
        <f t="shared" si="4"/>
        <v>70.588235294117652</v>
      </c>
      <c r="N10" s="51">
        <v>5</v>
      </c>
      <c r="O10" s="5">
        <f t="shared" si="5"/>
        <v>83.333333333333329</v>
      </c>
      <c r="P10" s="51">
        <v>7</v>
      </c>
      <c r="Q10" s="5">
        <f t="shared" si="6"/>
        <v>77.777777777777771</v>
      </c>
      <c r="R10" s="51">
        <v>5</v>
      </c>
      <c r="S10" s="5">
        <f t="shared" si="7"/>
        <v>71.428571428571431</v>
      </c>
      <c r="T10" s="5">
        <f t="shared" si="8"/>
        <v>70.137631975867265</v>
      </c>
    </row>
    <row r="11" spans="1:20" s="58" customFormat="1" ht="21.95" customHeight="1">
      <c r="A11" s="51">
        <v>5</v>
      </c>
      <c r="B11" s="51">
        <v>1723006</v>
      </c>
      <c r="C11" s="1" t="s">
        <v>8</v>
      </c>
      <c r="D11" s="51">
        <v>13</v>
      </c>
      <c r="E11" s="57">
        <f t="shared" si="0"/>
        <v>100</v>
      </c>
      <c r="F11" s="51">
        <v>19</v>
      </c>
      <c r="G11" s="5">
        <f t="shared" si="1"/>
        <v>90.476190476190482</v>
      </c>
      <c r="H11" s="51">
        <v>18</v>
      </c>
      <c r="I11" s="5">
        <f t="shared" si="2"/>
        <v>100</v>
      </c>
      <c r="J11" s="51">
        <v>20</v>
      </c>
      <c r="K11" s="5">
        <f t="shared" si="3"/>
        <v>100</v>
      </c>
      <c r="L11" s="57">
        <v>15</v>
      </c>
      <c r="M11" s="5">
        <f t="shared" si="4"/>
        <v>88.235294117647058</v>
      </c>
      <c r="N11" s="51">
        <v>6</v>
      </c>
      <c r="O11" s="5">
        <f t="shared" si="5"/>
        <v>100</v>
      </c>
      <c r="P11" s="51">
        <v>9</v>
      </c>
      <c r="Q11" s="5">
        <f t="shared" si="6"/>
        <v>100</v>
      </c>
      <c r="R11" s="51">
        <v>7</v>
      </c>
      <c r="S11" s="5">
        <f t="shared" si="7"/>
        <v>100</v>
      </c>
      <c r="T11" s="5">
        <f t="shared" si="8"/>
        <v>97.338935574229694</v>
      </c>
    </row>
    <row r="12" spans="1:20" s="58" customFormat="1" ht="21.95" customHeight="1">
      <c r="A12" s="51">
        <v>6</v>
      </c>
      <c r="B12" s="51">
        <v>1723009</v>
      </c>
      <c r="C12" s="1" t="s">
        <v>9</v>
      </c>
      <c r="D12" s="51">
        <v>2</v>
      </c>
      <c r="E12" s="57">
        <f t="shared" si="0"/>
        <v>15.384615384615385</v>
      </c>
      <c r="F12" s="51">
        <v>0</v>
      </c>
      <c r="G12" s="5">
        <f t="shared" si="1"/>
        <v>0</v>
      </c>
      <c r="H12" s="51">
        <v>0</v>
      </c>
      <c r="I12" s="5">
        <f t="shared" si="2"/>
        <v>0</v>
      </c>
      <c r="J12" s="51">
        <v>3</v>
      </c>
      <c r="K12" s="5">
        <f t="shared" si="3"/>
        <v>15</v>
      </c>
      <c r="L12" s="57">
        <v>4</v>
      </c>
      <c r="M12" s="5">
        <f t="shared" si="4"/>
        <v>23.529411764705884</v>
      </c>
      <c r="N12" s="51">
        <v>1</v>
      </c>
      <c r="O12" s="5">
        <f t="shared" si="5"/>
        <v>16.666666666666668</v>
      </c>
      <c r="P12" s="51">
        <v>1</v>
      </c>
      <c r="Q12" s="5">
        <f t="shared" si="6"/>
        <v>11.111111111111111</v>
      </c>
      <c r="R12" s="51">
        <v>0</v>
      </c>
      <c r="S12" s="5">
        <f t="shared" si="7"/>
        <v>0</v>
      </c>
      <c r="T12" s="5">
        <f t="shared" si="8"/>
        <v>10.211475615887382</v>
      </c>
    </row>
    <row r="13" spans="1:20" s="58" customFormat="1" ht="21.95" customHeight="1">
      <c r="A13" s="51">
        <v>7</v>
      </c>
      <c r="B13" s="51">
        <v>1723010</v>
      </c>
      <c r="C13" s="1" t="s">
        <v>10</v>
      </c>
      <c r="D13" s="51">
        <v>6</v>
      </c>
      <c r="E13" s="57">
        <f t="shared" si="0"/>
        <v>46.153846153846153</v>
      </c>
      <c r="F13" s="51">
        <v>15</v>
      </c>
      <c r="G13" s="5">
        <f t="shared" si="1"/>
        <v>71.428571428571431</v>
      </c>
      <c r="H13" s="51">
        <v>14</v>
      </c>
      <c r="I13" s="5">
        <f t="shared" si="2"/>
        <v>77.777777777777771</v>
      </c>
      <c r="J13" s="51">
        <v>10</v>
      </c>
      <c r="K13" s="5">
        <f t="shared" si="3"/>
        <v>50</v>
      </c>
      <c r="L13" s="57">
        <v>11</v>
      </c>
      <c r="M13" s="5">
        <f t="shared" si="4"/>
        <v>64.705882352941174</v>
      </c>
      <c r="N13" s="51">
        <v>5</v>
      </c>
      <c r="O13" s="5">
        <f t="shared" si="5"/>
        <v>83.333333333333329</v>
      </c>
      <c r="P13" s="51">
        <v>7</v>
      </c>
      <c r="Q13" s="5">
        <f t="shared" si="6"/>
        <v>77.777777777777771</v>
      </c>
      <c r="R13" s="51">
        <v>7</v>
      </c>
      <c r="S13" s="5">
        <f t="shared" si="7"/>
        <v>100</v>
      </c>
      <c r="T13" s="5">
        <f t="shared" si="8"/>
        <v>71.397148603030956</v>
      </c>
    </row>
    <row r="14" spans="1:20" s="58" customFormat="1" ht="21.95" customHeight="1">
      <c r="A14" s="51">
        <v>8</v>
      </c>
      <c r="B14" s="51">
        <v>1723012</v>
      </c>
      <c r="C14" s="1" t="s">
        <v>11</v>
      </c>
      <c r="D14" s="51">
        <v>10</v>
      </c>
      <c r="E14" s="57">
        <f t="shared" si="0"/>
        <v>76.92307692307692</v>
      </c>
      <c r="F14" s="51">
        <v>18</v>
      </c>
      <c r="G14" s="5">
        <f t="shared" si="1"/>
        <v>85.714285714285708</v>
      </c>
      <c r="H14" s="51">
        <v>15</v>
      </c>
      <c r="I14" s="5">
        <f t="shared" si="2"/>
        <v>83.333333333333329</v>
      </c>
      <c r="J14" s="51">
        <v>18</v>
      </c>
      <c r="K14" s="5">
        <f t="shared" si="3"/>
        <v>90</v>
      </c>
      <c r="L14" s="57">
        <v>15</v>
      </c>
      <c r="M14" s="5">
        <f t="shared" si="4"/>
        <v>88.235294117647058</v>
      </c>
      <c r="N14" s="51">
        <v>5</v>
      </c>
      <c r="O14" s="5">
        <f t="shared" si="5"/>
        <v>83.333333333333329</v>
      </c>
      <c r="P14" s="51">
        <v>8</v>
      </c>
      <c r="Q14" s="5">
        <f t="shared" si="6"/>
        <v>88.888888888888886</v>
      </c>
      <c r="R14" s="51">
        <v>6</v>
      </c>
      <c r="S14" s="5">
        <f t="shared" si="7"/>
        <v>85.714285714285708</v>
      </c>
      <c r="T14" s="5">
        <f t="shared" si="8"/>
        <v>85.267812253106356</v>
      </c>
    </row>
    <row r="15" spans="1:20" s="58" customFormat="1" ht="21.95" customHeight="1">
      <c r="A15" s="51">
        <v>9</v>
      </c>
      <c r="B15" s="51">
        <v>1723013</v>
      </c>
      <c r="C15" s="1" t="s">
        <v>12</v>
      </c>
      <c r="D15" s="51">
        <v>12</v>
      </c>
      <c r="E15" s="57">
        <f t="shared" si="0"/>
        <v>92.307692307692307</v>
      </c>
      <c r="F15" s="51">
        <v>20</v>
      </c>
      <c r="G15" s="5">
        <f t="shared" si="1"/>
        <v>95.238095238095241</v>
      </c>
      <c r="H15" s="51">
        <v>15</v>
      </c>
      <c r="I15" s="5">
        <f t="shared" si="2"/>
        <v>83.333333333333329</v>
      </c>
      <c r="J15" s="51">
        <v>18</v>
      </c>
      <c r="K15" s="5">
        <f t="shared" si="3"/>
        <v>90</v>
      </c>
      <c r="L15" s="57">
        <v>15</v>
      </c>
      <c r="M15" s="5">
        <f t="shared" si="4"/>
        <v>88.235294117647058</v>
      </c>
      <c r="N15" s="51">
        <v>6</v>
      </c>
      <c r="O15" s="5">
        <f t="shared" si="5"/>
        <v>100</v>
      </c>
      <c r="P15" s="51">
        <v>9</v>
      </c>
      <c r="Q15" s="5">
        <f t="shared" si="6"/>
        <v>100</v>
      </c>
      <c r="R15" s="51">
        <v>7</v>
      </c>
      <c r="S15" s="5">
        <f t="shared" si="7"/>
        <v>100</v>
      </c>
      <c r="T15" s="5">
        <f t="shared" si="8"/>
        <v>93.639301874595986</v>
      </c>
    </row>
    <row r="16" spans="1:20" s="58" customFormat="1" ht="21.95" customHeight="1">
      <c r="A16" s="51">
        <v>10</v>
      </c>
      <c r="B16" s="51">
        <v>1723014</v>
      </c>
      <c r="C16" s="1" t="s">
        <v>13</v>
      </c>
      <c r="D16" s="51">
        <v>13</v>
      </c>
      <c r="E16" s="57">
        <f t="shared" si="0"/>
        <v>100</v>
      </c>
      <c r="F16" s="51">
        <v>21</v>
      </c>
      <c r="G16" s="5">
        <f t="shared" si="1"/>
        <v>100</v>
      </c>
      <c r="H16" s="51">
        <v>17</v>
      </c>
      <c r="I16" s="5">
        <f t="shared" si="2"/>
        <v>94.444444444444443</v>
      </c>
      <c r="J16" s="51">
        <v>20</v>
      </c>
      <c r="K16" s="5">
        <f t="shared" si="3"/>
        <v>100</v>
      </c>
      <c r="L16" s="57">
        <v>16</v>
      </c>
      <c r="M16" s="5">
        <f t="shared" si="4"/>
        <v>94.117647058823536</v>
      </c>
      <c r="N16" s="51">
        <v>6</v>
      </c>
      <c r="O16" s="5">
        <f t="shared" si="5"/>
        <v>100</v>
      </c>
      <c r="P16" s="51">
        <v>9</v>
      </c>
      <c r="Q16" s="5">
        <f t="shared" si="6"/>
        <v>100</v>
      </c>
      <c r="R16" s="51">
        <v>7</v>
      </c>
      <c r="S16" s="5">
        <f t="shared" si="7"/>
        <v>100</v>
      </c>
      <c r="T16" s="5">
        <f t="shared" si="8"/>
        <v>98.570261437908499</v>
      </c>
    </row>
    <row r="17" spans="1:20" s="58" customFormat="1" ht="21.95" customHeight="1">
      <c r="A17" s="51">
        <v>11</v>
      </c>
      <c r="B17" s="51">
        <v>1723016</v>
      </c>
      <c r="C17" s="1" t="s">
        <v>14</v>
      </c>
      <c r="D17" s="51">
        <v>11</v>
      </c>
      <c r="E17" s="57">
        <f t="shared" si="0"/>
        <v>84.615384615384613</v>
      </c>
      <c r="F17" s="51">
        <v>20</v>
      </c>
      <c r="G17" s="5">
        <f t="shared" si="1"/>
        <v>95.238095238095241</v>
      </c>
      <c r="H17" s="51">
        <v>13</v>
      </c>
      <c r="I17" s="5">
        <f t="shared" si="2"/>
        <v>72.222222222222229</v>
      </c>
      <c r="J17" s="51">
        <v>18</v>
      </c>
      <c r="K17" s="5">
        <f t="shared" si="3"/>
        <v>90</v>
      </c>
      <c r="L17" s="57">
        <v>15</v>
      </c>
      <c r="M17" s="5">
        <f t="shared" si="4"/>
        <v>88.235294117647058</v>
      </c>
      <c r="N17" s="51">
        <v>5</v>
      </c>
      <c r="O17" s="5">
        <f t="shared" si="5"/>
        <v>83.333333333333329</v>
      </c>
      <c r="P17" s="51">
        <v>7</v>
      </c>
      <c r="Q17" s="5">
        <f t="shared" si="6"/>
        <v>77.777777777777771</v>
      </c>
      <c r="R17" s="51">
        <v>6</v>
      </c>
      <c r="S17" s="5">
        <f t="shared" si="7"/>
        <v>85.714285714285708</v>
      </c>
      <c r="T17" s="5">
        <f t="shared" si="8"/>
        <v>84.642049127343242</v>
      </c>
    </row>
    <row r="18" spans="1:20" s="58" customFormat="1" ht="21.95" customHeight="1">
      <c r="A18" s="51">
        <v>12</v>
      </c>
      <c r="B18" s="51">
        <v>1723021</v>
      </c>
      <c r="C18" s="1" t="s">
        <v>15</v>
      </c>
      <c r="D18" s="51">
        <v>10</v>
      </c>
      <c r="E18" s="57">
        <f t="shared" si="0"/>
        <v>76.92307692307692</v>
      </c>
      <c r="F18" s="51">
        <v>18</v>
      </c>
      <c r="G18" s="5">
        <f t="shared" si="1"/>
        <v>85.714285714285708</v>
      </c>
      <c r="H18" s="51">
        <v>14</v>
      </c>
      <c r="I18" s="5">
        <f t="shared" si="2"/>
        <v>77.777777777777771</v>
      </c>
      <c r="J18" s="51">
        <v>16</v>
      </c>
      <c r="K18" s="5">
        <f t="shared" si="3"/>
        <v>80</v>
      </c>
      <c r="L18" s="57">
        <v>14</v>
      </c>
      <c r="M18" s="5">
        <f t="shared" si="4"/>
        <v>82.352941176470594</v>
      </c>
      <c r="N18" s="51">
        <v>5</v>
      </c>
      <c r="O18" s="5">
        <f t="shared" si="5"/>
        <v>83.333333333333329</v>
      </c>
      <c r="P18" s="51">
        <v>6</v>
      </c>
      <c r="Q18" s="5">
        <f t="shared" si="6"/>
        <v>66.666666666666671</v>
      </c>
      <c r="R18" s="51">
        <v>5</v>
      </c>
      <c r="S18" s="5">
        <f t="shared" si="7"/>
        <v>71.428571428571431</v>
      </c>
      <c r="T18" s="5">
        <f t="shared" si="8"/>
        <v>78.024581627522807</v>
      </c>
    </row>
    <row r="19" spans="1:20" s="58" customFormat="1" ht="21.95" customHeight="1">
      <c r="A19" s="51">
        <v>13</v>
      </c>
      <c r="B19" s="51">
        <v>1723022</v>
      </c>
      <c r="C19" s="1" t="s">
        <v>16</v>
      </c>
      <c r="D19" s="51">
        <v>8</v>
      </c>
      <c r="E19" s="57">
        <f t="shared" si="0"/>
        <v>61.53846153846154</v>
      </c>
      <c r="F19" s="51">
        <v>17</v>
      </c>
      <c r="G19" s="5">
        <f t="shared" si="1"/>
        <v>80.952380952380949</v>
      </c>
      <c r="H19" s="51">
        <v>11</v>
      </c>
      <c r="I19" s="5">
        <f t="shared" si="2"/>
        <v>61.111111111111114</v>
      </c>
      <c r="J19" s="51">
        <v>12</v>
      </c>
      <c r="K19" s="5">
        <f t="shared" si="3"/>
        <v>60</v>
      </c>
      <c r="L19" s="57">
        <v>13</v>
      </c>
      <c r="M19" s="5">
        <f t="shared" si="4"/>
        <v>76.470588235294116</v>
      </c>
      <c r="N19" s="51">
        <v>4</v>
      </c>
      <c r="O19" s="5">
        <f t="shared" si="5"/>
        <v>66.666666666666671</v>
      </c>
      <c r="P19" s="51">
        <v>7</v>
      </c>
      <c r="Q19" s="5">
        <f t="shared" si="6"/>
        <v>77.777777777777771</v>
      </c>
      <c r="R19" s="51">
        <v>5</v>
      </c>
      <c r="S19" s="5">
        <f t="shared" si="7"/>
        <v>71.428571428571431</v>
      </c>
      <c r="T19" s="5">
        <f t="shared" si="8"/>
        <v>69.493194713782955</v>
      </c>
    </row>
    <row r="20" spans="1:20" s="58" customFormat="1" ht="21.95" customHeight="1">
      <c r="A20" s="51">
        <v>14</v>
      </c>
      <c r="B20" s="51">
        <v>1723026</v>
      </c>
      <c r="C20" s="1" t="s">
        <v>17</v>
      </c>
      <c r="D20" s="51">
        <v>1</v>
      </c>
      <c r="E20" s="57">
        <f t="shared" si="0"/>
        <v>7.6923076923076925</v>
      </c>
      <c r="F20" s="51">
        <v>7</v>
      </c>
      <c r="G20" s="5">
        <f t="shared" si="1"/>
        <v>33.333333333333336</v>
      </c>
      <c r="H20" s="51">
        <v>4</v>
      </c>
      <c r="I20" s="5">
        <f t="shared" si="2"/>
        <v>22.222222222222221</v>
      </c>
      <c r="J20" s="51">
        <v>11</v>
      </c>
      <c r="K20" s="5">
        <f t="shared" si="3"/>
        <v>55</v>
      </c>
      <c r="L20" s="57">
        <v>0</v>
      </c>
      <c r="M20" s="5">
        <f t="shared" si="4"/>
        <v>0</v>
      </c>
      <c r="N20" s="51">
        <v>1</v>
      </c>
      <c r="O20" s="5">
        <f t="shared" si="5"/>
        <v>16.666666666666668</v>
      </c>
      <c r="P20" s="51">
        <v>1</v>
      </c>
      <c r="Q20" s="5">
        <f t="shared" si="6"/>
        <v>11.111111111111111</v>
      </c>
      <c r="R20" s="51">
        <v>2</v>
      </c>
      <c r="S20" s="5">
        <f t="shared" si="7"/>
        <v>28.571428571428573</v>
      </c>
      <c r="T20" s="5">
        <f t="shared" si="8"/>
        <v>21.824633699633701</v>
      </c>
    </row>
    <row r="21" spans="1:20" s="58" customFormat="1" ht="21.95" customHeight="1">
      <c r="A21" s="51">
        <v>15</v>
      </c>
      <c r="B21" s="51">
        <v>1723027</v>
      </c>
      <c r="C21" s="1" t="s">
        <v>18</v>
      </c>
      <c r="D21" s="51">
        <v>9</v>
      </c>
      <c r="E21" s="57">
        <f t="shared" si="0"/>
        <v>69.230769230769226</v>
      </c>
      <c r="F21" s="51">
        <v>6</v>
      </c>
      <c r="G21" s="5">
        <f t="shared" si="1"/>
        <v>28.571428571428573</v>
      </c>
      <c r="H21" s="51">
        <v>9</v>
      </c>
      <c r="I21" s="5">
        <f t="shared" si="2"/>
        <v>50</v>
      </c>
      <c r="J21" s="51">
        <v>9</v>
      </c>
      <c r="K21" s="5">
        <f t="shared" si="3"/>
        <v>45</v>
      </c>
      <c r="L21" s="57">
        <v>12</v>
      </c>
      <c r="M21" s="5">
        <f t="shared" si="4"/>
        <v>70.588235294117652</v>
      </c>
      <c r="N21" s="51">
        <v>5</v>
      </c>
      <c r="O21" s="5">
        <f t="shared" si="5"/>
        <v>83.333333333333329</v>
      </c>
      <c r="P21" s="51">
        <v>4</v>
      </c>
      <c r="Q21" s="5">
        <f t="shared" si="6"/>
        <v>44.444444444444443</v>
      </c>
      <c r="R21" s="51">
        <v>4</v>
      </c>
      <c r="S21" s="5">
        <f t="shared" si="7"/>
        <v>57.142857142857146</v>
      </c>
      <c r="T21" s="5">
        <f t="shared" si="8"/>
        <v>56.038883502118793</v>
      </c>
    </row>
    <row r="22" spans="1:20" s="58" customFormat="1" ht="21.95" customHeight="1">
      <c r="A22" s="51">
        <v>16</v>
      </c>
      <c r="B22" s="51">
        <v>1723028</v>
      </c>
      <c r="C22" s="1" t="s">
        <v>19</v>
      </c>
      <c r="D22" s="51">
        <v>10</v>
      </c>
      <c r="E22" s="57">
        <f t="shared" si="0"/>
        <v>76.92307692307692</v>
      </c>
      <c r="F22" s="51">
        <v>20</v>
      </c>
      <c r="G22" s="5">
        <f t="shared" si="1"/>
        <v>95.238095238095241</v>
      </c>
      <c r="H22" s="51">
        <v>14</v>
      </c>
      <c r="I22" s="5">
        <f t="shared" si="2"/>
        <v>77.777777777777771</v>
      </c>
      <c r="J22" s="51">
        <v>18</v>
      </c>
      <c r="K22" s="5">
        <f t="shared" si="3"/>
        <v>90</v>
      </c>
      <c r="L22" s="57">
        <v>12</v>
      </c>
      <c r="M22" s="5">
        <f t="shared" si="4"/>
        <v>70.588235294117652</v>
      </c>
      <c r="N22" s="51">
        <v>5</v>
      </c>
      <c r="O22" s="5">
        <f t="shared" si="5"/>
        <v>83.333333333333329</v>
      </c>
      <c r="P22" s="51">
        <v>7</v>
      </c>
      <c r="Q22" s="5">
        <f t="shared" si="6"/>
        <v>77.777777777777771</v>
      </c>
      <c r="R22" s="51">
        <v>5</v>
      </c>
      <c r="S22" s="5">
        <f t="shared" si="7"/>
        <v>71.428571428571431</v>
      </c>
      <c r="T22" s="5">
        <f t="shared" si="8"/>
        <v>80.383358471593766</v>
      </c>
    </row>
    <row r="23" spans="1:20" s="58" customFormat="1" ht="21.95" customHeight="1">
      <c r="A23" s="51">
        <v>17</v>
      </c>
      <c r="B23" s="51">
        <v>1723029</v>
      </c>
      <c r="C23" s="1" t="s">
        <v>20</v>
      </c>
      <c r="D23" s="51">
        <v>8</v>
      </c>
      <c r="E23" s="57">
        <f t="shared" si="0"/>
        <v>61.53846153846154</v>
      </c>
      <c r="F23" s="51">
        <v>17</v>
      </c>
      <c r="G23" s="5">
        <f t="shared" si="1"/>
        <v>80.952380952380949</v>
      </c>
      <c r="H23" s="51">
        <v>13</v>
      </c>
      <c r="I23" s="5">
        <f t="shared" si="2"/>
        <v>72.222222222222229</v>
      </c>
      <c r="J23" s="51">
        <v>13</v>
      </c>
      <c r="K23" s="5">
        <f t="shared" si="3"/>
        <v>65</v>
      </c>
      <c r="L23" s="57">
        <v>12</v>
      </c>
      <c r="M23" s="5">
        <f t="shared" si="4"/>
        <v>70.588235294117652</v>
      </c>
      <c r="N23" s="51">
        <v>5</v>
      </c>
      <c r="O23" s="5">
        <f t="shared" si="5"/>
        <v>83.333333333333329</v>
      </c>
      <c r="P23" s="51">
        <v>6</v>
      </c>
      <c r="Q23" s="5">
        <f t="shared" si="6"/>
        <v>66.666666666666671</v>
      </c>
      <c r="R23" s="51">
        <v>5</v>
      </c>
      <c r="S23" s="5">
        <f t="shared" si="7"/>
        <v>71.428571428571431</v>
      </c>
      <c r="T23" s="5">
        <f t="shared" si="8"/>
        <v>71.466233929469226</v>
      </c>
    </row>
    <row r="24" spans="1:20" s="41" customFormat="1" ht="21.95" customHeight="1">
      <c r="A24" s="26">
        <v>18</v>
      </c>
      <c r="B24" s="26">
        <v>1723030</v>
      </c>
      <c r="C24" s="34" t="s">
        <v>21</v>
      </c>
      <c r="D24" s="26">
        <v>3</v>
      </c>
      <c r="E24" s="59">
        <f t="shared" si="0"/>
        <v>23.076923076923077</v>
      </c>
      <c r="F24" s="26">
        <v>7</v>
      </c>
      <c r="G24" s="6">
        <f t="shared" si="1"/>
        <v>33.333333333333336</v>
      </c>
      <c r="H24" s="26">
        <v>7</v>
      </c>
      <c r="I24" s="6">
        <f t="shared" si="2"/>
        <v>38.888888888888886</v>
      </c>
      <c r="J24" s="26">
        <v>7</v>
      </c>
      <c r="K24" s="6">
        <f t="shared" si="3"/>
        <v>35</v>
      </c>
      <c r="L24" s="59">
        <v>11</v>
      </c>
      <c r="M24" s="6">
        <f t="shared" si="4"/>
        <v>64.705882352941174</v>
      </c>
      <c r="N24" s="26">
        <v>3</v>
      </c>
      <c r="O24" s="6">
        <f>N24*100/5</f>
        <v>60</v>
      </c>
      <c r="P24" s="26">
        <v>2</v>
      </c>
      <c r="Q24" s="6">
        <f>P24*100/8</f>
        <v>25</v>
      </c>
      <c r="R24" s="26">
        <v>3</v>
      </c>
      <c r="S24" s="6">
        <f>R24*100/7</f>
        <v>42.857142857142854</v>
      </c>
      <c r="T24" s="6">
        <f t="shared" si="8"/>
        <v>40.357771313653664</v>
      </c>
    </row>
    <row r="25" spans="1:20" s="41" customFormat="1" ht="21.95" customHeight="1">
      <c r="A25" s="26">
        <v>19</v>
      </c>
      <c r="B25" s="26">
        <v>1723031</v>
      </c>
      <c r="C25" s="34" t="s">
        <v>22</v>
      </c>
      <c r="D25" s="26">
        <v>5</v>
      </c>
      <c r="E25" s="59">
        <f t="shared" si="0"/>
        <v>38.46153846153846</v>
      </c>
      <c r="F25" s="26">
        <v>9</v>
      </c>
      <c r="G25" s="6">
        <f t="shared" si="1"/>
        <v>42.857142857142854</v>
      </c>
      <c r="H25" s="26">
        <v>8</v>
      </c>
      <c r="I25" s="6">
        <f t="shared" si="2"/>
        <v>44.444444444444443</v>
      </c>
      <c r="J25" s="26">
        <v>8</v>
      </c>
      <c r="K25" s="6">
        <f t="shared" si="3"/>
        <v>40</v>
      </c>
      <c r="L25" s="59">
        <v>13</v>
      </c>
      <c r="M25" s="6">
        <f t="shared" si="4"/>
        <v>76.470588235294116</v>
      </c>
      <c r="N25" s="26">
        <v>4</v>
      </c>
      <c r="O25" s="6">
        <f t="shared" ref="O25:O40" si="9">N25*100/5</f>
        <v>80</v>
      </c>
      <c r="P25" s="26">
        <v>5</v>
      </c>
      <c r="Q25" s="6">
        <f t="shared" ref="Q25:Q40" si="10">P25*100/8</f>
        <v>62.5</v>
      </c>
      <c r="R25" s="26">
        <v>4</v>
      </c>
      <c r="S25" s="6">
        <f t="shared" ref="S25:S40" si="11">R25*100/7</f>
        <v>57.142857142857146</v>
      </c>
      <c r="T25" s="6">
        <f t="shared" si="8"/>
        <v>55.234571392659625</v>
      </c>
    </row>
    <row r="26" spans="1:20" s="41" customFormat="1" ht="21.95" customHeight="1">
      <c r="A26" s="26">
        <v>20</v>
      </c>
      <c r="B26" s="26">
        <v>1723033</v>
      </c>
      <c r="C26" s="34" t="s">
        <v>23</v>
      </c>
      <c r="D26" s="26">
        <v>9</v>
      </c>
      <c r="E26" s="59">
        <f t="shared" si="0"/>
        <v>69.230769230769226</v>
      </c>
      <c r="F26" s="26">
        <v>17</v>
      </c>
      <c r="G26" s="6">
        <f t="shared" si="1"/>
        <v>80.952380952380949</v>
      </c>
      <c r="H26" s="26">
        <v>13</v>
      </c>
      <c r="I26" s="6">
        <f t="shared" si="2"/>
        <v>72.222222222222229</v>
      </c>
      <c r="J26" s="26">
        <v>13</v>
      </c>
      <c r="K26" s="6">
        <f t="shared" si="3"/>
        <v>65</v>
      </c>
      <c r="L26" s="59">
        <v>12</v>
      </c>
      <c r="M26" s="6">
        <f t="shared" si="4"/>
        <v>70.588235294117652</v>
      </c>
      <c r="N26" s="26">
        <v>4</v>
      </c>
      <c r="O26" s="6">
        <f t="shared" si="9"/>
        <v>80</v>
      </c>
      <c r="P26" s="26">
        <v>7</v>
      </c>
      <c r="Q26" s="6">
        <f t="shared" si="10"/>
        <v>87.5</v>
      </c>
      <c r="R26" s="26">
        <v>2</v>
      </c>
      <c r="S26" s="6">
        <f t="shared" si="11"/>
        <v>28.571428571428573</v>
      </c>
      <c r="T26" s="6">
        <f t="shared" si="8"/>
        <v>69.258129533864832</v>
      </c>
    </row>
    <row r="27" spans="1:20" s="41" customFormat="1" ht="21.95" customHeight="1">
      <c r="A27" s="26">
        <v>21</v>
      </c>
      <c r="B27" s="26">
        <v>1723034</v>
      </c>
      <c r="C27" s="34" t="s">
        <v>24</v>
      </c>
      <c r="D27" s="26">
        <v>7</v>
      </c>
      <c r="E27" s="59">
        <f t="shared" si="0"/>
        <v>53.846153846153847</v>
      </c>
      <c r="F27" s="26">
        <v>10</v>
      </c>
      <c r="G27" s="6">
        <f t="shared" si="1"/>
        <v>47.61904761904762</v>
      </c>
      <c r="H27" s="26">
        <v>4</v>
      </c>
      <c r="I27" s="6">
        <f t="shared" si="2"/>
        <v>22.222222222222221</v>
      </c>
      <c r="J27" s="26">
        <v>10</v>
      </c>
      <c r="K27" s="6">
        <f t="shared" si="3"/>
        <v>50</v>
      </c>
      <c r="L27" s="59">
        <v>13</v>
      </c>
      <c r="M27" s="6">
        <f t="shared" si="4"/>
        <v>76.470588235294116</v>
      </c>
      <c r="N27" s="26">
        <v>3</v>
      </c>
      <c r="O27" s="6">
        <f t="shared" si="9"/>
        <v>60</v>
      </c>
      <c r="P27" s="26">
        <v>6</v>
      </c>
      <c r="Q27" s="6">
        <f t="shared" si="10"/>
        <v>75</v>
      </c>
      <c r="R27" s="26">
        <v>5</v>
      </c>
      <c r="S27" s="6">
        <f t="shared" si="11"/>
        <v>71.428571428571431</v>
      </c>
      <c r="T27" s="6">
        <f t="shared" si="8"/>
        <v>57.07332291891116</v>
      </c>
    </row>
    <row r="28" spans="1:20" s="41" customFormat="1" ht="21.95" customHeight="1">
      <c r="A28" s="26">
        <v>22</v>
      </c>
      <c r="B28" s="26">
        <v>1723035</v>
      </c>
      <c r="C28" s="34" t="s">
        <v>25</v>
      </c>
      <c r="D28" s="26">
        <v>11</v>
      </c>
      <c r="E28" s="59">
        <f t="shared" si="0"/>
        <v>84.615384615384613</v>
      </c>
      <c r="F28" s="26">
        <v>18</v>
      </c>
      <c r="G28" s="6">
        <f t="shared" si="1"/>
        <v>85.714285714285708</v>
      </c>
      <c r="H28" s="26">
        <v>16</v>
      </c>
      <c r="I28" s="6">
        <f t="shared" si="2"/>
        <v>88.888888888888886</v>
      </c>
      <c r="J28" s="26">
        <v>9</v>
      </c>
      <c r="K28" s="6">
        <f t="shared" si="3"/>
        <v>45</v>
      </c>
      <c r="L28" s="59">
        <v>16</v>
      </c>
      <c r="M28" s="6">
        <f t="shared" si="4"/>
        <v>94.117647058823536</v>
      </c>
      <c r="N28" s="26">
        <v>5</v>
      </c>
      <c r="O28" s="6">
        <f t="shared" si="9"/>
        <v>100</v>
      </c>
      <c r="P28" s="26">
        <v>8</v>
      </c>
      <c r="Q28" s="6">
        <f t="shared" si="10"/>
        <v>100</v>
      </c>
      <c r="R28" s="26">
        <v>2</v>
      </c>
      <c r="S28" s="6">
        <f t="shared" si="11"/>
        <v>28.571428571428573</v>
      </c>
      <c r="T28" s="6">
        <f t="shared" si="8"/>
        <v>78.363454356101414</v>
      </c>
    </row>
    <row r="29" spans="1:20" s="41" customFormat="1" ht="21.95" customHeight="1">
      <c r="A29" s="26">
        <v>23</v>
      </c>
      <c r="B29" s="26">
        <v>1723037</v>
      </c>
      <c r="C29" s="34" t="s">
        <v>26</v>
      </c>
      <c r="D29" s="26">
        <v>8</v>
      </c>
      <c r="E29" s="59">
        <f t="shared" si="0"/>
        <v>61.53846153846154</v>
      </c>
      <c r="F29" s="26">
        <v>13</v>
      </c>
      <c r="G29" s="6">
        <f t="shared" si="1"/>
        <v>61.904761904761905</v>
      </c>
      <c r="H29" s="26">
        <v>11</v>
      </c>
      <c r="I29" s="6">
        <f t="shared" si="2"/>
        <v>61.111111111111114</v>
      </c>
      <c r="J29" s="26">
        <v>11</v>
      </c>
      <c r="K29" s="6">
        <f t="shared" si="3"/>
        <v>55</v>
      </c>
      <c r="L29" s="59">
        <v>9</v>
      </c>
      <c r="M29" s="6">
        <f t="shared" si="4"/>
        <v>52.941176470588232</v>
      </c>
      <c r="N29" s="26">
        <v>2</v>
      </c>
      <c r="O29" s="6">
        <f t="shared" si="9"/>
        <v>40</v>
      </c>
      <c r="P29" s="26">
        <v>5</v>
      </c>
      <c r="Q29" s="6">
        <f t="shared" si="10"/>
        <v>62.5</v>
      </c>
      <c r="R29" s="26">
        <v>6</v>
      </c>
      <c r="S29" s="6">
        <f t="shared" si="11"/>
        <v>85.714285714285708</v>
      </c>
      <c r="T29" s="6">
        <f t="shared" si="8"/>
        <v>60.088724592401064</v>
      </c>
    </row>
    <row r="30" spans="1:20" s="41" customFormat="1" ht="21.95" customHeight="1">
      <c r="A30" s="26">
        <v>24</v>
      </c>
      <c r="B30" s="26">
        <v>1723038</v>
      </c>
      <c r="C30" s="34" t="s">
        <v>27</v>
      </c>
      <c r="D30" s="26">
        <v>8</v>
      </c>
      <c r="E30" s="59">
        <f t="shared" si="0"/>
        <v>61.53846153846154</v>
      </c>
      <c r="F30" s="26">
        <v>12</v>
      </c>
      <c r="G30" s="6">
        <f t="shared" si="1"/>
        <v>57.142857142857146</v>
      </c>
      <c r="H30" s="26">
        <v>6</v>
      </c>
      <c r="I30" s="6">
        <f t="shared" si="2"/>
        <v>33.333333333333336</v>
      </c>
      <c r="J30" s="26">
        <v>10</v>
      </c>
      <c r="K30" s="6">
        <f t="shared" si="3"/>
        <v>50</v>
      </c>
      <c r="L30" s="59">
        <v>6</v>
      </c>
      <c r="M30" s="6">
        <f t="shared" si="4"/>
        <v>35.294117647058826</v>
      </c>
      <c r="N30" s="26">
        <v>3</v>
      </c>
      <c r="O30" s="6">
        <f t="shared" si="9"/>
        <v>60</v>
      </c>
      <c r="P30" s="26">
        <v>8</v>
      </c>
      <c r="Q30" s="6">
        <f t="shared" si="10"/>
        <v>100</v>
      </c>
      <c r="R30" s="26">
        <v>4</v>
      </c>
      <c r="S30" s="6">
        <f t="shared" si="11"/>
        <v>57.142857142857146</v>
      </c>
      <c r="T30" s="6">
        <f t="shared" si="8"/>
        <v>56.806453350571005</v>
      </c>
    </row>
    <row r="31" spans="1:20" s="41" customFormat="1" ht="21.95" customHeight="1">
      <c r="A31" s="26">
        <v>25</v>
      </c>
      <c r="B31" s="26">
        <v>1723039</v>
      </c>
      <c r="C31" s="34" t="s">
        <v>28</v>
      </c>
      <c r="D31" s="26">
        <v>6</v>
      </c>
      <c r="E31" s="59">
        <f t="shared" si="0"/>
        <v>46.153846153846153</v>
      </c>
      <c r="F31" s="26">
        <v>13</v>
      </c>
      <c r="G31" s="6">
        <f t="shared" si="1"/>
        <v>61.904761904761905</v>
      </c>
      <c r="H31" s="26">
        <v>10</v>
      </c>
      <c r="I31" s="6">
        <f t="shared" si="2"/>
        <v>55.555555555555557</v>
      </c>
      <c r="J31" s="26">
        <v>9</v>
      </c>
      <c r="K31" s="6">
        <f t="shared" si="3"/>
        <v>45</v>
      </c>
      <c r="L31" s="59">
        <v>11</v>
      </c>
      <c r="M31" s="6">
        <f t="shared" si="4"/>
        <v>64.705882352941174</v>
      </c>
      <c r="N31" s="26">
        <v>3</v>
      </c>
      <c r="O31" s="6">
        <f t="shared" si="9"/>
        <v>60</v>
      </c>
      <c r="P31" s="26">
        <v>8</v>
      </c>
      <c r="Q31" s="6">
        <f t="shared" si="10"/>
        <v>100</v>
      </c>
      <c r="R31" s="26">
        <v>2</v>
      </c>
      <c r="S31" s="6">
        <f t="shared" si="11"/>
        <v>28.571428571428573</v>
      </c>
      <c r="T31" s="6">
        <f t="shared" si="8"/>
        <v>57.736434317316665</v>
      </c>
    </row>
    <row r="32" spans="1:20" s="41" customFormat="1" ht="21.95" customHeight="1">
      <c r="A32" s="26">
        <v>26</v>
      </c>
      <c r="B32" s="26">
        <v>1723040</v>
      </c>
      <c r="C32" s="34" t="s">
        <v>29</v>
      </c>
      <c r="D32" s="26">
        <v>10</v>
      </c>
      <c r="E32" s="59">
        <f t="shared" si="0"/>
        <v>76.92307692307692</v>
      </c>
      <c r="F32" s="26">
        <v>17</v>
      </c>
      <c r="G32" s="6">
        <f t="shared" si="1"/>
        <v>80.952380952380949</v>
      </c>
      <c r="H32" s="26">
        <v>16</v>
      </c>
      <c r="I32" s="6">
        <f t="shared" si="2"/>
        <v>88.888888888888886</v>
      </c>
      <c r="J32" s="26">
        <v>17</v>
      </c>
      <c r="K32" s="6">
        <f t="shared" si="3"/>
        <v>85</v>
      </c>
      <c r="L32" s="59">
        <v>15</v>
      </c>
      <c r="M32" s="6">
        <f t="shared" si="4"/>
        <v>88.235294117647058</v>
      </c>
      <c r="N32" s="26">
        <v>4</v>
      </c>
      <c r="O32" s="6">
        <f t="shared" si="9"/>
        <v>80</v>
      </c>
      <c r="P32" s="26">
        <v>7</v>
      </c>
      <c r="Q32" s="6">
        <f t="shared" si="10"/>
        <v>87.5</v>
      </c>
      <c r="R32" s="26">
        <v>6</v>
      </c>
      <c r="S32" s="6">
        <f t="shared" si="11"/>
        <v>85.714285714285708</v>
      </c>
      <c r="T32" s="6">
        <f t="shared" si="8"/>
        <v>84.15174082453494</v>
      </c>
    </row>
    <row r="33" spans="1:20" s="41" customFormat="1" ht="21.95" customHeight="1">
      <c r="A33" s="26">
        <v>27</v>
      </c>
      <c r="B33" s="26">
        <v>1723041</v>
      </c>
      <c r="C33" s="34" t="s">
        <v>30</v>
      </c>
      <c r="D33" s="26">
        <v>6</v>
      </c>
      <c r="E33" s="59">
        <f t="shared" si="0"/>
        <v>46.153846153846153</v>
      </c>
      <c r="F33" s="26">
        <v>11</v>
      </c>
      <c r="G33" s="6">
        <f t="shared" si="1"/>
        <v>52.38095238095238</v>
      </c>
      <c r="H33" s="26">
        <v>10</v>
      </c>
      <c r="I33" s="6">
        <f t="shared" si="2"/>
        <v>55.555555555555557</v>
      </c>
      <c r="J33" s="26">
        <v>5</v>
      </c>
      <c r="K33" s="6">
        <f t="shared" si="3"/>
        <v>25</v>
      </c>
      <c r="L33" s="59">
        <v>10</v>
      </c>
      <c r="M33" s="6">
        <f t="shared" si="4"/>
        <v>58.823529411764703</v>
      </c>
      <c r="N33" s="26">
        <v>4</v>
      </c>
      <c r="O33" s="6">
        <f t="shared" si="9"/>
        <v>80</v>
      </c>
      <c r="P33" s="26">
        <v>7</v>
      </c>
      <c r="Q33" s="6">
        <f t="shared" si="10"/>
        <v>87.5</v>
      </c>
      <c r="R33" s="26">
        <v>6</v>
      </c>
      <c r="S33" s="6">
        <f t="shared" si="11"/>
        <v>85.714285714285708</v>
      </c>
      <c r="T33" s="6">
        <f t="shared" si="8"/>
        <v>61.391021152050563</v>
      </c>
    </row>
    <row r="34" spans="1:20" s="41" customFormat="1" ht="21.95" customHeight="1">
      <c r="A34" s="26">
        <v>28</v>
      </c>
      <c r="B34" s="26">
        <v>1723042</v>
      </c>
      <c r="C34" s="34" t="s">
        <v>31</v>
      </c>
      <c r="D34" s="26">
        <v>5</v>
      </c>
      <c r="E34" s="59">
        <f t="shared" si="0"/>
        <v>38.46153846153846</v>
      </c>
      <c r="F34" s="26">
        <v>15</v>
      </c>
      <c r="G34" s="6">
        <f t="shared" si="1"/>
        <v>71.428571428571431</v>
      </c>
      <c r="H34" s="26">
        <v>11</v>
      </c>
      <c r="I34" s="6">
        <f t="shared" si="2"/>
        <v>61.111111111111114</v>
      </c>
      <c r="J34" s="26">
        <v>11</v>
      </c>
      <c r="K34" s="6">
        <f t="shared" si="3"/>
        <v>55</v>
      </c>
      <c r="L34" s="59">
        <v>13</v>
      </c>
      <c r="M34" s="6">
        <f t="shared" si="4"/>
        <v>76.470588235294116</v>
      </c>
      <c r="N34" s="26">
        <v>4</v>
      </c>
      <c r="O34" s="6">
        <f t="shared" si="9"/>
        <v>80</v>
      </c>
      <c r="P34" s="26">
        <v>5</v>
      </c>
      <c r="Q34" s="6">
        <f t="shared" si="10"/>
        <v>62.5</v>
      </c>
      <c r="R34" s="26">
        <v>5</v>
      </c>
      <c r="S34" s="6">
        <f t="shared" si="11"/>
        <v>71.428571428571431</v>
      </c>
      <c r="T34" s="6">
        <f t="shared" si="8"/>
        <v>64.550047583135822</v>
      </c>
    </row>
    <row r="35" spans="1:20" s="41" customFormat="1" ht="21.95" customHeight="1">
      <c r="A35" s="26">
        <v>29</v>
      </c>
      <c r="B35" s="26">
        <v>1723043</v>
      </c>
      <c r="C35" s="34" t="s">
        <v>32</v>
      </c>
      <c r="D35" s="26">
        <v>12</v>
      </c>
      <c r="E35" s="59">
        <f t="shared" si="0"/>
        <v>92.307692307692307</v>
      </c>
      <c r="F35" s="26">
        <v>21</v>
      </c>
      <c r="G35" s="6">
        <f t="shared" si="1"/>
        <v>100</v>
      </c>
      <c r="H35" s="26">
        <v>16</v>
      </c>
      <c r="I35" s="6">
        <f t="shared" si="2"/>
        <v>88.888888888888886</v>
      </c>
      <c r="J35" s="26">
        <v>16</v>
      </c>
      <c r="K35" s="6">
        <f t="shared" si="3"/>
        <v>80</v>
      </c>
      <c r="L35" s="59">
        <v>16</v>
      </c>
      <c r="M35" s="6">
        <f t="shared" si="4"/>
        <v>94.117647058823536</v>
      </c>
      <c r="N35" s="26">
        <v>5</v>
      </c>
      <c r="O35" s="6">
        <f t="shared" si="9"/>
        <v>100</v>
      </c>
      <c r="P35" s="26">
        <v>8</v>
      </c>
      <c r="Q35" s="6">
        <f t="shared" si="10"/>
        <v>100</v>
      </c>
      <c r="R35" s="26">
        <v>5</v>
      </c>
      <c r="S35" s="6">
        <f t="shared" si="11"/>
        <v>71.428571428571431</v>
      </c>
      <c r="T35" s="6">
        <f t="shared" si="8"/>
        <v>90.84284996049702</v>
      </c>
    </row>
    <row r="36" spans="1:20" s="41" customFormat="1" ht="21.95" customHeight="1">
      <c r="A36" s="26">
        <v>30</v>
      </c>
      <c r="B36" s="26">
        <v>1723044</v>
      </c>
      <c r="C36" s="34" t="s">
        <v>33</v>
      </c>
      <c r="D36" s="26">
        <v>11</v>
      </c>
      <c r="E36" s="59">
        <f t="shared" si="0"/>
        <v>84.615384615384613</v>
      </c>
      <c r="F36" s="26">
        <v>20</v>
      </c>
      <c r="G36" s="6">
        <f t="shared" si="1"/>
        <v>95.238095238095241</v>
      </c>
      <c r="H36" s="26">
        <v>14</v>
      </c>
      <c r="I36" s="6">
        <f t="shared" si="2"/>
        <v>77.777777777777771</v>
      </c>
      <c r="J36" s="26">
        <v>18</v>
      </c>
      <c r="K36" s="6">
        <f t="shared" si="3"/>
        <v>90</v>
      </c>
      <c r="L36" s="59">
        <v>17</v>
      </c>
      <c r="M36" s="6">
        <f t="shared" si="4"/>
        <v>100</v>
      </c>
      <c r="N36" s="26">
        <v>5</v>
      </c>
      <c r="O36" s="6">
        <f t="shared" si="9"/>
        <v>100</v>
      </c>
      <c r="P36" s="26">
        <v>8</v>
      </c>
      <c r="Q36" s="6">
        <f t="shared" si="10"/>
        <v>100</v>
      </c>
      <c r="R36" s="26">
        <v>5</v>
      </c>
      <c r="S36" s="6">
        <f t="shared" si="11"/>
        <v>71.428571428571431</v>
      </c>
      <c r="T36" s="6">
        <f t="shared" si="8"/>
        <v>89.882478632478637</v>
      </c>
    </row>
    <row r="37" spans="1:20" s="41" customFormat="1" ht="21.95" customHeight="1">
      <c r="A37" s="26">
        <v>31</v>
      </c>
      <c r="B37" s="26">
        <v>1723045</v>
      </c>
      <c r="C37" s="34" t="s">
        <v>34</v>
      </c>
      <c r="D37" s="26">
        <v>9</v>
      </c>
      <c r="E37" s="59">
        <f t="shared" si="0"/>
        <v>69.230769230769226</v>
      </c>
      <c r="F37" s="26">
        <v>14</v>
      </c>
      <c r="G37" s="6">
        <f t="shared" si="1"/>
        <v>66.666666666666671</v>
      </c>
      <c r="H37" s="26">
        <v>13</v>
      </c>
      <c r="I37" s="6">
        <f t="shared" si="2"/>
        <v>72.222222222222229</v>
      </c>
      <c r="J37" s="26">
        <v>10</v>
      </c>
      <c r="K37" s="6">
        <f t="shared" si="3"/>
        <v>50</v>
      </c>
      <c r="L37" s="59">
        <v>10</v>
      </c>
      <c r="M37" s="6">
        <f t="shared" si="4"/>
        <v>58.823529411764703</v>
      </c>
      <c r="N37" s="26">
        <v>4</v>
      </c>
      <c r="O37" s="6">
        <f t="shared" si="9"/>
        <v>80</v>
      </c>
      <c r="P37" s="26">
        <v>8</v>
      </c>
      <c r="Q37" s="6">
        <f t="shared" si="10"/>
        <v>100</v>
      </c>
      <c r="R37" s="26">
        <v>6</v>
      </c>
      <c r="S37" s="6">
        <f t="shared" si="11"/>
        <v>85.714285714285708</v>
      </c>
      <c r="T37" s="6">
        <f t="shared" si="8"/>
        <v>72.832184155713563</v>
      </c>
    </row>
    <row r="38" spans="1:20" s="41" customFormat="1" ht="21.95" customHeight="1">
      <c r="A38" s="26">
        <v>32</v>
      </c>
      <c r="B38" s="26">
        <v>1723046</v>
      </c>
      <c r="C38" s="34" t="s">
        <v>35</v>
      </c>
      <c r="D38" s="26">
        <v>7</v>
      </c>
      <c r="E38" s="59">
        <f t="shared" si="0"/>
        <v>53.846153846153847</v>
      </c>
      <c r="F38" s="26">
        <v>9</v>
      </c>
      <c r="G38" s="6">
        <f t="shared" si="1"/>
        <v>42.857142857142854</v>
      </c>
      <c r="H38" s="26">
        <v>5</v>
      </c>
      <c r="I38" s="6">
        <f t="shared" si="2"/>
        <v>27.777777777777779</v>
      </c>
      <c r="J38" s="26">
        <v>9</v>
      </c>
      <c r="K38" s="6">
        <f t="shared" si="3"/>
        <v>45</v>
      </c>
      <c r="L38" s="59">
        <v>5</v>
      </c>
      <c r="M38" s="6">
        <f t="shared" si="4"/>
        <v>29.411764705882351</v>
      </c>
      <c r="N38" s="26">
        <v>1</v>
      </c>
      <c r="O38" s="6">
        <f t="shared" si="9"/>
        <v>20</v>
      </c>
      <c r="P38" s="26">
        <v>5</v>
      </c>
      <c r="Q38" s="6">
        <f t="shared" si="10"/>
        <v>62.5</v>
      </c>
      <c r="R38" s="26">
        <v>6</v>
      </c>
      <c r="S38" s="6">
        <f t="shared" si="11"/>
        <v>85.714285714285708</v>
      </c>
      <c r="T38" s="6">
        <f t="shared" si="8"/>
        <v>45.888390612655321</v>
      </c>
    </row>
    <row r="39" spans="1:20" s="41" customFormat="1" ht="21.95" customHeight="1">
      <c r="A39" s="26">
        <v>33</v>
      </c>
      <c r="B39" s="26">
        <v>1723047</v>
      </c>
      <c r="C39" s="34" t="s">
        <v>36</v>
      </c>
      <c r="D39" s="26">
        <v>12</v>
      </c>
      <c r="E39" s="59">
        <f t="shared" si="0"/>
        <v>92.307692307692307</v>
      </c>
      <c r="F39" s="26">
        <v>21</v>
      </c>
      <c r="G39" s="6">
        <f t="shared" si="1"/>
        <v>100</v>
      </c>
      <c r="H39" s="26">
        <v>16</v>
      </c>
      <c r="I39" s="6">
        <f t="shared" si="2"/>
        <v>88.888888888888886</v>
      </c>
      <c r="J39" s="26">
        <v>17</v>
      </c>
      <c r="K39" s="6">
        <f t="shared" si="3"/>
        <v>85</v>
      </c>
      <c r="L39" s="59">
        <v>17</v>
      </c>
      <c r="M39" s="6">
        <f t="shared" si="4"/>
        <v>100</v>
      </c>
      <c r="N39" s="26">
        <v>5</v>
      </c>
      <c r="O39" s="6">
        <f t="shared" si="9"/>
        <v>100</v>
      </c>
      <c r="P39" s="26">
        <v>8</v>
      </c>
      <c r="Q39" s="6">
        <f t="shared" si="10"/>
        <v>100</v>
      </c>
      <c r="R39" s="26">
        <v>4</v>
      </c>
      <c r="S39" s="6">
        <f t="shared" si="11"/>
        <v>57.142857142857146</v>
      </c>
      <c r="T39" s="6">
        <f t="shared" si="8"/>
        <v>90.417429792429786</v>
      </c>
    </row>
    <row r="40" spans="1:20" s="41" customFormat="1" ht="21.95" customHeight="1">
      <c r="A40" s="26">
        <v>34</v>
      </c>
      <c r="B40" s="26">
        <v>1723048</v>
      </c>
      <c r="C40" s="34" t="s">
        <v>37</v>
      </c>
      <c r="D40" s="26">
        <v>10</v>
      </c>
      <c r="E40" s="59">
        <f t="shared" si="0"/>
        <v>76.92307692307692</v>
      </c>
      <c r="F40" s="26">
        <v>18</v>
      </c>
      <c r="G40" s="6">
        <f t="shared" si="1"/>
        <v>85.714285714285708</v>
      </c>
      <c r="H40" s="26">
        <v>16</v>
      </c>
      <c r="I40" s="6">
        <f t="shared" si="2"/>
        <v>88.888888888888886</v>
      </c>
      <c r="J40" s="26">
        <v>17</v>
      </c>
      <c r="K40" s="6">
        <f t="shared" si="3"/>
        <v>85</v>
      </c>
      <c r="L40" s="59">
        <v>15</v>
      </c>
      <c r="M40" s="6">
        <f t="shared" si="4"/>
        <v>88.235294117647058</v>
      </c>
      <c r="N40" s="26">
        <v>3</v>
      </c>
      <c r="O40" s="6">
        <f t="shared" si="9"/>
        <v>60</v>
      </c>
      <c r="P40" s="26">
        <v>7</v>
      </c>
      <c r="Q40" s="6">
        <f t="shared" si="10"/>
        <v>87.5</v>
      </c>
      <c r="R40" s="26">
        <v>5</v>
      </c>
      <c r="S40" s="6">
        <f t="shared" si="11"/>
        <v>71.428571428571431</v>
      </c>
      <c r="T40" s="6">
        <f t="shared" si="8"/>
        <v>80.46126463405875</v>
      </c>
    </row>
    <row r="41" spans="1:20" s="58" customFormat="1" ht="21.95" customHeight="1">
      <c r="A41" s="51">
        <v>35</v>
      </c>
      <c r="B41" s="51">
        <v>1723049</v>
      </c>
      <c r="C41" s="1" t="s">
        <v>38</v>
      </c>
      <c r="D41" s="51">
        <v>12</v>
      </c>
      <c r="E41" s="57">
        <f t="shared" si="0"/>
        <v>92.307692307692307</v>
      </c>
      <c r="F41" s="51">
        <v>19</v>
      </c>
      <c r="G41" s="5">
        <f t="shared" si="1"/>
        <v>90.476190476190482</v>
      </c>
      <c r="H41" s="51">
        <v>16</v>
      </c>
      <c r="I41" s="5">
        <f t="shared" si="2"/>
        <v>88.888888888888886</v>
      </c>
      <c r="J41" s="51">
        <v>17</v>
      </c>
      <c r="K41" s="5">
        <f t="shared" si="3"/>
        <v>85</v>
      </c>
      <c r="L41" s="57">
        <v>15</v>
      </c>
      <c r="M41" s="5">
        <f t="shared" si="4"/>
        <v>88.235294117647058</v>
      </c>
      <c r="N41" s="51">
        <v>3</v>
      </c>
      <c r="O41" s="5">
        <f>N41*100/3</f>
        <v>100</v>
      </c>
      <c r="P41" s="51">
        <v>8</v>
      </c>
      <c r="Q41" s="5">
        <f>P41*100/9</f>
        <v>88.888888888888886</v>
      </c>
      <c r="R41" s="51">
        <v>7</v>
      </c>
      <c r="S41" s="5">
        <f>R41*100/7</f>
        <v>100</v>
      </c>
      <c r="T41" s="5">
        <f t="shared" si="8"/>
        <v>91.724619334913456</v>
      </c>
    </row>
    <row r="42" spans="1:20" s="58" customFormat="1" ht="21.95" customHeight="1">
      <c r="A42" s="51">
        <v>36</v>
      </c>
      <c r="B42" s="51">
        <v>1723050</v>
      </c>
      <c r="C42" s="1" t="s">
        <v>39</v>
      </c>
      <c r="D42" s="51">
        <v>9</v>
      </c>
      <c r="E42" s="57">
        <f t="shared" si="0"/>
        <v>69.230769230769226</v>
      </c>
      <c r="F42" s="51">
        <v>13</v>
      </c>
      <c r="G42" s="5">
        <f t="shared" si="1"/>
        <v>61.904761904761905</v>
      </c>
      <c r="H42" s="51">
        <v>10</v>
      </c>
      <c r="I42" s="5">
        <f t="shared" si="2"/>
        <v>55.555555555555557</v>
      </c>
      <c r="J42" s="51">
        <v>13</v>
      </c>
      <c r="K42" s="5">
        <f t="shared" si="3"/>
        <v>65</v>
      </c>
      <c r="L42" s="57">
        <v>8</v>
      </c>
      <c r="M42" s="5">
        <f t="shared" si="4"/>
        <v>47.058823529411768</v>
      </c>
      <c r="N42" s="51">
        <v>2</v>
      </c>
      <c r="O42" s="5">
        <f t="shared" ref="O42:O57" si="12">N42*100/3</f>
        <v>66.666666666666671</v>
      </c>
      <c r="P42" s="51">
        <v>6</v>
      </c>
      <c r="Q42" s="5">
        <f t="shared" ref="Q42:Q57" si="13">P42*100/9</f>
        <v>66.666666666666671</v>
      </c>
      <c r="R42" s="51">
        <v>2</v>
      </c>
      <c r="S42" s="5">
        <f t="shared" ref="S42:S57" si="14">R42*100/7</f>
        <v>28.571428571428573</v>
      </c>
      <c r="T42" s="5">
        <f t="shared" si="8"/>
        <v>57.581834015657549</v>
      </c>
    </row>
    <row r="43" spans="1:20" s="58" customFormat="1" ht="21.95" customHeight="1">
      <c r="A43" s="51">
        <v>37</v>
      </c>
      <c r="B43" s="51">
        <v>1723051</v>
      </c>
      <c r="C43" s="1" t="s">
        <v>40</v>
      </c>
      <c r="D43" s="51">
        <v>8</v>
      </c>
      <c r="E43" s="57">
        <f t="shared" si="0"/>
        <v>61.53846153846154</v>
      </c>
      <c r="F43" s="51">
        <v>11</v>
      </c>
      <c r="G43" s="5">
        <f t="shared" si="1"/>
        <v>52.38095238095238</v>
      </c>
      <c r="H43" s="51">
        <v>6</v>
      </c>
      <c r="I43" s="5">
        <f t="shared" si="2"/>
        <v>33.333333333333336</v>
      </c>
      <c r="J43" s="51">
        <v>12</v>
      </c>
      <c r="K43" s="5">
        <f t="shared" si="3"/>
        <v>60</v>
      </c>
      <c r="L43" s="57">
        <v>11</v>
      </c>
      <c r="M43" s="5">
        <f t="shared" si="4"/>
        <v>64.705882352941174</v>
      </c>
      <c r="N43" s="51">
        <v>2</v>
      </c>
      <c r="O43" s="5">
        <f t="shared" si="12"/>
        <v>66.666666666666671</v>
      </c>
      <c r="P43" s="51">
        <v>6</v>
      </c>
      <c r="Q43" s="5">
        <f t="shared" si="13"/>
        <v>66.666666666666671</v>
      </c>
      <c r="R43" s="51">
        <v>2</v>
      </c>
      <c r="S43" s="5">
        <f t="shared" si="14"/>
        <v>28.571428571428573</v>
      </c>
      <c r="T43" s="5">
        <f t="shared" si="8"/>
        <v>54.232923938806294</v>
      </c>
    </row>
    <row r="44" spans="1:20" s="58" customFormat="1" ht="21.95" customHeight="1">
      <c r="A44" s="51">
        <v>38</v>
      </c>
      <c r="B44" s="51">
        <v>1723052</v>
      </c>
      <c r="C44" s="1" t="s">
        <v>41</v>
      </c>
      <c r="D44" s="51">
        <v>9</v>
      </c>
      <c r="E44" s="57">
        <f t="shared" si="0"/>
        <v>69.230769230769226</v>
      </c>
      <c r="F44" s="51">
        <v>17</v>
      </c>
      <c r="G44" s="5">
        <f t="shared" si="1"/>
        <v>80.952380952380949</v>
      </c>
      <c r="H44" s="51">
        <v>11</v>
      </c>
      <c r="I44" s="5">
        <f t="shared" si="2"/>
        <v>61.111111111111114</v>
      </c>
      <c r="J44" s="51">
        <v>15</v>
      </c>
      <c r="K44" s="5">
        <f t="shared" si="3"/>
        <v>75</v>
      </c>
      <c r="L44" s="57">
        <v>11</v>
      </c>
      <c r="M44" s="5">
        <f t="shared" si="4"/>
        <v>64.705882352941174</v>
      </c>
      <c r="N44" s="51">
        <v>2</v>
      </c>
      <c r="O44" s="5">
        <f t="shared" si="12"/>
        <v>66.666666666666671</v>
      </c>
      <c r="P44" s="51">
        <v>8</v>
      </c>
      <c r="Q44" s="5">
        <f t="shared" si="13"/>
        <v>88.888888888888886</v>
      </c>
      <c r="R44" s="51">
        <v>6</v>
      </c>
      <c r="S44" s="5">
        <f t="shared" si="14"/>
        <v>85.714285714285708</v>
      </c>
      <c r="T44" s="5">
        <f t="shared" si="8"/>
        <v>74.03374811463047</v>
      </c>
    </row>
    <row r="45" spans="1:20" s="58" customFormat="1" ht="21.95" customHeight="1">
      <c r="A45" s="51">
        <v>39</v>
      </c>
      <c r="B45" s="51">
        <v>1723053</v>
      </c>
      <c r="C45" s="1" t="s">
        <v>42</v>
      </c>
      <c r="D45" s="51">
        <v>8</v>
      </c>
      <c r="E45" s="57">
        <f t="shared" si="0"/>
        <v>61.53846153846154</v>
      </c>
      <c r="F45" s="51">
        <v>13</v>
      </c>
      <c r="G45" s="5">
        <f t="shared" si="1"/>
        <v>61.904761904761905</v>
      </c>
      <c r="H45" s="51">
        <v>8</v>
      </c>
      <c r="I45" s="5">
        <f t="shared" si="2"/>
        <v>44.444444444444443</v>
      </c>
      <c r="J45" s="51">
        <v>12</v>
      </c>
      <c r="K45" s="5">
        <f t="shared" si="3"/>
        <v>60</v>
      </c>
      <c r="L45" s="57">
        <v>10</v>
      </c>
      <c r="M45" s="5">
        <f t="shared" si="4"/>
        <v>58.823529411764703</v>
      </c>
      <c r="N45" s="51">
        <v>2</v>
      </c>
      <c r="O45" s="5">
        <f t="shared" si="12"/>
        <v>66.666666666666671</v>
      </c>
      <c r="P45" s="51">
        <v>5</v>
      </c>
      <c r="Q45" s="5">
        <f t="shared" si="13"/>
        <v>55.555555555555557</v>
      </c>
      <c r="R45" s="51">
        <v>4</v>
      </c>
      <c r="S45" s="5">
        <f t="shared" si="14"/>
        <v>57.142857142857146</v>
      </c>
      <c r="T45" s="5">
        <f t="shared" si="8"/>
        <v>58.259534583063996</v>
      </c>
    </row>
    <row r="46" spans="1:20" s="58" customFormat="1" ht="21.95" customHeight="1">
      <c r="A46" s="51">
        <v>40</v>
      </c>
      <c r="B46" s="51">
        <v>1723055</v>
      </c>
      <c r="C46" s="1" t="s">
        <v>43</v>
      </c>
      <c r="D46" s="51">
        <v>11</v>
      </c>
      <c r="E46" s="57">
        <f t="shared" si="0"/>
        <v>84.615384615384613</v>
      </c>
      <c r="F46" s="51">
        <v>14</v>
      </c>
      <c r="G46" s="5">
        <f t="shared" si="1"/>
        <v>66.666666666666671</v>
      </c>
      <c r="H46" s="51">
        <v>16</v>
      </c>
      <c r="I46" s="5">
        <f t="shared" si="2"/>
        <v>88.888888888888886</v>
      </c>
      <c r="J46" s="51">
        <v>14</v>
      </c>
      <c r="K46" s="5">
        <f t="shared" si="3"/>
        <v>70</v>
      </c>
      <c r="L46" s="57">
        <v>11</v>
      </c>
      <c r="M46" s="5">
        <f t="shared" si="4"/>
        <v>64.705882352941174</v>
      </c>
      <c r="N46" s="51">
        <v>3</v>
      </c>
      <c r="O46" s="5">
        <f t="shared" si="12"/>
        <v>100</v>
      </c>
      <c r="P46" s="51">
        <v>6</v>
      </c>
      <c r="Q46" s="5">
        <f t="shared" si="13"/>
        <v>66.666666666666671</v>
      </c>
      <c r="R46" s="51">
        <v>4</v>
      </c>
      <c r="S46" s="5">
        <f t="shared" si="14"/>
        <v>57.142857142857146</v>
      </c>
      <c r="T46" s="5">
        <f t="shared" si="8"/>
        <v>74.835793291675643</v>
      </c>
    </row>
    <row r="47" spans="1:20" s="58" customFormat="1" ht="21.95" customHeight="1">
      <c r="A47" s="51">
        <v>41</v>
      </c>
      <c r="B47" s="51">
        <v>1723056</v>
      </c>
      <c r="C47" s="1" t="s">
        <v>44</v>
      </c>
      <c r="D47" s="51">
        <v>9</v>
      </c>
      <c r="E47" s="57">
        <f t="shared" si="0"/>
        <v>69.230769230769226</v>
      </c>
      <c r="F47" s="51">
        <v>14</v>
      </c>
      <c r="G47" s="5">
        <f t="shared" si="1"/>
        <v>66.666666666666671</v>
      </c>
      <c r="H47" s="51">
        <v>11</v>
      </c>
      <c r="I47" s="5">
        <f t="shared" si="2"/>
        <v>61.111111111111114</v>
      </c>
      <c r="J47" s="51">
        <v>12</v>
      </c>
      <c r="K47" s="5">
        <f t="shared" si="3"/>
        <v>60</v>
      </c>
      <c r="L47" s="57">
        <v>10</v>
      </c>
      <c r="M47" s="5">
        <f t="shared" si="4"/>
        <v>58.823529411764703</v>
      </c>
      <c r="N47" s="51">
        <v>2</v>
      </c>
      <c r="O47" s="5">
        <f t="shared" si="12"/>
        <v>66.666666666666671</v>
      </c>
      <c r="P47" s="51">
        <v>5</v>
      </c>
      <c r="Q47" s="5">
        <f t="shared" si="13"/>
        <v>55.555555555555557</v>
      </c>
      <c r="R47" s="51">
        <v>3</v>
      </c>
      <c r="S47" s="5">
        <f t="shared" si="14"/>
        <v>42.857142857142854</v>
      </c>
      <c r="T47" s="5">
        <f t="shared" si="8"/>
        <v>60.113930187459594</v>
      </c>
    </row>
    <row r="48" spans="1:20" s="58" customFormat="1" ht="21.95" customHeight="1">
      <c r="A48" s="51">
        <v>42</v>
      </c>
      <c r="B48" s="51">
        <v>1723057</v>
      </c>
      <c r="C48" s="1" t="s">
        <v>45</v>
      </c>
      <c r="D48" s="51">
        <v>11</v>
      </c>
      <c r="E48" s="57">
        <f t="shared" si="0"/>
        <v>84.615384615384613</v>
      </c>
      <c r="F48" s="51">
        <v>19</v>
      </c>
      <c r="G48" s="5">
        <f t="shared" si="1"/>
        <v>90.476190476190482</v>
      </c>
      <c r="H48" s="51">
        <v>13</v>
      </c>
      <c r="I48" s="5">
        <f t="shared" si="2"/>
        <v>72.222222222222229</v>
      </c>
      <c r="J48" s="51">
        <v>15</v>
      </c>
      <c r="K48" s="5">
        <f t="shared" si="3"/>
        <v>75</v>
      </c>
      <c r="L48" s="57">
        <v>15</v>
      </c>
      <c r="M48" s="5">
        <f t="shared" si="4"/>
        <v>88.235294117647058</v>
      </c>
      <c r="N48" s="51">
        <v>3</v>
      </c>
      <c r="O48" s="5">
        <f t="shared" si="12"/>
        <v>100</v>
      </c>
      <c r="P48" s="51">
        <v>4</v>
      </c>
      <c r="Q48" s="5">
        <f t="shared" si="13"/>
        <v>44.444444444444443</v>
      </c>
      <c r="R48" s="51">
        <v>6</v>
      </c>
      <c r="S48" s="5">
        <f t="shared" si="14"/>
        <v>85.714285714285708</v>
      </c>
      <c r="T48" s="5">
        <f t="shared" si="8"/>
        <v>80.088477698771811</v>
      </c>
    </row>
    <row r="49" spans="1:20" s="58" customFormat="1" ht="21.95" customHeight="1">
      <c r="A49" s="51">
        <v>43</v>
      </c>
      <c r="B49" s="51">
        <v>1723058</v>
      </c>
      <c r="C49" s="1" t="s">
        <v>46</v>
      </c>
      <c r="D49" s="51">
        <v>12</v>
      </c>
      <c r="E49" s="57">
        <f t="shared" si="0"/>
        <v>92.307692307692307</v>
      </c>
      <c r="F49" s="51">
        <v>21</v>
      </c>
      <c r="G49" s="5">
        <f t="shared" si="1"/>
        <v>100</v>
      </c>
      <c r="H49" s="51">
        <v>15</v>
      </c>
      <c r="I49" s="5">
        <f t="shared" si="2"/>
        <v>83.333333333333329</v>
      </c>
      <c r="J49" s="51">
        <v>18</v>
      </c>
      <c r="K49" s="5">
        <f t="shared" si="3"/>
        <v>90</v>
      </c>
      <c r="L49" s="57">
        <v>14</v>
      </c>
      <c r="M49" s="5">
        <f t="shared" si="4"/>
        <v>82.352941176470594</v>
      </c>
      <c r="N49" s="51">
        <v>3</v>
      </c>
      <c r="O49" s="5">
        <f t="shared" si="12"/>
        <v>100</v>
      </c>
      <c r="P49" s="51">
        <v>9</v>
      </c>
      <c r="Q49" s="5">
        <f t="shared" si="13"/>
        <v>100</v>
      </c>
      <c r="R49" s="51">
        <v>7</v>
      </c>
      <c r="S49" s="5">
        <f t="shared" si="14"/>
        <v>100</v>
      </c>
      <c r="T49" s="5">
        <f t="shared" si="8"/>
        <v>93.49924585218703</v>
      </c>
    </row>
    <row r="50" spans="1:20" s="58" customFormat="1" ht="21.95" customHeight="1">
      <c r="A50" s="51">
        <v>44</v>
      </c>
      <c r="B50" s="51">
        <v>1723059</v>
      </c>
      <c r="C50" s="1" t="s">
        <v>47</v>
      </c>
      <c r="D50" s="51">
        <v>12</v>
      </c>
      <c r="E50" s="57">
        <f t="shared" si="0"/>
        <v>92.307692307692307</v>
      </c>
      <c r="F50" s="51">
        <v>21</v>
      </c>
      <c r="G50" s="5">
        <f t="shared" si="1"/>
        <v>100</v>
      </c>
      <c r="H50" s="51">
        <v>18</v>
      </c>
      <c r="I50" s="5">
        <f t="shared" si="2"/>
        <v>100</v>
      </c>
      <c r="J50" s="51">
        <v>20</v>
      </c>
      <c r="K50" s="5">
        <f t="shared" si="3"/>
        <v>100</v>
      </c>
      <c r="L50" s="57">
        <v>15</v>
      </c>
      <c r="M50" s="5">
        <f t="shared" si="4"/>
        <v>88.235294117647058</v>
      </c>
      <c r="N50" s="51">
        <v>3</v>
      </c>
      <c r="O50" s="5">
        <f t="shared" si="12"/>
        <v>100</v>
      </c>
      <c r="P50" s="51">
        <v>8</v>
      </c>
      <c r="Q50" s="5">
        <f t="shared" si="13"/>
        <v>88.888888888888886</v>
      </c>
      <c r="R50" s="51">
        <v>6</v>
      </c>
      <c r="S50" s="5">
        <f t="shared" si="14"/>
        <v>85.714285714285708</v>
      </c>
      <c r="T50" s="5">
        <f t="shared" si="8"/>
        <v>94.393270128564254</v>
      </c>
    </row>
    <row r="51" spans="1:20" s="58" customFormat="1" ht="21.95" customHeight="1">
      <c r="A51" s="51">
        <v>45</v>
      </c>
      <c r="B51" s="51">
        <v>1723060</v>
      </c>
      <c r="C51" s="1" t="s">
        <v>48</v>
      </c>
      <c r="D51" s="51">
        <v>11</v>
      </c>
      <c r="E51" s="57">
        <f t="shared" si="0"/>
        <v>84.615384615384613</v>
      </c>
      <c r="F51" s="51">
        <v>19</v>
      </c>
      <c r="G51" s="5">
        <f t="shared" si="1"/>
        <v>90.476190476190482</v>
      </c>
      <c r="H51" s="51">
        <v>16</v>
      </c>
      <c r="I51" s="5">
        <f t="shared" si="2"/>
        <v>88.888888888888886</v>
      </c>
      <c r="J51" s="51">
        <v>17</v>
      </c>
      <c r="K51" s="5">
        <f t="shared" si="3"/>
        <v>85</v>
      </c>
      <c r="L51" s="57">
        <v>16</v>
      </c>
      <c r="M51" s="5">
        <f t="shared" si="4"/>
        <v>94.117647058823536</v>
      </c>
      <c r="N51" s="51">
        <v>3</v>
      </c>
      <c r="O51" s="5">
        <f t="shared" si="12"/>
        <v>100</v>
      </c>
      <c r="P51" s="51">
        <v>7</v>
      </c>
      <c r="Q51" s="5">
        <f t="shared" si="13"/>
        <v>77.777777777777771</v>
      </c>
      <c r="R51" s="51">
        <v>7</v>
      </c>
      <c r="S51" s="5">
        <f t="shared" si="14"/>
        <v>100</v>
      </c>
      <c r="T51" s="5">
        <f t="shared" si="8"/>
        <v>90.109486102133161</v>
      </c>
    </row>
    <row r="52" spans="1:20" s="58" customFormat="1" ht="21.95" customHeight="1">
      <c r="A52" s="51">
        <v>46</v>
      </c>
      <c r="B52" s="51">
        <v>1723062</v>
      </c>
      <c r="C52" s="1" t="s">
        <v>49</v>
      </c>
      <c r="D52" s="51">
        <v>7</v>
      </c>
      <c r="E52" s="57">
        <f t="shared" si="0"/>
        <v>53.846153846153847</v>
      </c>
      <c r="F52" s="51">
        <v>12</v>
      </c>
      <c r="G52" s="5">
        <f t="shared" si="1"/>
        <v>57.142857142857146</v>
      </c>
      <c r="H52" s="51">
        <v>13</v>
      </c>
      <c r="I52" s="5">
        <f t="shared" si="2"/>
        <v>72.222222222222229</v>
      </c>
      <c r="J52" s="51">
        <v>12</v>
      </c>
      <c r="K52" s="5">
        <f t="shared" si="3"/>
        <v>60</v>
      </c>
      <c r="L52" s="57">
        <v>14</v>
      </c>
      <c r="M52" s="5">
        <f t="shared" si="4"/>
        <v>82.352941176470594</v>
      </c>
      <c r="N52" s="51">
        <v>2</v>
      </c>
      <c r="O52" s="5">
        <f t="shared" si="12"/>
        <v>66.666666666666671</v>
      </c>
      <c r="P52" s="51">
        <v>6</v>
      </c>
      <c r="Q52" s="5">
        <f t="shared" si="13"/>
        <v>66.666666666666671</v>
      </c>
      <c r="R52" s="51">
        <v>4</v>
      </c>
      <c r="S52" s="5">
        <f t="shared" si="14"/>
        <v>57.142857142857146</v>
      </c>
      <c r="T52" s="5">
        <f t="shared" si="8"/>
        <v>64.505045607986787</v>
      </c>
    </row>
    <row r="53" spans="1:20" s="58" customFormat="1" ht="21.95" customHeight="1">
      <c r="A53" s="51">
        <v>47</v>
      </c>
      <c r="B53" s="51">
        <v>1723063</v>
      </c>
      <c r="C53" s="1" t="s">
        <v>50</v>
      </c>
      <c r="D53" s="51">
        <v>12</v>
      </c>
      <c r="E53" s="57">
        <f t="shared" si="0"/>
        <v>92.307692307692307</v>
      </c>
      <c r="F53" s="51">
        <v>19</v>
      </c>
      <c r="G53" s="5">
        <f t="shared" si="1"/>
        <v>90.476190476190482</v>
      </c>
      <c r="H53" s="51">
        <v>16</v>
      </c>
      <c r="I53" s="5">
        <f t="shared" si="2"/>
        <v>88.888888888888886</v>
      </c>
      <c r="J53" s="51">
        <v>17</v>
      </c>
      <c r="K53" s="5">
        <f t="shared" si="3"/>
        <v>85</v>
      </c>
      <c r="L53" s="57">
        <v>13</v>
      </c>
      <c r="M53" s="5">
        <f t="shared" si="4"/>
        <v>76.470588235294116</v>
      </c>
      <c r="N53" s="51">
        <v>3</v>
      </c>
      <c r="O53" s="5">
        <f t="shared" si="12"/>
        <v>100</v>
      </c>
      <c r="P53" s="51">
        <v>8</v>
      </c>
      <c r="Q53" s="5">
        <f t="shared" si="13"/>
        <v>88.888888888888886</v>
      </c>
      <c r="R53" s="51">
        <v>5</v>
      </c>
      <c r="S53" s="5">
        <f t="shared" si="14"/>
        <v>71.428571428571431</v>
      </c>
      <c r="T53" s="5">
        <f t="shared" si="8"/>
        <v>86.68260252819077</v>
      </c>
    </row>
    <row r="54" spans="1:20" s="58" customFormat="1" ht="21.95" customHeight="1">
      <c r="A54" s="51">
        <v>48</v>
      </c>
      <c r="B54" s="51">
        <v>1723064</v>
      </c>
      <c r="C54" s="1" t="s">
        <v>51</v>
      </c>
      <c r="D54" s="51">
        <v>10</v>
      </c>
      <c r="E54" s="57">
        <f t="shared" si="0"/>
        <v>76.92307692307692</v>
      </c>
      <c r="F54" s="51">
        <v>17</v>
      </c>
      <c r="G54" s="5">
        <f t="shared" si="1"/>
        <v>80.952380952380949</v>
      </c>
      <c r="H54" s="51">
        <v>13</v>
      </c>
      <c r="I54" s="5">
        <f t="shared" si="2"/>
        <v>72.222222222222229</v>
      </c>
      <c r="J54" s="51">
        <v>14</v>
      </c>
      <c r="K54" s="5">
        <f t="shared" si="3"/>
        <v>70</v>
      </c>
      <c r="L54" s="57">
        <v>14</v>
      </c>
      <c r="M54" s="5">
        <f t="shared" si="4"/>
        <v>82.352941176470594</v>
      </c>
      <c r="N54" s="51">
        <v>2</v>
      </c>
      <c r="O54" s="5">
        <f t="shared" si="12"/>
        <v>66.666666666666671</v>
      </c>
      <c r="P54" s="51">
        <v>6</v>
      </c>
      <c r="Q54" s="5">
        <f t="shared" si="13"/>
        <v>66.666666666666671</v>
      </c>
      <c r="R54" s="51">
        <v>6</v>
      </c>
      <c r="S54" s="5">
        <f t="shared" si="14"/>
        <v>85.714285714285708</v>
      </c>
      <c r="T54" s="5">
        <f t="shared" si="8"/>
        <v>75.187280040221211</v>
      </c>
    </row>
    <row r="55" spans="1:20" s="58" customFormat="1" ht="21.95" customHeight="1">
      <c r="A55" s="51">
        <v>49</v>
      </c>
      <c r="B55" s="51">
        <v>1723065</v>
      </c>
      <c r="C55" s="1" t="s">
        <v>52</v>
      </c>
      <c r="D55" s="51">
        <v>7</v>
      </c>
      <c r="E55" s="57">
        <f t="shared" si="0"/>
        <v>53.846153846153847</v>
      </c>
      <c r="F55" s="51">
        <v>14</v>
      </c>
      <c r="G55" s="5">
        <f t="shared" si="1"/>
        <v>66.666666666666671</v>
      </c>
      <c r="H55" s="51">
        <v>12</v>
      </c>
      <c r="I55" s="5">
        <f t="shared" si="2"/>
        <v>66.666666666666671</v>
      </c>
      <c r="J55" s="51">
        <v>9</v>
      </c>
      <c r="K55" s="5">
        <f t="shared" si="3"/>
        <v>45</v>
      </c>
      <c r="L55" s="57">
        <v>12</v>
      </c>
      <c r="M55" s="5">
        <f t="shared" si="4"/>
        <v>70.588235294117652</v>
      </c>
      <c r="N55" s="51">
        <v>2</v>
      </c>
      <c r="O55" s="5">
        <f t="shared" si="12"/>
        <v>66.666666666666671</v>
      </c>
      <c r="P55" s="51">
        <v>4</v>
      </c>
      <c r="Q55" s="5">
        <f t="shared" si="13"/>
        <v>44.444444444444443</v>
      </c>
      <c r="R55" s="51">
        <v>2</v>
      </c>
      <c r="S55" s="5">
        <f t="shared" si="14"/>
        <v>28.571428571428573</v>
      </c>
      <c r="T55" s="5">
        <f t="shared" si="8"/>
        <v>55.30628276951807</v>
      </c>
    </row>
    <row r="56" spans="1:20" s="58" customFormat="1" ht="21.95" customHeight="1">
      <c r="A56" s="51">
        <v>50</v>
      </c>
      <c r="B56" s="51">
        <v>1723068</v>
      </c>
      <c r="C56" s="1" t="s">
        <v>53</v>
      </c>
      <c r="D56" s="51">
        <v>10</v>
      </c>
      <c r="E56" s="57">
        <f t="shared" si="0"/>
        <v>76.92307692307692</v>
      </c>
      <c r="F56" s="51">
        <v>19</v>
      </c>
      <c r="G56" s="5">
        <f t="shared" si="1"/>
        <v>90.476190476190482</v>
      </c>
      <c r="H56" s="51">
        <v>14</v>
      </c>
      <c r="I56" s="5">
        <f t="shared" si="2"/>
        <v>77.777777777777771</v>
      </c>
      <c r="J56" s="51">
        <v>18</v>
      </c>
      <c r="K56" s="5">
        <f t="shared" si="3"/>
        <v>90</v>
      </c>
      <c r="L56" s="57">
        <v>14</v>
      </c>
      <c r="M56" s="5">
        <f t="shared" si="4"/>
        <v>82.352941176470594</v>
      </c>
      <c r="N56" s="51">
        <v>2</v>
      </c>
      <c r="O56" s="5">
        <f t="shared" si="12"/>
        <v>66.666666666666671</v>
      </c>
      <c r="P56" s="51">
        <v>5</v>
      </c>
      <c r="Q56" s="5">
        <f t="shared" si="13"/>
        <v>55.555555555555557</v>
      </c>
      <c r="R56" s="51">
        <v>6</v>
      </c>
      <c r="S56" s="5">
        <f t="shared" si="14"/>
        <v>85.714285714285708</v>
      </c>
      <c r="T56" s="5">
        <f t="shared" si="8"/>
        <v>78.183311786252958</v>
      </c>
    </row>
    <row r="57" spans="1:20" s="58" customFormat="1" ht="21.95" customHeight="1">
      <c r="A57" s="51">
        <v>51</v>
      </c>
      <c r="B57" s="51">
        <v>1723070</v>
      </c>
      <c r="C57" s="1" t="s">
        <v>54</v>
      </c>
      <c r="D57" s="51">
        <v>7</v>
      </c>
      <c r="E57" s="57">
        <f t="shared" si="0"/>
        <v>53.846153846153847</v>
      </c>
      <c r="F57" s="51">
        <v>14</v>
      </c>
      <c r="G57" s="5">
        <f t="shared" si="1"/>
        <v>66.666666666666671</v>
      </c>
      <c r="H57" s="51">
        <v>10</v>
      </c>
      <c r="I57" s="5">
        <f t="shared" si="2"/>
        <v>55.555555555555557</v>
      </c>
      <c r="J57" s="51">
        <v>14</v>
      </c>
      <c r="K57" s="5">
        <f t="shared" si="3"/>
        <v>70</v>
      </c>
      <c r="L57" s="57">
        <v>13</v>
      </c>
      <c r="M57" s="5">
        <f t="shared" si="4"/>
        <v>76.470588235294116</v>
      </c>
      <c r="N57" s="51">
        <v>3</v>
      </c>
      <c r="O57" s="5">
        <f t="shared" si="12"/>
        <v>100</v>
      </c>
      <c r="P57" s="51">
        <v>7</v>
      </c>
      <c r="Q57" s="5">
        <f t="shared" si="13"/>
        <v>77.777777777777771</v>
      </c>
      <c r="R57" s="51">
        <v>6</v>
      </c>
      <c r="S57" s="5">
        <f t="shared" si="14"/>
        <v>85.714285714285708</v>
      </c>
      <c r="T57" s="5">
        <f t="shared" si="8"/>
        <v>73.253878474466717</v>
      </c>
    </row>
    <row r="58" spans="1:20" s="27" customFormat="1" ht="22.5" customHeight="1">
      <c r="A58" s="26">
        <v>52</v>
      </c>
      <c r="B58" s="26">
        <v>1723071</v>
      </c>
      <c r="C58" s="34" t="s">
        <v>55</v>
      </c>
      <c r="D58" s="26">
        <v>10</v>
      </c>
      <c r="E58" s="59">
        <f t="shared" si="0"/>
        <v>76.92307692307692</v>
      </c>
      <c r="F58" s="26">
        <v>19</v>
      </c>
      <c r="G58" s="6">
        <f t="shared" si="1"/>
        <v>90.476190476190482</v>
      </c>
      <c r="H58" s="26">
        <v>13</v>
      </c>
      <c r="I58" s="6">
        <f t="shared" si="2"/>
        <v>72.222222222222229</v>
      </c>
      <c r="J58" s="26">
        <v>16</v>
      </c>
      <c r="K58" s="6">
        <f>J58*100/21</f>
        <v>76.19047619047619</v>
      </c>
      <c r="L58" s="59">
        <v>16</v>
      </c>
      <c r="M58" s="6">
        <f t="shared" si="4"/>
        <v>94.117647058823536</v>
      </c>
      <c r="N58" s="26">
        <v>2</v>
      </c>
      <c r="O58" s="26">
        <f>N58*100/2</f>
        <v>100</v>
      </c>
      <c r="P58" s="26">
        <v>8</v>
      </c>
      <c r="Q58" s="6">
        <f>P58*100/8</f>
        <v>100</v>
      </c>
      <c r="R58" s="26">
        <v>8</v>
      </c>
      <c r="S58" s="26">
        <f>R58*100/8</f>
        <v>100</v>
      </c>
      <c r="T58" s="6">
        <f t="shared" si="8"/>
        <v>88.741201608848669</v>
      </c>
    </row>
    <row r="59" spans="1:20" s="27" customFormat="1" ht="22.5" customHeight="1">
      <c r="A59" s="26">
        <v>53</v>
      </c>
      <c r="B59" s="26">
        <v>1723072</v>
      </c>
      <c r="C59" s="34" t="s">
        <v>56</v>
      </c>
      <c r="D59" s="26">
        <v>6</v>
      </c>
      <c r="E59" s="59">
        <f t="shared" si="0"/>
        <v>46.153846153846153</v>
      </c>
      <c r="F59" s="26">
        <v>12</v>
      </c>
      <c r="G59" s="6">
        <f t="shared" si="1"/>
        <v>57.142857142857146</v>
      </c>
      <c r="H59" s="26">
        <v>12</v>
      </c>
      <c r="I59" s="6">
        <f t="shared" si="2"/>
        <v>66.666666666666671</v>
      </c>
      <c r="J59" s="26">
        <v>15</v>
      </c>
      <c r="K59" s="6">
        <f t="shared" ref="K59:K76" si="15">J59*100/21</f>
        <v>71.428571428571431</v>
      </c>
      <c r="L59" s="59">
        <v>10</v>
      </c>
      <c r="M59" s="6">
        <f t="shared" si="4"/>
        <v>58.823529411764703</v>
      </c>
      <c r="N59" s="26">
        <v>2</v>
      </c>
      <c r="O59" s="26">
        <f t="shared" ref="O59:O76" si="16">N59*100/2</f>
        <v>100</v>
      </c>
      <c r="P59" s="26">
        <v>6</v>
      </c>
      <c r="Q59" s="6">
        <f t="shared" ref="Q59:Q76" si="17">P59*100/8</f>
        <v>75</v>
      </c>
      <c r="R59" s="26">
        <v>7</v>
      </c>
      <c r="S59" s="26">
        <f t="shared" ref="S59:S76" si="18">R59*100/8</f>
        <v>87.5</v>
      </c>
      <c r="T59" s="6">
        <f t="shared" si="8"/>
        <v>70.339433850463266</v>
      </c>
    </row>
    <row r="60" spans="1:20" s="27" customFormat="1" ht="22.5" customHeight="1">
      <c r="A60" s="26">
        <v>54</v>
      </c>
      <c r="B60" s="26">
        <v>1723073</v>
      </c>
      <c r="C60" s="34" t="s">
        <v>57</v>
      </c>
      <c r="D60" s="26">
        <v>10</v>
      </c>
      <c r="E60" s="59">
        <f t="shared" si="0"/>
        <v>76.92307692307692</v>
      </c>
      <c r="F60" s="26">
        <v>14</v>
      </c>
      <c r="G60" s="6">
        <f t="shared" si="1"/>
        <v>66.666666666666671</v>
      </c>
      <c r="H60" s="26">
        <v>15</v>
      </c>
      <c r="I60" s="6">
        <f t="shared" si="2"/>
        <v>83.333333333333329</v>
      </c>
      <c r="J60" s="26">
        <v>15</v>
      </c>
      <c r="K60" s="6">
        <f t="shared" si="15"/>
        <v>71.428571428571431</v>
      </c>
      <c r="L60" s="59">
        <v>13</v>
      </c>
      <c r="M60" s="6">
        <f t="shared" si="4"/>
        <v>76.470588235294116</v>
      </c>
      <c r="N60" s="26">
        <v>2</v>
      </c>
      <c r="O60" s="26">
        <f t="shared" si="16"/>
        <v>100</v>
      </c>
      <c r="P60" s="26">
        <v>6</v>
      </c>
      <c r="Q60" s="6">
        <f t="shared" si="17"/>
        <v>75</v>
      </c>
      <c r="R60" s="26">
        <v>7</v>
      </c>
      <c r="S60" s="26">
        <f t="shared" si="18"/>
        <v>87.5</v>
      </c>
      <c r="T60" s="6">
        <f t="shared" si="8"/>
        <v>79.665279573367812</v>
      </c>
    </row>
    <row r="61" spans="1:20" s="27" customFormat="1" ht="22.5" customHeight="1">
      <c r="A61" s="26">
        <v>55</v>
      </c>
      <c r="B61" s="26">
        <v>1723074</v>
      </c>
      <c r="C61" s="34" t="s">
        <v>58</v>
      </c>
      <c r="D61" s="26">
        <v>11</v>
      </c>
      <c r="E61" s="59">
        <f t="shared" si="0"/>
        <v>84.615384615384613</v>
      </c>
      <c r="F61" s="26">
        <v>18</v>
      </c>
      <c r="G61" s="6">
        <f t="shared" si="1"/>
        <v>85.714285714285708</v>
      </c>
      <c r="H61" s="26">
        <v>15</v>
      </c>
      <c r="I61" s="6">
        <f t="shared" si="2"/>
        <v>83.333333333333329</v>
      </c>
      <c r="J61" s="26">
        <v>19</v>
      </c>
      <c r="K61" s="6">
        <f t="shared" si="15"/>
        <v>90.476190476190482</v>
      </c>
      <c r="L61" s="59">
        <v>13</v>
      </c>
      <c r="M61" s="6">
        <f t="shared" si="4"/>
        <v>76.470588235294116</v>
      </c>
      <c r="N61" s="26">
        <v>2</v>
      </c>
      <c r="O61" s="26">
        <f t="shared" si="16"/>
        <v>100</v>
      </c>
      <c r="P61" s="26">
        <v>8</v>
      </c>
      <c r="Q61" s="6">
        <f t="shared" si="17"/>
        <v>100</v>
      </c>
      <c r="R61" s="26">
        <v>8</v>
      </c>
      <c r="S61" s="26">
        <f t="shared" si="18"/>
        <v>100</v>
      </c>
      <c r="T61" s="6">
        <f t="shared" si="8"/>
        <v>90.076222796811024</v>
      </c>
    </row>
    <row r="62" spans="1:20" s="27" customFormat="1" ht="22.5" customHeight="1">
      <c r="A62" s="26">
        <v>56</v>
      </c>
      <c r="B62" s="26">
        <v>1723075</v>
      </c>
      <c r="C62" s="34" t="s">
        <v>59</v>
      </c>
      <c r="D62" s="26">
        <v>10</v>
      </c>
      <c r="E62" s="59">
        <f t="shared" si="0"/>
        <v>76.92307692307692</v>
      </c>
      <c r="F62" s="26">
        <v>18</v>
      </c>
      <c r="G62" s="6">
        <f t="shared" si="1"/>
        <v>85.714285714285708</v>
      </c>
      <c r="H62" s="26">
        <v>15</v>
      </c>
      <c r="I62" s="6">
        <f t="shared" si="2"/>
        <v>83.333333333333329</v>
      </c>
      <c r="J62" s="26">
        <v>17</v>
      </c>
      <c r="K62" s="6">
        <f t="shared" si="15"/>
        <v>80.952380952380949</v>
      </c>
      <c r="L62" s="59">
        <v>11</v>
      </c>
      <c r="M62" s="6">
        <f t="shared" si="4"/>
        <v>64.705882352941174</v>
      </c>
      <c r="N62" s="26">
        <v>1</v>
      </c>
      <c r="O62" s="26">
        <f t="shared" si="16"/>
        <v>50</v>
      </c>
      <c r="P62" s="26">
        <v>6</v>
      </c>
      <c r="Q62" s="6">
        <f t="shared" si="17"/>
        <v>75</v>
      </c>
      <c r="R62" s="26">
        <v>8</v>
      </c>
      <c r="S62" s="26">
        <f t="shared" si="18"/>
        <v>100</v>
      </c>
      <c r="T62" s="6">
        <f>AVERAGE(E62,G62,I62,K62,M62,O62,Q62,S62)</f>
        <v>77.078619909502265</v>
      </c>
    </row>
    <row r="63" spans="1:20" s="27" customFormat="1" ht="22.5" customHeight="1">
      <c r="A63" s="26">
        <v>57</v>
      </c>
      <c r="B63" s="26">
        <v>1723076</v>
      </c>
      <c r="C63" s="34" t="s">
        <v>60</v>
      </c>
      <c r="D63" s="26">
        <v>9</v>
      </c>
      <c r="E63" s="59">
        <f t="shared" si="0"/>
        <v>69.230769230769226</v>
      </c>
      <c r="F63" s="26">
        <v>17</v>
      </c>
      <c r="G63" s="6">
        <f t="shared" si="1"/>
        <v>80.952380952380949</v>
      </c>
      <c r="H63" s="26">
        <v>14</v>
      </c>
      <c r="I63" s="6">
        <f t="shared" si="2"/>
        <v>77.777777777777771</v>
      </c>
      <c r="J63" s="26">
        <v>15</v>
      </c>
      <c r="K63" s="6">
        <f t="shared" si="15"/>
        <v>71.428571428571431</v>
      </c>
      <c r="L63" s="59">
        <v>13</v>
      </c>
      <c r="M63" s="6">
        <f t="shared" si="4"/>
        <v>76.470588235294116</v>
      </c>
      <c r="N63" s="26">
        <v>2</v>
      </c>
      <c r="O63" s="26">
        <f t="shared" si="16"/>
        <v>100</v>
      </c>
      <c r="P63" s="26">
        <v>7</v>
      </c>
      <c r="Q63" s="6">
        <f t="shared" si="17"/>
        <v>87.5</v>
      </c>
      <c r="R63" s="26">
        <v>8</v>
      </c>
      <c r="S63" s="26">
        <f t="shared" si="18"/>
        <v>100</v>
      </c>
      <c r="T63" s="6">
        <f t="shared" si="8"/>
        <v>82.920010953099194</v>
      </c>
    </row>
    <row r="64" spans="1:20" s="27" customFormat="1" ht="22.5" customHeight="1">
      <c r="A64" s="26">
        <v>58</v>
      </c>
      <c r="B64" s="26">
        <v>1723077</v>
      </c>
      <c r="C64" s="34" t="s">
        <v>61</v>
      </c>
      <c r="D64" s="26">
        <v>11</v>
      </c>
      <c r="E64" s="59">
        <f t="shared" si="0"/>
        <v>84.615384615384613</v>
      </c>
      <c r="F64" s="26">
        <v>19</v>
      </c>
      <c r="G64" s="6">
        <f t="shared" si="1"/>
        <v>90.476190476190482</v>
      </c>
      <c r="H64" s="26">
        <v>14</v>
      </c>
      <c r="I64" s="6">
        <f t="shared" si="2"/>
        <v>77.777777777777771</v>
      </c>
      <c r="J64" s="26">
        <v>17</v>
      </c>
      <c r="K64" s="6">
        <f t="shared" si="15"/>
        <v>80.952380952380949</v>
      </c>
      <c r="L64" s="59">
        <v>14</v>
      </c>
      <c r="M64" s="6">
        <f t="shared" si="4"/>
        <v>82.352941176470594</v>
      </c>
      <c r="N64" s="26">
        <v>2</v>
      </c>
      <c r="O64" s="26">
        <f t="shared" si="16"/>
        <v>100</v>
      </c>
      <c r="P64" s="26">
        <v>7</v>
      </c>
      <c r="Q64" s="6">
        <f t="shared" si="17"/>
        <v>87.5</v>
      </c>
      <c r="R64" s="26">
        <v>8</v>
      </c>
      <c r="S64" s="26">
        <f t="shared" si="18"/>
        <v>100</v>
      </c>
      <c r="T64" s="6">
        <f t="shared" si="8"/>
        <v>87.959334374775551</v>
      </c>
    </row>
    <row r="65" spans="1:20" s="27" customFormat="1" ht="22.5" customHeight="1">
      <c r="A65" s="26">
        <v>59</v>
      </c>
      <c r="B65" s="26">
        <v>1723078</v>
      </c>
      <c r="C65" s="34" t="s">
        <v>62</v>
      </c>
      <c r="D65" s="26">
        <v>10</v>
      </c>
      <c r="E65" s="59">
        <f t="shared" si="0"/>
        <v>76.92307692307692</v>
      </c>
      <c r="F65" s="26">
        <v>17</v>
      </c>
      <c r="G65" s="6">
        <f t="shared" si="1"/>
        <v>80.952380952380949</v>
      </c>
      <c r="H65" s="26">
        <v>12</v>
      </c>
      <c r="I65" s="6">
        <f t="shared" si="2"/>
        <v>66.666666666666671</v>
      </c>
      <c r="J65" s="26">
        <v>15</v>
      </c>
      <c r="K65" s="6">
        <f t="shared" si="15"/>
        <v>71.428571428571431</v>
      </c>
      <c r="L65" s="59">
        <v>10</v>
      </c>
      <c r="M65" s="6">
        <f t="shared" si="4"/>
        <v>58.823529411764703</v>
      </c>
      <c r="N65" s="26">
        <v>1</v>
      </c>
      <c r="O65" s="26">
        <f t="shared" si="16"/>
        <v>50</v>
      </c>
      <c r="P65" s="26">
        <v>7</v>
      </c>
      <c r="Q65" s="6">
        <f t="shared" si="17"/>
        <v>87.5</v>
      </c>
      <c r="R65" s="26">
        <v>8</v>
      </c>
      <c r="S65" s="26">
        <f t="shared" si="18"/>
        <v>100</v>
      </c>
      <c r="T65" s="6">
        <f t="shared" si="8"/>
        <v>74.036778172807587</v>
      </c>
    </row>
    <row r="66" spans="1:20" s="27" customFormat="1" ht="22.5" customHeight="1">
      <c r="A66" s="26">
        <v>60</v>
      </c>
      <c r="B66" s="26">
        <v>1723079</v>
      </c>
      <c r="C66" s="34" t="s">
        <v>63</v>
      </c>
      <c r="D66" s="26">
        <v>11</v>
      </c>
      <c r="E66" s="59">
        <f t="shared" si="0"/>
        <v>84.615384615384613</v>
      </c>
      <c r="F66" s="26">
        <v>19</v>
      </c>
      <c r="G66" s="6">
        <f t="shared" si="1"/>
        <v>90.476190476190482</v>
      </c>
      <c r="H66" s="26">
        <v>14</v>
      </c>
      <c r="I66" s="6">
        <f t="shared" si="2"/>
        <v>77.777777777777771</v>
      </c>
      <c r="J66" s="26">
        <v>17</v>
      </c>
      <c r="K66" s="6">
        <f t="shared" si="15"/>
        <v>80.952380952380949</v>
      </c>
      <c r="L66" s="59">
        <v>15</v>
      </c>
      <c r="M66" s="6">
        <f t="shared" si="4"/>
        <v>88.235294117647058</v>
      </c>
      <c r="N66" s="26">
        <v>2</v>
      </c>
      <c r="O66" s="26">
        <f t="shared" si="16"/>
        <v>100</v>
      </c>
      <c r="P66" s="26">
        <v>6</v>
      </c>
      <c r="Q66" s="6">
        <f t="shared" si="17"/>
        <v>75</v>
      </c>
      <c r="R66" s="26">
        <v>8</v>
      </c>
      <c r="S66" s="26">
        <f t="shared" si="18"/>
        <v>100</v>
      </c>
      <c r="T66" s="6">
        <f t="shared" si="8"/>
        <v>87.132128492422609</v>
      </c>
    </row>
    <row r="67" spans="1:20" s="27" customFormat="1" ht="22.5" customHeight="1">
      <c r="A67" s="26">
        <v>61</v>
      </c>
      <c r="B67" s="26">
        <v>1723080</v>
      </c>
      <c r="C67" s="34" t="s">
        <v>64</v>
      </c>
      <c r="D67" s="26">
        <v>9</v>
      </c>
      <c r="E67" s="59">
        <f t="shared" si="0"/>
        <v>69.230769230769226</v>
      </c>
      <c r="F67" s="26">
        <v>18</v>
      </c>
      <c r="G67" s="6">
        <f t="shared" si="1"/>
        <v>85.714285714285708</v>
      </c>
      <c r="H67" s="26">
        <v>14</v>
      </c>
      <c r="I67" s="6">
        <f t="shared" si="2"/>
        <v>77.777777777777771</v>
      </c>
      <c r="J67" s="26">
        <v>15</v>
      </c>
      <c r="K67" s="6">
        <f t="shared" si="15"/>
        <v>71.428571428571431</v>
      </c>
      <c r="L67" s="59">
        <v>14</v>
      </c>
      <c r="M67" s="6">
        <f t="shared" si="4"/>
        <v>82.352941176470594</v>
      </c>
      <c r="N67" s="26">
        <v>2</v>
      </c>
      <c r="O67" s="26">
        <f t="shared" si="16"/>
        <v>100</v>
      </c>
      <c r="P67" s="26">
        <v>7</v>
      </c>
      <c r="Q67" s="6">
        <f t="shared" si="17"/>
        <v>87.5</v>
      </c>
      <c r="R67" s="26">
        <v>8</v>
      </c>
      <c r="S67" s="26">
        <f t="shared" si="18"/>
        <v>100</v>
      </c>
      <c r="T67" s="6">
        <f t="shared" si="8"/>
        <v>84.25054316598434</v>
      </c>
    </row>
    <row r="68" spans="1:20" s="27" customFormat="1" ht="22.5" customHeight="1">
      <c r="A68" s="26">
        <v>62</v>
      </c>
      <c r="B68" s="26">
        <v>1723081</v>
      </c>
      <c r="C68" s="34" t="s">
        <v>65</v>
      </c>
      <c r="D68" s="26">
        <v>10</v>
      </c>
      <c r="E68" s="59">
        <f t="shared" si="0"/>
        <v>76.92307692307692</v>
      </c>
      <c r="F68" s="26">
        <v>17</v>
      </c>
      <c r="G68" s="6">
        <f t="shared" si="1"/>
        <v>80.952380952380949</v>
      </c>
      <c r="H68" s="26">
        <v>15</v>
      </c>
      <c r="I68" s="6">
        <f t="shared" si="2"/>
        <v>83.333333333333329</v>
      </c>
      <c r="J68" s="26">
        <v>15</v>
      </c>
      <c r="K68" s="6">
        <f t="shared" si="15"/>
        <v>71.428571428571431</v>
      </c>
      <c r="L68" s="59">
        <v>13</v>
      </c>
      <c r="M68" s="6">
        <f t="shared" si="4"/>
        <v>76.470588235294116</v>
      </c>
      <c r="N68" s="26">
        <v>2</v>
      </c>
      <c r="O68" s="26">
        <f t="shared" si="16"/>
        <v>100</v>
      </c>
      <c r="P68" s="26">
        <v>7</v>
      </c>
      <c r="Q68" s="6">
        <f t="shared" si="17"/>
        <v>87.5</v>
      </c>
      <c r="R68" s="26">
        <v>8</v>
      </c>
      <c r="S68" s="26">
        <f t="shared" si="18"/>
        <v>100</v>
      </c>
      <c r="T68" s="6">
        <f t="shared" si="8"/>
        <v>84.575993859082089</v>
      </c>
    </row>
    <row r="69" spans="1:20" s="27" customFormat="1" ht="22.5" customHeight="1">
      <c r="A69" s="26">
        <v>63</v>
      </c>
      <c r="B69" s="26">
        <v>1723082</v>
      </c>
      <c r="C69" s="34" t="s">
        <v>66</v>
      </c>
      <c r="D69" s="26">
        <v>9</v>
      </c>
      <c r="E69" s="59">
        <f t="shared" si="0"/>
        <v>69.230769230769226</v>
      </c>
      <c r="F69" s="26">
        <v>12</v>
      </c>
      <c r="G69" s="6">
        <f t="shared" si="1"/>
        <v>57.142857142857146</v>
      </c>
      <c r="H69" s="26">
        <v>10</v>
      </c>
      <c r="I69" s="6">
        <f t="shared" si="2"/>
        <v>55.555555555555557</v>
      </c>
      <c r="J69" s="26">
        <v>12</v>
      </c>
      <c r="K69" s="6">
        <f t="shared" si="15"/>
        <v>57.142857142857146</v>
      </c>
      <c r="L69" s="59">
        <v>12</v>
      </c>
      <c r="M69" s="6">
        <f t="shared" si="4"/>
        <v>70.588235294117652</v>
      </c>
      <c r="N69" s="26">
        <v>2</v>
      </c>
      <c r="O69" s="26">
        <f t="shared" si="16"/>
        <v>100</v>
      </c>
      <c r="P69" s="26">
        <v>5</v>
      </c>
      <c r="Q69" s="6">
        <f t="shared" si="17"/>
        <v>62.5</v>
      </c>
      <c r="R69" s="26">
        <v>6</v>
      </c>
      <c r="S69" s="26">
        <f t="shared" si="18"/>
        <v>75</v>
      </c>
      <c r="T69" s="6">
        <f t="shared" si="8"/>
        <v>68.395034295769591</v>
      </c>
    </row>
    <row r="70" spans="1:20" s="27" customFormat="1" ht="22.5" customHeight="1">
      <c r="A70" s="26">
        <v>64</v>
      </c>
      <c r="B70" s="26">
        <v>1723083</v>
      </c>
      <c r="C70" s="34" t="s">
        <v>67</v>
      </c>
      <c r="D70" s="26">
        <v>9</v>
      </c>
      <c r="E70" s="59">
        <f t="shared" si="0"/>
        <v>69.230769230769226</v>
      </c>
      <c r="F70" s="26">
        <v>14</v>
      </c>
      <c r="G70" s="6">
        <f t="shared" si="1"/>
        <v>66.666666666666671</v>
      </c>
      <c r="H70" s="26">
        <v>12</v>
      </c>
      <c r="I70" s="6">
        <f t="shared" si="2"/>
        <v>66.666666666666671</v>
      </c>
      <c r="J70" s="26">
        <v>14</v>
      </c>
      <c r="K70" s="6">
        <f t="shared" si="15"/>
        <v>66.666666666666671</v>
      </c>
      <c r="L70" s="59">
        <v>9</v>
      </c>
      <c r="M70" s="6">
        <f t="shared" si="4"/>
        <v>52.941176470588232</v>
      </c>
      <c r="N70" s="26">
        <v>2</v>
      </c>
      <c r="O70" s="26">
        <f t="shared" si="16"/>
        <v>100</v>
      </c>
      <c r="P70" s="26">
        <v>5</v>
      </c>
      <c r="Q70" s="6">
        <f t="shared" si="17"/>
        <v>62.5</v>
      </c>
      <c r="R70" s="26">
        <v>8</v>
      </c>
      <c r="S70" s="26">
        <f t="shared" si="18"/>
        <v>100</v>
      </c>
      <c r="T70" s="6">
        <f t="shared" si="8"/>
        <v>73.083993212669697</v>
      </c>
    </row>
    <row r="71" spans="1:20" s="27" customFormat="1" ht="22.5" customHeight="1">
      <c r="A71" s="26">
        <v>65</v>
      </c>
      <c r="B71" s="26">
        <v>1723084</v>
      </c>
      <c r="C71" s="34" t="s">
        <v>68</v>
      </c>
      <c r="D71" s="26">
        <v>6</v>
      </c>
      <c r="E71" s="59">
        <f t="shared" ref="E71:E76" si="19">D71*100/D$5</f>
        <v>46.153846153846153</v>
      </c>
      <c r="F71" s="26">
        <v>15</v>
      </c>
      <c r="G71" s="6">
        <f t="shared" ref="G71:G76" si="20">F71*100/F$5</f>
        <v>71.428571428571431</v>
      </c>
      <c r="H71" s="26">
        <v>10</v>
      </c>
      <c r="I71" s="6">
        <f t="shared" ref="I71:I76" si="21">H71*100/H$5</f>
        <v>55.555555555555557</v>
      </c>
      <c r="J71" s="26">
        <v>11</v>
      </c>
      <c r="K71" s="6">
        <f t="shared" si="15"/>
        <v>52.38095238095238</v>
      </c>
      <c r="L71" s="59">
        <v>14</v>
      </c>
      <c r="M71" s="6">
        <f t="shared" ref="M71:M76" si="22">L71*100/L$5</f>
        <v>82.352941176470594</v>
      </c>
      <c r="N71" s="26">
        <v>2</v>
      </c>
      <c r="O71" s="26">
        <f t="shared" si="16"/>
        <v>100</v>
      </c>
      <c r="P71" s="26">
        <v>5</v>
      </c>
      <c r="Q71" s="6">
        <f t="shared" si="17"/>
        <v>62.5</v>
      </c>
      <c r="R71" s="26">
        <v>6</v>
      </c>
      <c r="S71" s="26">
        <f t="shared" si="18"/>
        <v>75</v>
      </c>
      <c r="T71" s="6">
        <f t="shared" si="8"/>
        <v>68.17148333692451</v>
      </c>
    </row>
    <row r="72" spans="1:20" s="27" customFormat="1" ht="22.5" customHeight="1">
      <c r="A72" s="26">
        <v>66</v>
      </c>
      <c r="B72" s="26">
        <v>1723085</v>
      </c>
      <c r="C72" s="34" t="s">
        <v>69</v>
      </c>
      <c r="D72" s="26">
        <v>9</v>
      </c>
      <c r="E72" s="59">
        <f t="shared" si="19"/>
        <v>69.230769230769226</v>
      </c>
      <c r="F72" s="26">
        <v>17</v>
      </c>
      <c r="G72" s="6">
        <f t="shared" si="20"/>
        <v>80.952380952380949</v>
      </c>
      <c r="H72" s="26">
        <v>13</v>
      </c>
      <c r="I72" s="6">
        <f t="shared" si="21"/>
        <v>72.222222222222229</v>
      </c>
      <c r="J72" s="26">
        <v>16</v>
      </c>
      <c r="K72" s="6">
        <f t="shared" si="15"/>
        <v>76.19047619047619</v>
      </c>
      <c r="L72" s="59">
        <v>12</v>
      </c>
      <c r="M72" s="6">
        <f t="shared" si="22"/>
        <v>70.588235294117652</v>
      </c>
      <c r="N72" s="26">
        <v>2</v>
      </c>
      <c r="O72" s="26">
        <f t="shared" si="16"/>
        <v>100</v>
      </c>
      <c r="P72" s="26">
        <v>7</v>
      </c>
      <c r="Q72" s="6">
        <f t="shared" si="17"/>
        <v>87.5</v>
      </c>
      <c r="R72" s="26">
        <v>8</v>
      </c>
      <c r="S72" s="26">
        <f t="shared" si="18"/>
        <v>100</v>
      </c>
      <c r="T72" s="6">
        <f t="shared" ref="T72:T76" si="23">AVERAGE(E72,G72,I72,K72,M72,O72,Q72,S72)</f>
        <v>82.085510486245781</v>
      </c>
    </row>
    <row r="73" spans="1:20" s="27" customFormat="1" ht="22.5" customHeight="1">
      <c r="A73" s="26">
        <v>67</v>
      </c>
      <c r="B73" s="26">
        <v>1723086</v>
      </c>
      <c r="C73" s="34" t="s">
        <v>70</v>
      </c>
      <c r="D73" s="26">
        <v>11</v>
      </c>
      <c r="E73" s="59">
        <f t="shared" si="19"/>
        <v>84.615384615384613</v>
      </c>
      <c r="F73" s="26">
        <v>19</v>
      </c>
      <c r="G73" s="6">
        <f t="shared" si="20"/>
        <v>90.476190476190482</v>
      </c>
      <c r="H73" s="26">
        <v>14</v>
      </c>
      <c r="I73" s="6">
        <f t="shared" si="21"/>
        <v>77.777777777777771</v>
      </c>
      <c r="J73" s="26">
        <v>17</v>
      </c>
      <c r="K73" s="6">
        <f t="shared" si="15"/>
        <v>80.952380952380949</v>
      </c>
      <c r="L73" s="59">
        <v>14</v>
      </c>
      <c r="M73" s="6">
        <f t="shared" si="22"/>
        <v>82.352941176470594</v>
      </c>
      <c r="N73" s="26">
        <v>2</v>
      </c>
      <c r="O73" s="26">
        <f t="shared" si="16"/>
        <v>100</v>
      </c>
      <c r="P73" s="26">
        <v>6</v>
      </c>
      <c r="Q73" s="6">
        <f t="shared" si="17"/>
        <v>75</v>
      </c>
      <c r="R73" s="26">
        <v>8</v>
      </c>
      <c r="S73" s="26">
        <f t="shared" si="18"/>
        <v>100</v>
      </c>
      <c r="T73" s="6">
        <f t="shared" si="23"/>
        <v>86.396834374775551</v>
      </c>
    </row>
    <row r="74" spans="1:20" s="27" customFormat="1" ht="22.5" customHeight="1">
      <c r="A74" s="26">
        <v>68</v>
      </c>
      <c r="B74" s="26">
        <v>1723087</v>
      </c>
      <c r="C74" s="34" t="s">
        <v>71</v>
      </c>
      <c r="D74" s="26">
        <v>9</v>
      </c>
      <c r="E74" s="59">
        <f t="shared" si="19"/>
        <v>69.230769230769226</v>
      </c>
      <c r="F74" s="26">
        <v>18</v>
      </c>
      <c r="G74" s="6">
        <f t="shared" si="20"/>
        <v>85.714285714285708</v>
      </c>
      <c r="H74" s="26">
        <v>14</v>
      </c>
      <c r="I74" s="6">
        <f t="shared" si="21"/>
        <v>77.777777777777771</v>
      </c>
      <c r="J74" s="26">
        <v>15</v>
      </c>
      <c r="K74" s="6">
        <f t="shared" si="15"/>
        <v>71.428571428571431</v>
      </c>
      <c r="L74" s="59">
        <v>14</v>
      </c>
      <c r="M74" s="6">
        <f t="shared" si="22"/>
        <v>82.352941176470594</v>
      </c>
      <c r="N74" s="26">
        <v>2</v>
      </c>
      <c r="O74" s="26">
        <f t="shared" si="16"/>
        <v>100</v>
      </c>
      <c r="P74" s="26">
        <v>7</v>
      </c>
      <c r="Q74" s="6">
        <f t="shared" si="17"/>
        <v>87.5</v>
      </c>
      <c r="R74" s="26">
        <v>8</v>
      </c>
      <c r="S74" s="26">
        <f t="shared" si="18"/>
        <v>100</v>
      </c>
      <c r="T74" s="6">
        <f t="shared" si="23"/>
        <v>84.25054316598434</v>
      </c>
    </row>
    <row r="75" spans="1:20" s="27" customFormat="1" ht="22.5" customHeight="1">
      <c r="A75" s="26">
        <v>69</v>
      </c>
      <c r="B75" s="26">
        <v>1723088</v>
      </c>
      <c r="C75" s="34" t="s">
        <v>72</v>
      </c>
      <c r="D75" s="26">
        <v>10</v>
      </c>
      <c r="E75" s="59">
        <f t="shared" si="19"/>
        <v>76.92307692307692</v>
      </c>
      <c r="F75" s="26">
        <v>17</v>
      </c>
      <c r="G75" s="6">
        <f t="shared" si="20"/>
        <v>80.952380952380949</v>
      </c>
      <c r="H75" s="26">
        <v>14</v>
      </c>
      <c r="I75" s="6">
        <f t="shared" si="21"/>
        <v>77.777777777777771</v>
      </c>
      <c r="J75" s="26">
        <v>18</v>
      </c>
      <c r="K75" s="6">
        <f t="shared" si="15"/>
        <v>85.714285714285708</v>
      </c>
      <c r="L75" s="59">
        <v>15</v>
      </c>
      <c r="M75" s="6">
        <f t="shared" si="22"/>
        <v>88.235294117647058</v>
      </c>
      <c r="N75" s="26">
        <v>2</v>
      </c>
      <c r="O75" s="26">
        <f t="shared" si="16"/>
        <v>100</v>
      </c>
      <c r="P75" s="26">
        <v>6</v>
      </c>
      <c r="Q75" s="6">
        <f t="shared" si="17"/>
        <v>75</v>
      </c>
      <c r="R75" s="26">
        <v>8</v>
      </c>
      <c r="S75" s="26">
        <f t="shared" si="18"/>
        <v>100</v>
      </c>
      <c r="T75" s="6">
        <f t="shared" si="23"/>
        <v>85.575351935646054</v>
      </c>
    </row>
    <row r="76" spans="1:20" s="27" customFormat="1" ht="22.5" customHeight="1">
      <c r="A76" s="26">
        <v>70</v>
      </c>
      <c r="B76" s="26">
        <v>1723089</v>
      </c>
      <c r="C76" s="34" t="s">
        <v>73</v>
      </c>
      <c r="D76" s="26">
        <v>8</v>
      </c>
      <c r="E76" s="59">
        <f t="shared" si="19"/>
        <v>61.53846153846154</v>
      </c>
      <c r="F76" s="26">
        <v>14</v>
      </c>
      <c r="G76" s="6">
        <f t="shared" si="20"/>
        <v>66.666666666666671</v>
      </c>
      <c r="H76" s="26">
        <v>14</v>
      </c>
      <c r="I76" s="6">
        <f t="shared" si="21"/>
        <v>77.777777777777771</v>
      </c>
      <c r="J76" s="26">
        <v>15</v>
      </c>
      <c r="K76" s="6">
        <f t="shared" si="15"/>
        <v>71.428571428571431</v>
      </c>
      <c r="L76" s="59">
        <v>14</v>
      </c>
      <c r="M76" s="6">
        <f t="shared" si="22"/>
        <v>82.352941176470594</v>
      </c>
      <c r="N76" s="26">
        <v>2</v>
      </c>
      <c r="O76" s="26">
        <f t="shared" si="16"/>
        <v>100</v>
      </c>
      <c r="P76" s="26">
        <v>4</v>
      </c>
      <c r="Q76" s="6">
        <f t="shared" si="17"/>
        <v>50</v>
      </c>
      <c r="R76" s="26">
        <v>8</v>
      </c>
      <c r="S76" s="26">
        <f t="shared" si="18"/>
        <v>100</v>
      </c>
      <c r="T76" s="6">
        <f t="shared" si="23"/>
        <v>76.220552323493507</v>
      </c>
    </row>
  </sheetData>
  <mergeCells count="19">
    <mergeCell ref="N5:N6"/>
    <mergeCell ref="P5:P6"/>
    <mergeCell ref="R5:R6"/>
    <mergeCell ref="A1:T1"/>
    <mergeCell ref="A2:T2"/>
    <mergeCell ref="A3:C3"/>
    <mergeCell ref="D3:M3"/>
    <mergeCell ref="N3:S3"/>
    <mergeCell ref="T3:T6"/>
    <mergeCell ref="A4:A6"/>
    <mergeCell ref="B4:B6"/>
    <mergeCell ref="E4:E6"/>
    <mergeCell ref="G4:G6"/>
    <mergeCell ref="I4:I6"/>
    <mergeCell ref="K4:K6"/>
    <mergeCell ref="M4:M6"/>
    <mergeCell ref="O4:O6"/>
    <mergeCell ref="Q4:Q6"/>
    <mergeCell ref="S4:S6"/>
  </mergeCells>
  <pageMargins left="0.15" right="0.11" top="0.32" bottom="0.32" header="0.3" footer="0.3"/>
  <pageSetup scale="9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83"/>
  <sheetViews>
    <sheetView tabSelected="1" topLeftCell="A37" workbookViewId="0">
      <selection activeCell="D45" sqref="D45"/>
    </sheetView>
  </sheetViews>
  <sheetFormatPr defaultRowHeight="15"/>
  <cols>
    <col min="1" max="1" width="4.42578125" style="50" customWidth="1"/>
    <col min="2" max="2" width="8" style="50" bestFit="1" customWidth="1"/>
    <col min="3" max="3" width="33.42578125" style="28" customWidth="1"/>
    <col min="4" max="4" width="6.140625" style="50" customWidth="1"/>
    <col min="5" max="5" width="4.7109375" style="50" customWidth="1"/>
    <col min="6" max="6" width="5.140625" style="50" customWidth="1"/>
    <col min="7" max="7" width="4.7109375" style="50" customWidth="1"/>
    <col min="8" max="8" width="6.7109375" style="50" customWidth="1"/>
    <col min="9" max="9" width="4.7109375" style="50" customWidth="1"/>
    <col min="10" max="10" width="4.5703125" style="50" customWidth="1"/>
    <col min="11" max="11" width="4.7109375" style="50" customWidth="1"/>
    <col min="12" max="12" width="5.7109375" style="50" customWidth="1"/>
    <col min="13" max="13" width="4.7109375" style="50" customWidth="1"/>
    <col min="14" max="14" width="5.28515625" style="50" customWidth="1"/>
    <col min="15" max="15" width="4.7109375" style="50" customWidth="1"/>
    <col min="16" max="16" width="5" style="50" customWidth="1"/>
    <col min="17" max="17" width="4.7109375" style="50" customWidth="1"/>
    <col min="18" max="18" width="5.28515625" style="28" customWidth="1"/>
    <col min="19" max="19" width="4.7109375" style="28" customWidth="1"/>
    <col min="20" max="20" width="5.28515625" style="28" customWidth="1"/>
    <col min="21" max="21" width="4.7109375" style="28" customWidth="1"/>
    <col min="22" max="22" width="6.28515625" style="28" customWidth="1"/>
    <col min="23" max="16384" width="9.140625" style="28"/>
  </cols>
  <sheetData>
    <row r="1" spans="1:22" ht="24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24" customHeight="1">
      <c r="A2" s="74" t="s">
        <v>230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</row>
    <row r="3" spans="1:22" ht="16.5">
      <c r="A3" s="75" t="s">
        <v>225</v>
      </c>
      <c r="B3" s="75"/>
      <c r="C3" s="75"/>
      <c r="D3" s="76" t="s">
        <v>226</v>
      </c>
      <c r="E3" s="76"/>
      <c r="F3" s="76"/>
      <c r="G3" s="76"/>
      <c r="H3" s="76"/>
      <c r="I3" s="76"/>
      <c r="J3" s="76"/>
      <c r="K3" s="76"/>
      <c r="L3" s="76"/>
      <c r="M3" s="76"/>
      <c r="N3" s="77" t="s">
        <v>218</v>
      </c>
      <c r="O3" s="77"/>
      <c r="P3" s="77"/>
      <c r="Q3" s="77"/>
      <c r="R3" s="77"/>
      <c r="S3" s="77"/>
      <c r="T3" s="77"/>
      <c r="U3" s="77"/>
      <c r="V3" s="78" t="s">
        <v>227</v>
      </c>
    </row>
    <row r="4" spans="1:22" s="40" customFormat="1" ht="24.75" customHeight="1">
      <c r="A4" s="80" t="s">
        <v>1</v>
      </c>
      <c r="B4" s="81" t="s">
        <v>2</v>
      </c>
      <c r="C4" s="37" t="s">
        <v>228</v>
      </c>
      <c r="D4" s="4" t="s">
        <v>234</v>
      </c>
      <c r="E4" s="68" t="s">
        <v>221</v>
      </c>
      <c r="F4" s="38" t="s">
        <v>235</v>
      </c>
      <c r="G4" s="68" t="s">
        <v>221</v>
      </c>
      <c r="H4" s="4" t="s">
        <v>233</v>
      </c>
      <c r="I4" s="68" t="s">
        <v>221</v>
      </c>
      <c r="J4" s="4" t="s">
        <v>246</v>
      </c>
      <c r="K4" s="68" t="s">
        <v>221</v>
      </c>
      <c r="L4" s="4" t="s">
        <v>252</v>
      </c>
      <c r="M4" s="68" t="s">
        <v>221</v>
      </c>
      <c r="N4" s="38" t="s">
        <v>247</v>
      </c>
      <c r="O4" s="82" t="s">
        <v>221</v>
      </c>
      <c r="P4" s="38" t="s">
        <v>248</v>
      </c>
      <c r="Q4" s="82" t="s">
        <v>221</v>
      </c>
      <c r="R4" s="4" t="s">
        <v>244</v>
      </c>
      <c r="S4" s="82" t="s">
        <v>221</v>
      </c>
      <c r="T4" s="39" t="s">
        <v>250</v>
      </c>
      <c r="U4" s="82" t="s">
        <v>221</v>
      </c>
      <c r="V4" s="79"/>
    </row>
    <row r="5" spans="1:22" s="40" customFormat="1" ht="17.25" customHeight="1">
      <c r="A5" s="80"/>
      <c r="B5" s="81"/>
      <c r="C5" s="7" t="s">
        <v>223</v>
      </c>
      <c r="D5" s="4">
        <v>20</v>
      </c>
      <c r="E5" s="68"/>
      <c r="F5" s="4">
        <v>9</v>
      </c>
      <c r="G5" s="68"/>
      <c r="H5" s="4">
        <v>14</v>
      </c>
      <c r="I5" s="68"/>
      <c r="J5" s="4">
        <v>21</v>
      </c>
      <c r="K5" s="68"/>
      <c r="L5" s="4">
        <v>20</v>
      </c>
      <c r="M5" s="68"/>
      <c r="N5" s="71" t="s">
        <v>236</v>
      </c>
      <c r="O5" s="83"/>
      <c r="P5" s="71" t="s">
        <v>249</v>
      </c>
      <c r="Q5" s="83"/>
      <c r="R5" s="85" t="s">
        <v>245</v>
      </c>
      <c r="S5" s="83"/>
      <c r="T5" s="69" t="s">
        <v>251</v>
      </c>
      <c r="U5" s="83"/>
      <c r="V5" s="79"/>
    </row>
    <row r="6" spans="1:22" s="40" customFormat="1" ht="17.25" customHeight="1">
      <c r="A6" s="80"/>
      <c r="B6" s="81"/>
      <c r="C6" s="7" t="s">
        <v>229</v>
      </c>
      <c r="D6" s="5">
        <f>D$5*75/100</f>
        <v>15</v>
      </c>
      <c r="E6" s="68"/>
      <c r="F6" s="5">
        <f>F$5*75/100</f>
        <v>6.75</v>
      </c>
      <c r="G6" s="68"/>
      <c r="H6" s="5">
        <v>6</v>
      </c>
      <c r="I6" s="68"/>
      <c r="J6" s="5">
        <f>J$5*75/100</f>
        <v>15.75</v>
      </c>
      <c r="K6" s="68"/>
      <c r="L6" s="5">
        <f>L$5*75/100</f>
        <v>15</v>
      </c>
      <c r="M6" s="68"/>
      <c r="N6" s="72"/>
      <c r="O6" s="84"/>
      <c r="P6" s="72"/>
      <c r="Q6" s="84"/>
      <c r="R6" s="86"/>
      <c r="S6" s="84"/>
      <c r="T6" s="70"/>
      <c r="U6" s="84"/>
      <c r="V6" s="79"/>
    </row>
    <row r="7" spans="1:22" s="41" customFormat="1" ht="21.95" customHeight="1">
      <c r="A7" s="26">
        <v>1</v>
      </c>
      <c r="B7" s="26">
        <v>1733002</v>
      </c>
      <c r="C7" s="35" t="s">
        <v>215</v>
      </c>
      <c r="D7" s="26">
        <v>16</v>
      </c>
      <c r="E7" s="8">
        <f>D7*100/D$5</f>
        <v>80</v>
      </c>
      <c r="F7" s="26">
        <v>8</v>
      </c>
      <c r="G7" s="8">
        <f>F7*100/F$5</f>
        <v>88.888888888888886</v>
      </c>
      <c r="H7" s="26">
        <v>7</v>
      </c>
      <c r="I7" s="8">
        <f>H7*100/H$5</f>
        <v>50</v>
      </c>
      <c r="J7" s="26">
        <v>12</v>
      </c>
      <c r="K7" s="8">
        <f>J7*100/J$5</f>
        <v>57.142857142857146</v>
      </c>
      <c r="L7" s="26">
        <v>12</v>
      </c>
      <c r="M7" s="8">
        <f>L7*100/L$5</f>
        <v>60</v>
      </c>
      <c r="N7" s="26">
        <v>3</v>
      </c>
      <c r="O7" s="8">
        <f>N7*100/4</f>
        <v>75</v>
      </c>
      <c r="P7" s="8">
        <v>3</v>
      </c>
      <c r="Q7" s="8">
        <f>P7*100/4</f>
        <v>75</v>
      </c>
      <c r="R7" s="26">
        <v>3</v>
      </c>
      <c r="S7" s="8">
        <f>R7*100/4</f>
        <v>75</v>
      </c>
      <c r="T7" s="26">
        <v>2</v>
      </c>
      <c r="U7" s="8">
        <f>T7*100/5</f>
        <v>40</v>
      </c>
      <c r="V7" s="6">
        <f>AVERAGE(E7,G7,I7,K7,M7,O7,Q7,S7,U7)</f>
        <v>66.781305114638442</v>
      </c>
    </row>
    <row r="8" spans="1:22" s="41" customFormat="1" ht="21.95" customHeight="1">
      <c r="A8" s="26">
        <v>2</v>
      </c>
      <c r="B8" s="26">
        <v>1733003</v>
      </c>
      <c r="C8" s="35" t="s">
        <v>74</v>
      </c>
      <c r="D8" s="26">
        <v>12</v>
      </c>
      <c r="E8" s="8">
        <f t="shared" ref="E8:E71" si="0">D8*100/D$5</f>
        <v>60</v>
      </c>
      <c r="F8" s="26">
        <v>6</v>
      </c>
      <c r="G8" s="8">
        <f t="shared" ref="G8:G71" si="1">F8*100/F$5</f>
        <v>66.666666666666671</v>
      </c>
      <c r="H8" s="26">
        <v>8</v>
      </c>
      <c r="I8" s="8">
        <f t="shared" ref="I8:I71" si="2">H8*100/H$5</f>
        <v>57.142857142857146</v>
      </c>
      <c r="J8" s="26">
        <v>12</v>
      </c>
      <c r="K8" s="8">
        <f t="shared" ref="K8:K71" si="3">J8*100/J$5</f>
        <v>57.142857142857146</v>
      </c>
      <c r="L8" s="26">
        <v>14</v>
      </c>
      <c r="M8" s="8">
        <f t="shared" ref="M8:M71" si="4">L8*100/L$5</f>
        <v>70</v>
      </c>
      <c r="N8" s="26">
        <v>3</v>
      </c>
      <c r="O8" s="8">
        <f t="shared" ref="O8:O64" si="5">N8*100/4</f>
        <v>75</v>
      </c>
      <c r="P8" s="8">
        <v>3</v>
      </c>
      <c r="Q8" s="8">
        <f t="shared" ref="Q8:Q26" si="6">P8*100/4</f>
        <v>75</v>
      </c>
      <c r="R8" s="26">
        <v>4</v>
      </c>
      <c r="S8" s="8">
        <f t="shared" ref="S8:S26" si="7">R8*100/4</f>
        <v>100</v>
      </c>
      <c r="T8" s="26">
        <v>4</v>
      </c>
      <c r="U8" s="8">
        <f t="shared" ref="U8:U25" si="8">T8*100/5</f>
        <v>80</v>
      </c>
      <c r="V8" s="6">
        <f t="shared" ref="V8:V71" si="9">AVERAGE(E8,G8,I8,K8,M8,O8,Q8,S8,U8)</f>
        <v>71.216931216931215</v>
      </c>
    </row>
    <row r="9" spans="1:22" s="41" customFormat="1" ht="21.95" customHeight="1">
      <c r="A9" s="26">
        <v>3</v>
      </c>
      <c r="B9" s="26">
        <v>1733004</v>
      </c>
      <c r="C9" s="35" t="s">
        <v>75</v>
      </c>
      <c r="D9" s="26">
        <v>16</v>
      </c>
      <c r="E9" s="8">
        <f t="shared" si="0"/>
        <v>80</v>
      </c>
      <c r="F9" s="26">
        <v>9</v>
      </c>
      <c r="G9" s="8">
        <f t="shared" si="1"/>
        <v>100</v>
      </c>
      <c r="H9" s="26">
        <v>11</v>
      </c>
      <c r="I9" s="8">
        <f t="shared" si="2"/>
        <v>78.571428571428569</v>
      </c>
      <c r="J9" s="26">
        <v>17</v>
      </c>
      <c r="K9" s="8">
        <f t="shared" si="3"/>
        <v>80.952380952380949</v>
      </c>
      <c r="L9" s="26">
        <v>18</v>
      </c>
      <c r="M9" s="8">
        <f t="shared" si="4"/>
        <v>90</v>
      </c>
      <c r="N9" s="26">
        <v>4</v>
      </c>
      <c r="O9" s="8">
        <f t="shared" si="5"/>
        <v>100</v>
      </c>
      <c r="P9" s="8">
        <v>4</v>
      </c>
      <c r="Q9" s="8">
        <f t="shared" si="6"/>
        <v>100</v>
      </c>
      <c r="R9" s="26">
        <v>4</v>
      </c>
      <c r="S9" s="8">
        <f t="shared" si="7"/>
        <v>100</v>
      </c>
      <c r="T9" s="26">
        <v>4</v>
      </c>
      <c r="U9" s="8">
        <f t="shared" si="8"/>
        <v>80</v>
      </c>
      <c r="V9" s="6">
        <f t="shared" si="9"/>
        <v>89.94708994708995</v>
      </c>
    </row>
    <row r="10" spans="1:22" s="41" customFormat="1" ht="21.95" customHeight="1">
      <c r="A10" s="26">
        <v>4</v>
      </c>
      <c r="B10" s="26">
        <v>1733005</v>
      </c>
      <c r="C10" s="35" t="s">
        <v>76</v>
      </c>
      <c r="D10" s="26">
        <v>10</v>
      </c>
      <c r="E10" s="8">
        <f t="shared" si="0"/>
        <v>50</v>
      </c>
      <c r="F10" s="26">
        <v>2</v>
      </c>
      <c r="G10" s="8">
        <f t="shared" si="1"/>
        <v>22.222222222222221</v>
      </c>
      <c r="H10" s="26">
        <v>5</v>
      </c>
      <c r="I10" s="8">
        <f t="shared" si="2"/>
        <v>35.714285714285715</v>
      </c>
      <c r="J10" s="26">
        <v>7</v>
      </c>
      <c r="K10" s="8">
        <f t="shared" si="3"/>
        <v>33.333333333333336</v>
      </c>
      <c r="L10" s="26">
        <v>12</v>
      </c>
      <c r="M10" s="8">
        <f t="shared" si="4"/>
        <v>60</v>
      </c>
      <c r="N10" s="26">
        <v>2</v>
      </c>
      <c r="O10" s="8">
        <f t="shared" si="5"/>
        <v>50</v>
      </c>
      <c r="P10" s="8">
        <v>2</v>
      </c>
      <c r="Q10" s="8">
        <f t="shared" si="6"/>
        <v>50</v>
      </c>
      <c r="R10" s="26">
        <v>2</v>
      </c>
      <c r="S10" s="8">
        <f t="shared" si="7"/>
        <v>50</v>
      </c>
      <c r="T10" s="26">
        <v>3</v>
      </c>
      <c r="U10" s="8">
        <f t="shared" si="8"/>
        <v>60</v>
      </c>
      <c r="V10" s="6">
        <f t="shared" si="9"/>
        <v>45.696649029982368</v>
      </c>
    </row>
    <row r="11" spans="1:22" s="41" customFormat="1" ht="21.95" customHeight="1">
      <c r="A11" s="26">
        <v>5</v>
      </c>
      <c r="B11" s="26">
        <v>1733006</v>
      </c>
      <c r="C11" s="35" t="s">
        <v>77</v>
      </c>
      <c r="D11" s="26">
        <v>12</v>
      </c>
      <c r="E11" s="8">
        <f t="shared" si="0"/>
        <v>60</v>
      </c>
      <c r="F11" s="26">
        <v>4</v>
      </c>
      <c r="G11" s="8">
        <f t="shared" si="1"/>
        <v>44.444444444444443</v>
      </c>
      <c r="H11" s="26">
        <v>8</v>
      </c>
      <c r="I11" s="8">
        <f t="shared" si="2"/>
        <v>57.142857142857146</v>
      </c>
      <c r="J11" s="26">
        <v>14</v>
      </c>
      <c r="K11" s="8">
        <f t="shared" si="3"/>
        <v>66.666666666666671</v>
      </c>
      <c r="L11" s="26">
        <v>15</v>
      </c>
      <c r="M11" s="8">
        <f t="shared" si="4"/>
        <v>75</v>
      </c>
      <c r="N11" s="26">
        <v>3</v>
      </c>
      <c r="O11" s="8">
        <f t="shared" si="5"/>
        <v>75</v>
      </c>
      <c r="P11" s="8">
        <v>3</v>
      </c>
      <c r="Q11" s="8">
        <f t="shared" si="6"/>
        <v>75</v>
      </c>
      <c r="R11" s="26">
        <v>3</v>
      </c>
      <c r="S11" s="8">
        <f t="shared" si="7"/>
        <v>75</v>
      </c>
      <c r="T11" s="26">
        <v>4</v>
      </c>
      <c r="U11" s="8">
        <f t="shared" si="8"/>
        <v>80</v>
      </c>
      <c r="V11" s="6">
        <f t="shared" si="9"/>
        <v>67.583774250440911</v>
      </c>
    </row>
    <row r="12" spans="1:22" s="41" customFormat="1" ht="21.95" customHeight="1">
      <c r="A12" s="26">
        <v>6</v>
      </c>
      <c r="B12" s="26">
        <v>1733007</v>
      </c>
      <c r="C12" s="35" t="s">
        <v>78</v>
      </c>
      <c r="D12" s="26">
        <v>16</v>
      </c>
      <c r="E12" s="8">
        <f t="shared" si="0"/>
        <v>80</v>
      </c>
      <c r="F12" s="26">
        <v>6</v>
      </c>
      <c r="G12" s="8">
        <f t="shared" si="1"/>
        <v>66.666666666666671</v>
      </c>
      <c r="H12" s="26">
        <v>9</v>
      </c>
      <c r="I12" s="8">
        <f t="shared" si="2"/>
        <v>64.285714285714292</v>
      </c>
      <c r="J12" s="26">
        <v>17</v>
      </c>
      <c r="K12" s="8">
        <f t="shared" si="3"/>
        <v>80.952380952380949</v>
      </c>
      <c r="L12" s="26">
        <v>16</v>
      </c>
      <c r="M12" s="8">
        <f t="shared" si="4"/>
        <v>80</v>
      </c>
      <c r="N12" s="26">
        <v>4</v>
      </c>
      <c r="O12" s="8">
        <f t="shared" si="5"/>
        <v>100</v>
      </c>
      <c r="P12" s="8">
        <v>2</v>
      </c>
      <c r="Q12" s="8">
        <f t="shared" si="6"/>
        <v>50</v>
      </c>
      <c r="R12" s="26">
        <v>3</v>
      </c>
      <c r="S12" s="8">
        <f t="shared" si="7"/>
        <v>75</v>
      </c>
      <c r="T12" s="26">
        <v>4</v>
      </c>
      <c r="U12" s="8">
        <f t="shared" si="8"/>
        <v>80</v>
      </c>
      <c r="V12" s="6">
        <f t="shared" si="9"/>
        <v>75.211640211640216</v>
      </c>
    </row>
    <row r="13" spans="1:22" s="41" customFormat="1" ht="21.95" customHeight="1">
      <c r="A13" s="26">
        <v>7</v>
      </c>
      <c r="B13" s="26">
        <v>1733008</v>
      </c>
      <c r="C13" s="35" t="s">
        <v>79</v>
      </c>
      <c r="D13" s="26">
        <v>13</v>
      </c>
      <c r="E13" s="8">
        <f t="shared" si="0"/>
        <v>65</v>
      </c>
      <c r="F13" s="26">
        <v>6</v>
      </c>
      <c r="G13" s="8">
        <f t="shared" si="1"/>
        <v>66.666666666666671</v>
      </c>
      <c r="H13" s="26">
        <v>10</v>
      </c>
      <c r="I13" s="8">
        <f t="shared" si="2"/>
        <v>71.428571428571431</v>
      </c>
      <c r="J13" s="26">
        <v>16</v>
      </c>
      <c r="K13" s="8">
        <f t="shared" si="3"/>
        <v>76.19047619047619</v>
      </c>
      <c r="L13" s="26">
        <v>14</v>
      </c>
      <c r="M13" s="8">
        <f t="shared" si="4"/>
        <v>70</v>
      </c>
      <c r="N13" s="26">
        <v>4</v>
      </c>
      <c r="O13" s="8">
        <f t="shared" si="5"/>
        <v>100</v>
      </c>
      <c r="P13" s="8">
        <v>4</v>
      </c>
      <c r="Q13" s="8">
        <f t="shared" si="6"/>
        <v>100</v>
      </c>
      <c r="R13" s="26">
        <v>3</v>
      </c>
      <c r="S13" s="8">
        <f t="shared" si="7"/>
        <v>75</v>
      </c>
      <c r="T13" s="26">
        <v>3</v>
      </c>
      <c r="U13" s="8">
        <f t="shared" si="8"/>
        <v>60</v>
      </c>
      <c r="V13" s="6">
        <f t="shared" si="9"/>
        <v>76.031746031746039</v>
      </c>
    </row>
    <row r="14" spans="1:22" s="41" customFormat="1" ht="21.95" customHeight="1">
      <c r="A14" s="26">
        <v>8</v>
      </c>
      <c r="B14" s="26">
        <v>1733009</v>
      </c>
      <c r="C14" s="35" t="s">
        <v>80</v>
      </c>
      <c r="D14" s="26">
        <v>13</v>
      </c>
      <c r="E14" s="8">
        <f t="shared" si="0"/>
        <v>65</v>
      </c>
      <c r="F14" s="26">
        <v>6</v>
      </c>
      <c r="G14" s="8">
        <f t="shared" si="1"/>
        <v>66.666666666666671</v>
      </c>
      <c r="H14" s="26">
        <v>7</v>
      </c>
      <c r="I14" s="8">
        <f t="shared" si="2"/>
        <v>50</v>
      </c>
      <c r="J14" s="26">
        <v>14</v>
      </c>
      <c r="K14" s="8">
        <f t="shared" si="3"/>
        <v>66.666666666666671</v>
      </c>
      <c r="L14" s="26">
        <v>14</v>
      </c>
      <c r="M14" s="8">
        <f t="shared" si="4"/>
        <v>70</v>
      </c>
      <c r="N14" s="26">
        <v>3</v>
      </c>
      <c r="O14" s="8">
        <f t="shared" si="5"/>
        <v>75</v>
      </c>
      <c r="P14" s="8">
        <v>3</v>
      </c>
      <c r="Q14" s="8">
        <f t="shared" si="6"/>
        <v>75</v>
      </c>
      <c r="R14" s="26">
        <v>3</v>
      </c>
      <c r="S14" s="8">
        <f t="shared" si="7"/>
        <v>75</v>
      </c>
      <c r="T14" s="26">
        <v>3</v>
      </c>
      <c r="U14" s="8">
        <f t="shared" si="8"/>
        <v>60</v>
      </c>
      <c r="V14" s="6">
        <f t="shared" si="9"/>
        <v>67.037037037037038</v>
      </c>
    </row>
    <row r="15" spans="1:22" s="41" customFormat="1" ht="21.95" customHeight="1">
      <c r="A15" s="26">
        <v>9</v>
      </c>
      <c r="B15" s="26">
        <v>1733010</v>
      </c>
      <c r="C15" s="35" t="s">
        <v>81</v>
      </c>
      <c r="D15" s="26">
        <v>13</v>
      </c>
      <c r="E15" s="8">
        <f t="shared" si="0"/>
        <v>65</v>
      </c>
      <c r="F15" s="26">
        <v>6</v>
      </c>
      <c r="G15" s="8">
        <f t="shared" si="1"/>
        <v>66.666666666666671</v>
      </c>
      <c r="H15" s="26">
        <v>10</v>
      </c>
      <c r="I15" s="8">
        <f t="shared" si="2"/>
        <v>71.428571428571431</v>
      </c>
      <c r="J15" s="26">
        <v>16</v>
      </c>
      <c r="K15" s="8">
        <f t="shared" si="3"/>
        <v>76.19047619047619</v>
      </c>
      <c r="L15" s="26">
        <v>16</v>
      </c>
      <c r="M15" s="8">
        <f t="shared" si="4"/>
        <v>80</v>
      </c>
      <c r="N15" s="26">
        <v>4</v>
      </c>
      <c r="O15" s="8">
        <f t="shared" si="5"/>
        <v>100</v>
      </c>
      <c r="P15" s="8">
        <v>4</v>
      </c>
      <c r="Q15" s="8">
        <f t="shared" si="6"/>
        <v>100</v>
      </c>
      <c r="R15" s="26">
        <v>3</v>
      </c>
      <c r="S15" s="8">
        <f t="shared" si="7"/>
        <v>75</v>
      </c>
      <c r="T15" s="26">
        <v>5</v>
      </c>
      <c r="U15" s="8">
        <f t="shared" si="8"/>
        <v>100</v>
      </c>
      <c r="V15" s="6">
        <f t="shared" si="9"/>
        <v>81.587301587301596</v>
      </c>
    </row>
    <row r="16" spans="1:22" s="41" customFormat="1" ht="21.95" customHeight="1">
      <c r="A16" s="26">
        <v>10</v>
      </c>
      <c r="B16" s="26">
        <v>1733011</v>
      </c>
      <c r="C16" s="35" t="s">
        <v>82</v>
      </c>
      <c r="D16" s="26">
        <v>18</v>
      </c>
      <c r="E16" s="8">
        <f t="shared" si="0"/>
        <v>90</v>
      </c>
      <c r="F16" s="26">
        <v>8</v>
      </c>
      <c r="G16" s="8">
        <f t="shared" si="1"/>
        <v>88.888888888888886</v>
      </c>
      <c r="H16" s="26">
        <v>14</v>
      </c>
      <c r="I16" s="8">
        <f t="shared" si="2"/>
        <v>100</v>
      </c>
      <c r="J16" s="26">
        <v>16</v>
      </c>
      <c r="K16" s="8">
        <f t="shared" si="3"/>
        <v>76.19047619047619</v>
      </c>
      <c r="L16" s="26">
        <v>17</v>
      </c>
      <c r="M16" s="8">
        <f t="shared" si="4"/>
        <v>85</v>
      </c>
      <c r="N16" s="26">
        <v>4</v>
      </c>
      <c r="O16" s="8">
        <f t="shared" si="5"/>
        <v>100</v>
      </c>
      <c r="P16" s="8">
        <v>3</v>
      </c>
      <c r="Q16" s="8">
        <f t="shared" si="6"/>
        <v>75</v>
      </c>
      <c r="R16" s="26">
        <v>3</v>
      </c>
      <c r="S16" s="8">
        <f t="shared" si="7"/>
        <v>75</v>
      </c>
      <c r="T16" s="26">
        <v>5</v>
      </c>
      <c r="U16" s="8">
        <f t="shared" si="8"/>
        <v>100</v>
      </c>
      <c r="V16" s="6">
        <f t="shared" si="9"/>
        <v>87.786596119929456</v>
      </c>
    </row>
    <row r="17" spans="1:22" s="41" customFormat="1" ht="21.95" customHeight="1">
      <c r="A17" s="26">
        <v>11</v>
      </c>
      <c r="B17" s="26">
        <v>1733014</v>
      </c>
      <c r="C17" s="35" t="s">
        <v>83</v>
      </c>
      <c r="D17" s="26">
        <v>16</v>
      </c>
      <c r="E17" s="8">
        <f t="shared" si="0"/>
        <v>80</v>
      </c>
      <c r="F17" s="26">
        <v>6</v>
      </c>
      <c r="G17" s="8">
        <f t="shared" si="1"/>
        <v>66.666666666666671</v>
      </c>
      <c r="H17" s="26">
        <v>9</v>
      </c>
      <c r="I17" s="8">
        <f t="shared" si="2"/>
        <v>64.285714285714292</v>
      </c>
      <c r="J17" s="26">
        <v>13</v>
      </c>
      <c r="K17" s="8">
        <f t="shared" si="3"/>
        <v>61.904761904761905</v>
      </c>
      <c r="L17" s="26">
        <v>16</v>
      </c>
      <c r="M17" s="8">
        <f t="shared" si="4"/>
        <v>80</v>
      </c>
      <c r="N17" s="26">
        <v>3</v>
      </c>
      <c r="O17" s="8">
        <f t="shared" si="5"/>
        <v>75</v>
      </c>
      <c r="P17" s="8">
        <v>3</v>
      </c>
      <c r="Q17" s="8">
        <f t="shared" si="6"/>
        <v>75</v>
      </c>
      <c r="R17" s="26">
        <v>3</v>
      </c>
      <c r="S17" s="8">
        <f t="shared" si="7"/>
        <v>75</v>
      </c>
      <c r="T17" s="26">
        <v>3</v>
      </c>
      <c r="U17" s="8">
        <f t="shared" si="8"/>
        <v>60</v>
      </c>
      <c r="V17" s="6">
        <f t="shared" si="9"/>
        <v>70.873015873015873</v>
      </c>
    </row>
    <row r="18" spans="1:22" s="41" customFormat="1" ht="21.95" customHeight="1">
      <c r="A18" s="26">
        <v>12</v>
      </c>
      <c r="B18" s="26">
        <v>1733016</v>
      </c>
      <c r="C18" s="35" t="s">
        <v>84</v>
      </c>
      <c r="D18" s="26">
        <v>17</v>
      </c>
      <c r="E18" s="8">
        <f t="shared" si="0"/>
        <v>85</v>
      </c>
      <c r="F18" s="26">
        <v>5</v>
      </c>
      <c r="G18" s="8">
        <f t="shared" si="1"/>
        <v>55.555555555555557</v>
      </c>
      <c r="H18" s="26">
        <v>13</v>
      </c>
      <c r="I18" s="8">
        <f t="shared" si="2"/>
        <v>92.857142857142861</v>
      </c>
      <c r="J18" s="26">
        <v>17</v>
      </c>
      <c r="K18" s="8">
        <f t="shared" si="3"/>
        <v>80.952380952380949</v>
      </c>
      <c r="L18" s="26">
        <v>18</v>
      </c>
      <c r="M18" s="8">
        <f t="shared" si="4"/>
        <v>90</v>
      </c>
      <c r="N18" s="26">
        <v>4</v>
      </c>
      <c r="O18" s="8">
        <f t="shared" si="5"/>
        <v>100</v>
      </c>
      <c r="P18" s="8">
        <v>3</v>
      </c>
      <c r="Q18" s="8">
        <f t="shared" si="6"/>
        <v>75</v>
      </c>
      <c r="R18" s="26">
        <v>4</v>
      </c>
      <c r="S18" s="8">
        <f t="shared" si="7"/>
        <v>100</v>
      </c>
      <c r="T18" s="26">
        <v>5</v>
      </c>
      <c r="U18" s="8">
        <f t="shared" si="8"/>
        <v>100</v>
      </c>
      <c r="V18" s="6">
        <f t="shared" si="9"/>
        <v>86.596119929453252</v>
      </c>
    </row>
    <row r="19" spans="1:22" s="41" customFormat="1" ht="21.95" customHeight="1">
      <c r="A19" s="26">
        <v>13</v>
      </c>
      <c r="B19" s="26">
        <v>1733017</v>
      </c>
      <c r="C19" s="35" t="s">
        <v>85</v>
      </c>
      <c r="D19" s="26">
        <v>16</v>
      </c>
      <c r="E19" s="8">
        <f t="shared" si="0"/>
        <v>80</v>
      </c>
      <c r="F19" s="26">
        <v>18</v>
      </c>
      <c r="G19" s="8">
        <f t="shared" si="1"/>
        <v>200</v>
      </c>
      <c r="H19" s="26">
        <v>10</v>
      </c>
      <c r="I19" s="8">
        <f t="shared" si="2"/>
        <v>71.428571428571431</v>
      </c>
      <c r="J19" s="26">
        <v>14</v>
      </c>
      <c r="K19" s="8">
        <f t="shared" si="3"/>
        <v>66.666666666666671</v>
      </c>
      <c r="L19" s="26">
        <v>19</v>
      </c>
      <c r="M19" s="8">
        <f t="shared" si="4"/>
        <v>95</v>
      </c>
      <c r="N19" s="26">
        <v>3</v>
      </c>
      <c r="O19" s="8">
        <f t="shared" si="5"/>
        <v>75</v>
      </c>
      <c r="P19" s="8">
        <v>3</v>
      </c>
      <c r="Q19" s="8">
        <f t="shared" si="6"/>
        <v>75</v>
      </c>
      <c r="R19" s="26">
        <v>3</v>
      </c>
      <c r="S19" s="8">
        <f t="shared" si="7"/>
        <v>75</v>
      </c>
      <c r="T19" s="26">
        <v>4</v>
      </c>
      <c r="U19" s="8">
        <f t="shared" si="8"/>
        <v>80</v>
      </c>
      <c r="V19" s="6">
        <f t="shared" si="9"/>
        <v>90.899470899470899</v>
      </c>
    </row>
    <row r="20" spans="1:22" s="41" customFormat="1" ht="21.95" customHeight="1">
      <c r="A20" s="26">
        <v>14</v>
      </c>
      <c r="B20" s="26">
        <v>1733018</v>
      </c>
      <c r="C20" s="35" t="s">
        <v>86</v>
      </c>
      <c r="D20" s="26">
        <v>4</v>
      </c>
      <c r="E20" s="8">
        <f t="shared" si="0"/>
        <v>20</v>
      </c>
      <c r="F20" s="26">
        <v>2</v>
      </c>
      <c r="G20" s="8">
        <f t="shared" si="1"/>
        <v>22.222222222222221</v>
      </c>
      <c r="H20" s="26">
        <v>6</v>
      </c>
      <c r="I20" s="8">
        <f t="shared" si="2"/>
        <v>42.857142857142854</v>
      </c>
      <c r="J20" s="26">
        <v>6</v>
      </c>
      <c r="K20" s="8">
        <f t="shared" si="3"/>
        <v>28.571428571428573</v>
      </c>
      <c r="L20" s="26">
        <v>8</v>
      </c>
      <c r="M20" s="8">
        <f t="shared" si="4"/>
        <v>40</v>
      </c>
      <c r="N20" s="26">
        <v>0</v>
      </c>
      <c r="O20" s="8">
        <f t="shared" si="5"/>
        <v>0</v>
      </c>
      <c r="P20" s="8">
        <v>1</v>
      </c>
      <c r="Q20" s="8">
        <f t="shared" si="6"/>
        <v>25</v>
      </c>
      <c r="R20" s="26">
        <v>2</v>
      </c>
      <c r="S20" s="8">
        <f t="shared" si="7"/>
        <v>50</v>
      </c>
      <c r="T20" s="26">
        <v>1</v>
      </c>
      <c r="U20" s="8">
        <f t="shared" si="8"/>
        <v>20</v>
      </c>
      <c r="V20" s="6">
        <f t="shared" si="9"/>
        <v>27.627865961199294</v>
      </c>
    </row>
    <row r="21" spans="1:22" s="41" customFormat="1" ht="21.95" customHeight="1">
      <c r="A21" s="26">
        <v>15</v>
      </c>
      <c r="B21" s="26">
        <v>1733019</v>
      </c>
      <c r="C21" s="35" t="s">
        <v>87</v>
      </c>
      <c r="D21" s="26">
        <v>18</v>
      </c>
      <c r="E21" s="8">
        <f t="shared" si="0"/>
        <v>90</v>
      </c>
      <c r="F21" s="26">
        <v>7</v>
      </c>
      <c r="G21" s="8">
        <f t="shared" si="1"/>
        <v>77.777777777777771</v>
      </c>
      <c r="H21" s="26">
        <v>12</v>
      </c>
      <c r="I21" s="8">
        <f t="shared" si="2"/>
        <v>85.714285714285708</v>
      </c>
      <c r="J21" s="26">
        <v>18</v>
      </c>
      <c r="K21" s="8">
        <f t="shared" si="3"/>
        <v>85.714285714285708</v>
      </c>
      <c r="L21" s="26">
        <v>18</v>
      </c>
      <c r="M21" s="8">
        <f t="shared" si="4"/>
        <v>90</v>
      </c>
      <c r="N21" s="26">
        <v>4</v>
      </c>
      <c r="O21" s="8">
        <f t="shared" si="5"/>
        <v>100</v>
      </c>
      <c r="P21" s="8">
        <v>3</v>
      </c>
      <c r="Q21" s="8">
        <f t="shared" si="6"/>
        <v>75</v>
      </c>
      <c r="R21" s="26">
        <v>4</v>
      </c>
      <c r="S21" s="8">
        <f t="shared" si="7"/>
        <v>100</v>
      </c>
      <c r="T21" s="26">
        <v>5</v>
      </c>
      <c r="U21" s="8">
        <f t="shared" si="8"/>
        <v>100</v>
      </c>
      <c r="V21" s="6">
        <f t="shared" si="9"/>
        <v>89.356261022927683</v>
      </c>
    </row>
    <row r="22" spans="1:22" s="41" customFormat="1" ht="21.95" customHeight="1">
      <c r="A22" s="26">
        <v>16</v>
      </c>
      <c r="B22" s="26">
        <v>1733020</v>
      </c>
      <c r="C22" s="35" t="s">
        <v>88</v>
      </c>
      <c r="D22" s="26">
        <v>15</v>
      </c>
      <c r="E22" s="8">
        <f t="shared" si="0"/>
        <v>75</v>
      </c>
      <c r="F22" s="26">
        <v>8</v>
      </c>
      <c r="G22" s="8">
        <f t="shared" si="1"/>
        <v>88.888888888888886</v>
      </c>
      <c r="H22" s="26">
        <v>12</v>
      </c>
      <c r="I22" s="8">
        <f t="shared" si="2"/>
        <v>85.714285714285708</v>
      </c>
      <c r="J22" s="26">
        <v>16</v>
      </c>
      <c r="K22" s="8">
        <f t="shared" si="3"/>
        <v>76.19047619047619</v>
      </c>
      <c r="L22" s="26">
        <v>18</v>
      </c>
      <c r="M22" s="8">
        <f t="shared" si="4"/>
        <v>90</v>
      </c>
      <c r="N22" s="26">
        <v>4</v>
      </c>
      <c r="O22" s="8">
        <f t="shared" si="5"/>
        <v>100</v>
      </c>
      <c r="P22" s="8">
        <v>3</v>
      </c>
      <c r="Q22" s="8">
        <f t="shared" si="6"/>
        <v>75</v>
      </c>
      <c r="R22" s="26">
        <v>4</v>
      </c>
      <c r="S22" s="8">
        <f t="shared" si="7"/>
        <v>100</v>
      </c>
      <c r="T22" s="26">
        <v>5</v>
      </c>
      <c r="U22" s="8">
        <f t="shared" si="8"/>
        <v>100</v>
      </c>
      <c r="V22" s="6">
        <f t="shared" si="9"/>
        <v>87.865961199294532</v>
      </c>
    </row>
    <row r="23" spans="1:22" s="41" customFormat="1" ht="21.95" customHeight="1">
      <c r="A23" s="26">
        <v>17</v>
      </c>
      <c r="B23" s="26">
        <v>1733021</v>
      </c>
      <c r="C23" s="35" t="s">
        <v>89</v>
      </c>
      <c r="D23" s="26">
        <v>17</v>
      </c>
      <c r="E23" s="8">
        <f t="shared" si="0"/>
        <v>85</v>
      </c>
      <c r="F23" s="26">
        <v>6</v>
      </c>
      <c r="G23" s="8">
        <f t="shared" si="1"/>
        <v>66.666666666666671</v>
      </c>
      <c r="H23" s="26">
        <v>12</v>
      </c>
      <c r="I23" s="8">
        <f t="shared" si="2"/>
        <v>85.714285714285708</v>
      </c>
      <c r="J23" s="26">
        <v>13</v>
      </c>
      <c r="K23" s="8">
        <f t="shared" si="3"/>
        <v>61.904761904761905</v>
      </c>
      <c r="L23" s="26">
        <v>15</v>
      </c>
      <c r="M23" s="8">
        <f t="shared" si="4"/>
        <v>75</v>
      </c>
      <c r="N23" s="26">
        <v>4</v>
      </c>
      <c r="O23" s="8">
        <f t="shared" si="5"/>
        <v>100</v>
      </c>
      <c r="P23" s="8">
        <v>3</v>
      </c>
      <c r="Q23" s="8">
        <f t="shared" si="6"/>
        <v>75</v>
      </c>
      <c r="R23" s="26">
        <v>2</v>
      </c>
      <c r="S23" s="8">
        <f t="shared" si="7"/>
        <v>50</v>
      </c>
      <c r="T23" s="26">
        <v>4</v>
      </c>
      <c r="U23" s="8">
        <f t="shared" si="8"/>
        <v>80</v>
      </c>
      <c r="V23" s="6">
        <f t="shared" si="9"/>
        <v>75.476190476190482</v>
      </c>
    </row>
    <row r="24" spans="1:22" s="41" customFormat="1" ht="21.95" customHeight="1">
      <c r="A24" s="26">
        <v>18</v>
      </c>
      <c r="B24" s="26">
        <v>1733023</v>
      </c>
      <c r="C24" s="35" t="s">
        <v>90</v>
      </c>
      <c r="D24" s="26">
        <v>9</v>
      </c>
      <c r="E24" s="8">
        <f t="shared" si="0"/>
        <v>45</v>
      </c>
      <c r="F24" s="26">
        <v>5</v>
      </c>
      <c r="G24" s="8">
        <f t="shared" si="1"/>
        <v>55.555555555555557</v>
      </c>
      <c r="H24" s="26">
        <v>9</v>
      </c>
      <c r="I24" s="8">
        <f t="shared" si="2"/>
        <v>64.285714285714292</v>
      </c>
      <c r="J24" s="26">
        <v>14</v>
      </c>
      <c r="K24" s="8">
        <f t="shared" si="3"/>
        <v>66.666666666666671</v>
      </c>
      <c r="L24" s="26">
        <v>13</v>
      </c>
      <c r="M24" s="8">
        <f t="shared" si="4"/>
        <v>65</v>
      </c>
      <c r="N24" s="26">
        <v>3</v>
      </c>
      <c r="O24" s="8">
        <f t="shared" si="5"/>
        <v>75</v>
      </c>
      <c r="P24" s="8">
        <v>3</v>
      </c>
      <c r="Q24" s="8">
        <f t="shared" si="6"/>
        <v>75</v>
      </c>
      <c r="R24" s="26">
        <v>3</v>
      </c>
      <c r="S24" s="8">
        <f t="shared" si="7"/>
        <v>75</v>
      </c>
      <c r="T24" s="26">
        <v>4</v>
      </c>
      <c r="U24" s="8">
        <f t="shared" si="8"/>
        <v>80</v>
      </c>
      <c r="V24" s="6">
        <f t="shared" si="9"/>
        <v>66.834215167548507</v>
      </c>
    </row>
    <row r="25" spans="1:22" s="41" customFormat="1" ht="21.95" customHeight="1">
      <c r="A25" s="26">
        <v>19</v>
      </c>
      <c r="B25" s="26">
        <v>1733024</v>
      </c>
      <c r="C25" s="35" t="s">
        <v>91</v>
      </c>
      <c r="D25" s="26">
        <v>18</v>
      </c>
      <c r="E25" s="8">
        <f t="shared" si="0"/>
        <v>90</v>
      </c>
      <c r="F25" s="26">
        <v>7</v>
      </c>
      <c r="G25" s="8">
        <f t="shared" si="1"/>
        <v>77.777777777777771</v>
      </c>
      <c r="H25" s="26">
        <v>10</v>
      </c>
      <c r="I25" s="8">
        <f t="shared" ref="I25:I32" si="10">H26*100/H$5</f>
        <v>64.285714285714292</v>
      </c>
      <c r="J25" s="26">
        <v>17</v>
      </c>
      <c r="K25" s="8">
        <f t="shared" si="3"/>
        <v>80.952380952380949</v>
      </c>
      <c r="L25" s="26">
        <v>19</v>
      </c>
      <c r="M25" s="8">
        <f t="shared" si="4"/>
        <v>95</v>
      </c>
      <c r="N25" s="26">
        <v>4</v>
      </c>
      <c r="O25" s="8">
        <f t="shared" si="5"/>
        <v>100</v>
      </c>
      <c r="P25" s="8">
        <v>3</v>
      </c>
      <c r="Q25" s="8">
        <f t="shared" si="6"/>
        <v>75</v>
      </c>
      <c r="R25" s="26">
        <v>4</v>
      </c>
      <c r="S25" s="8">
        <f t="shared" si="7"/>
        <v>100</v>
      </c>
      <c r="T25" s="26">
        <v>5</v>
      </c>
      <c r="U25" s="8">
        <f t="shared" si="8"/>
        <v>100</v>
      </c>
      <c r="V25" s="6">
        <f t="shared" si="9"/>
        <v>87.001763668430328</v>
      </c>
    </row>
    <row r="26" spans="1:22" s="41" customFormat="1" ht="21.95" customHeight="1">
      <c r="A26" s="26">
        <v>20</v>
      </c>
      <c r="B26" s="26">
        <v>1733025</v>
      </c>
      <c r="C26" s="35" t="s">
        <v>92</v>
      </c>
      <c r="D26" s="26">
        <v>12</v>
      </c>
      <c r="E26" s="8">
        <f t="shared" si="0"/>
        <v>60</v>
      </c>
      <c r="F26" s="26">
        <v>6</v>
      </c>
      <c r="G26" s="8">
        <f t="shared" si="1"/>
        <v>66.666666666666671</v>
      </c>
      <c r="H26" s="26">
        <v>9</v>
      </c>
      <c r="I26" s="8">
        <f t="shared" si="10"/>
        <v>71.428571428571431</v>
      </c>
      <c r="J26" s="26">
        <v>16</v>
      </c>
      <c r="K26" s="8">
        <f t="shared" si="3"/>
        <v>76.19047619047619</v>
      </c>
      <c r="L26" s="26">
        <v>15</v>
      </c>
      <c r="M26" s="8">
        <f t="shared" si="4"/>
        <v>75</v>
      </c>
      <c r="N26" s="26">
        <v>3</v>
      </c>
      <c r="O26" s="8">
        <f t="shared" si="5"/>
        <v>75</v>
      </c>
      <c r="P26" s="8">
        <v>2</v>
      </c>
      <c r="Q26" s="8">
        <f t="shared" si="6"/>
        <v>50</v>
      </c>
      <c r="R26" s="26">
        <v>3</v>
      </c>
      <c r="S26" s="8">
        <f t="shared" si="7"/>
        <v>75</v>
      </c>
      <c r="T26" s="26">
        <v>4</v>
      </c>
      <c r="U26" s="8">
        <f>T26*100/5</f>
        <v>80</v>
      </c>
      <c r="V26" s="6">
        <f t="shared" si="9"/>
        <v>69.92063492063491</v>
      </c>
    </row>
    <row r="27" spans="1:22" s="45" customFormat="1" ht="21.95" customHeight="1">
      <c r="A27" s="42">
        <v>21</v>
      </c>
      <c r="B27" s="42">
        <v>1733026</v>
      </c>
      <c r="C27" s="43" t="s">
        <v>93</v>
      </c>
      <c r="D27" s="42">
        <v>16</v>
      </c>
      <c r="E27" s="44">
        <f t="shared" si="0"/>
        <v>80</v>
      </c>
      <c r="F27" s="42">
        <v>9</v>
      </c>
      <c r="G27" s="44">
        <f t="shared" si="1"/>
        <v>100</v>
      </c>
      <c r="H27" s="42">
        <v>10</v>
      </c>
      <c r="I27" s="44">
        <f t="shared" si="10"/>
        <v>85.714285714285708</v>
      </c>
      <c r="J27" s="42">
        <v>17</v>
      </c>
      <c r="K27" s="44">
        <f t="shared" si="3"/>
        <v>80.952380952380949</v>
      </c>
      <c r="L27" s="42">
        <v>16</v>
      </c>
      <c r="M27" s="44">
        <f t="shared" si="4"/>
        <v>80</v>
      </c>
      <c r="N27" s="42">
        <v>3</v>
      </c>
      <c r="O27" s="44">
        <f t="shared" si="5"/>
        <v>75</v>
      </c>
      <c r="P27" s="44">
        <v>4</v>
      </c>
      <c r="Q27" s="44">
        <f>P27*100/5</f>
        <v>80</v>
      </c>
      <c r="R27" s="42">
        <v>5</v>
      </c>
      <c r="S27" s="44">
        <f>R27*100/6</f>
        <v>83.333333333333329</v>
      </c>
      <c r="T27" s="42">
        <v>3</v>
      </c>
      <c r="U27" s="44">
        <f>T27*100/3</f>
        <v>100</v>
      </c>
      <c r="V27" s="6">
        <f t="shared" si="9"/>
        <v>85.000000000000014</v>
      </c>
    </row>
    <row r="28" spans="1:22" s="45" customFormat="1" ht="21.95" customHeight="1">
      <c r="A28" s="42">
        <v>22</v>
      </c>
      <c r="B28" s="42">
        <v>1733027</v>
      </c>
      <c r="C28" s="43" t="s">
        <v>94</v>
      </c>
      <c r="D28" s="42">
        <v>18</v>
      </c>
      <c r="E28" s="44">
        <f t="shared" si="0"/>
        <v>90</v>
      </c>
      <c r="F28" s="42">
        <v>7</v>
      </c>
      <c r="G28" s="44">
        <f t="shared" si="1"/>
        <v>77.777777777777771</v>
      </c>
      <c r="H28" s="42">
        <v>12</v>
      </c>
      <c r="I28" s="44">
        <f t="shared" si="10"/>
        <v>50</v>
      </c>
      <c r="J28" s="42">
        <v>17</v>
      </c>
      <c r="K28" s="44">
        <f t="shared" si="3"/>
        <v>80.952380952380949</v>
      </c>
      <c r="L28" s="42">
        <v>19</v>
      </c>
      <c r="M28" s="44">
        <f t="shared" si="4"/>
        <v>95</v>
      </c>
      <c r="N28" s="42">
        <v>2</v>
      </c>
      <c r="O28" s="44">
        <f t="shared" si="5"/>
        <v>50</v>
      </c>
      <c r="P28" s="44">
        <v>4</v>
      </c>
      <c r="Q28" s="44">
        <f t="shared" ref="Q28:Q45" si="11">P28*100/5</f>
        <v>80</v>
      </c>
      <c r="R28" s="42">
        <v>5</v>
      </c>
      <c r="S28" s="44">
        <f t="shared" ref="S28:S45" si="12">R28*100/6</f>
        <v>83.333333333333329</v>
      </c>
      <c r="T28" s="42">
        <v>3</v>
      </c>
      <c r="U28" s="44">
        <f t="shared" ref="U28:U45" si="13">T28*100/3</f>
        <v>100</v>
      </c>
      <c r="V28" s="6">
        <f t="shared" si="9"/>
        <v>78.562610229276913</v>
      </c>
    </row>
    <row r="29" spans="1:22" s="45" customFormat="1" ht="21.95" customHeight="1">
      <c r="A29" s="42">
        <v>23</v>
      </c>
      <c r="B29" s="42">
        <v>1733028</v>
      </c>
      <c r="C29" s="43" t="s">
        <v>95</v>
      </c>
      <c r="D29" s="42">
        <v>8</v>
      </c>
      <c r="E29" s="44">
        <f t="shared" si="0"/>
        <v>40</v>
      </c>
      <c r="F29" s="42">
        <v>3</v>
      </c>
      <c r="G29" s="44">
        <f t="shared" si="1"/>
        <v>33.333333333333336</v>
      </c>
      <c r="H29" s="42">
        <v>7</v>
      </c>
      <c r="I29" s="44">
        <f t="shared" si="10"/>
        <v>85.714285714285708</v>
      </c>
      <c r="J29" s="42">
        <v>11</v>
      </c>
      <c r="K29" s="44">
        <f t="shared" si="3"/>
        <v>52.38095238095238</v>
      </c>
      <c r="L29" s="42">
        <v>9</v>
      </c>
      <c r="M29" s="44">
        <f t="shared" si="4"/>
        <v>45</v>
      </c>
      <c r="N29" s="42">
        <v>2</v>
      </c>
      <c r="O29" s="44">
        <f t="shared" si="5"/>
        <v>50</v>
      </c>
      <c r="P29" s="44">
        <v>3</v>
      </c>
      <c r="Q29" s="44">
        <f t="shared" si="11"/>
        <v>60</v>
      </c>
      <c r="R29" s="42">
        <v>3</v>
      </c>
      <c r="S29" s="44">
        <f t="shared" si="12"/>
        <v>50</v>
      </c>
      <c r="T29" s="42">
        <v>3</v>
      </c>
      <c r="U29" s="44">
        <f t="shared" si="13"/>
        <v>100</v>
      </c>
      <c r="V29" s="6">
        <f t="shared" si="9"/>
        <v>57.38095238095238</v>
      </c>
    </row>
    <row r="30" spans="1:22" s="45" customFormat="1" ht="21.95" customHeight="1">
      <c r="A30" s="42">
        <v>24</v>
      </c>
      <c r="B30" s="42">
        <v>1733029</v>
      </c>
      <c r="C30" s="43" t="s">
        <v>96</v>
      </c>
      <c r="D30" s="42">
        <v>19</v>
      </c>
      <c r="E30" s="44">
        <f t="shared" si="0"/>
        <v>95</v>
      </c>
      <c r="F30" s="42">
        <v>8</v>
      </c>
      <c r="G30" s="44">
        <f t="shared" si="1"/>
        <v>88.888888888888886</v>
      </c>
      <c r="H30" s="42">
        <v>12</v>
      </c>
      <c r="I30" s="44">
        <f t="shared" si="10"/>
        <v>71.428571428571431</v>
      </c>
      <c r="J30" s="42">
        <v>20</v>
      </c>
      <c r="K30" s="44">
        <f t="shared" si="3"/>
        <v>95.238095238095241</v>
      </c>
      <c r="L30" s="42">
        <v>19</v>
      </c>
      <c r="M30" s="44">
        <f t="shared" si="4"/>
        <v>95</v>
      </c>
      <c r="N30" s="42">
        <v>4</v>
      </c>
      <c r="O30" s="44">
        <f t="shared" si="5"/>
        <v>100</v>
      </c>
      <c r="P30" s="44">
        <v>5</v>
      </c>
      <c r="Q30" s="44">
        <f t="shared" si="11"/>
        <v>100</v>
      </c>
      <c r="R30" s="42">
        <v>5</v>
      </c>
      <c r="S30" s="44">
        <f t="shared" si="12"/>
        <v>83.333333333333329</v>
      </c>
      <c r="T30" s="42">
        <v>3</v>
      </c>
      <c r="U30" s="44">
        <f t="shared" si="13"/>
        <v>100</v>
      </c>
      <c r="V30" s="6">
        <f t="shared" si="9"/>
        <v>92.098765432098773</v>
      </c>
    </row>
    <row r="31" spans="1:22" s="45" customFormat="1" ht="21.95" customHeight="1">
      <c r="A31" s="42">
        <v>25</v>
      </c>
      <c r="B31" s="42">
        <v>1733031</v>
      </c>
      <c r="C31" s="43" t="s">
        <v>97</v>
      </c>
      <c r="D31" s="42">
        <v>19</v>
      </c>
      <c r="E31" s="44">
        <f t="shared" si="0"/>
        <v>95</v>
      </c>
      <c r="F31" s="42">
        <v>7</v>
      </c>
      <c r="G31" s="44">
        <f t="shared" si="1"/>
        <v>77.777777777777771</v>
      </c>
      <c r="H31" s="42">
        <v>10</v>
      </c>
      <c r="I31" s="44">
        <f t="shared" si="10"/>
        <v>78.571428571428569</v>
      </c>
      <c r="J31" s="42">
        <v>15</v>
      </c>
      <c r="K31" s="44">
        <f t="shared" si="3"/>
        <v>71.428571428571431</v>
      </c>
      <c r="L31" s="42">
        <v>20</v>
      </c>
      <c r="M31" s="44">
        <f t="shared" si="4"/>
        <v>100</v>
      </c>
      <c r="N31" s="42">
        <v>3</v>
      </c>
      <c r="O31" s="44">
        <f t="shared" si="5"/>
        <v>75</v>
      </c>
      <c r="P31" s="44">
        <v>5</v>
      </c>
      <c r="Q31" s="44">
        <f t="shared" si="11"/>
        <v>100</v>
      </c>
      <c r="R31" s="42">
        <v>5</v>
      </c>
      <c r="S31" s="44">
        <f t="shared" si="12"/>
        <v>83.333333333333329</v>
      </c>
      <c r="T31" s="42">
        <v>3</v>
      </c>
      <c r="U31" s="44">
        <f t="shared" si="13"/>
        <v>100</v>
      </c>
      <c r="V31" s="6">
        <f t="shared" si="9"/>
        <v>86.790123456790127</v>
      </c>
    </row>
    <row r="32" spans="1:22" s="45" customFormat="1" ht="21.95" customHeight="1">
      <c r="A32" s="42">
        <v>26</v>
      </c>
      <c r="B32" s="42">
        <v>1733032</v>
      </c>
      <c r="C32" s="43" t="s">
        <v>98</v>
      </c>
      <c r="D32" s="42">
        <v>13</v>
      </c>
      <c r="E32" s="44">
        <f t="shared" si="0"/>
        <v>65</v>
      </c>
      <c r="F32" s="42">
        <v>9</v>
      </c>
      <c r="G32" s="44">
        <f t="shared" si="1"/>
        <v>100</v>
      </c>
      <c r="H32" s="42">
        <v>11</v>
      </c>
      <c r="I32" s="44">
        <f t="shared" si="10"/>
        <v>85.714285714285708</v>
      </c>
      <c r="J32" s="42">
        <v>18</v>
      </c>
      <c r="K32" s="44">
        <f t="shared" si="3"/>
        <v>85.714285714285708</v>
      </c>
      <c r="L32" s="42">
        <v>19</v>
      </c>
      <c r="M32" s="44">
        <f t="shared" si="4"/>
        <v>95</v>
      </c>
      <c r="N32" s="42">
        <v>3</v>
      </c>
      <c r="O32" s="44">
        <f t="shared" si="5"/>
        <v>75</v>
      </c>
      <c r="P32" s="44">
        <v>5</v>
      </c>
      <c r="Q32" s="44">
        <f t="shared" si="11"/>
        <v>100</v>
      </c>
      <c r="R32" s="42">
        <v>5</v>
      </c>
      <c r="S32" s="44">
        <f t="shared" si="12"/>
        <v>83.333333333333329</v>
      </c>
      <c r="T32" s="42">
        <v>3</v>
      </c>
      <c r="U32" s="44">
        <f t="shared" si="13"/>
        <v>100</v>
      </c>
      <c r="V32" s="6">
        <f t="shared" si="9"/>
        <v>87.75132275132276</v>
      </c>
    </row>
    <row r="33" spans="1:22" s="45" customFormat="1" ht="21.95" customHeight="1">
      <c r="A33" s="42">
        <v>27</v>
      </c>
      <c r="B33" s="42">
        <v>1733033</v>
      </c>
      <c r="C33" s="43" t="s">
        <v>99</v>
      </c>
      <c r="D33" s="42">
        <v>13</v>
      </c>
      <c r="E33" s="44">
        <f t="shared" si="0"/>
        <v>65</v>
      </c>
      <c r="F33" s="42">
        <v>7</v>
      </c>
      <c r="G33" s="44">
        <f t="shared" si="1"/>
        <v>77.777777777777771</v>
      </c>
      <c r="H33" s="42">
        <v>12</v>
      </c>
      <c r="I33" s="44">
        <f t="shared" si="2"/>
        <v>85.714285714285708</v>
      </c>
      <c r="J33" s="42">
        <v>17</v>
      </c>
      <c r="K33" s="44">
        <f t="shared" si="3"/>
        <v>80.952380952380949</v>
      </c>
      <c r="L33" s="42">
        <v>15</v>
      </c>
      <c r="M33" s="44">
        <f t="shared" si="4"/>
        <v>75</v>
      </c>
      <c r="N33" s="42">
        <v>3</v>
      </c>
      <c r="O33" s="44">
        <f t="shared" si="5"/>
        <v>75</v>
      </c>
      <c r="P33" s="44">
        <v>4</v>
      </c>
      <c r="Q33" s="44">
        <f t="shared" si="11"/>
        <v>80</v>
      </c>
      <c r="R33" s="42">
        <v>5</v>
      </c>
      <c r="S33" s="44">
        <f t="shared" si="12"/>
        <v>83.333333333333329</v>
      </c>
      <c r="T33" s="42">
        <v>3</v>
      </c>
      <c r="U33" s="44">
        <f t="shared" si="13"/>
        <v>100</v>
      </c>
      <c r="V33" s="6">
        <f t="shared" si="9"/>
        <v>80.308641975308646</v>
      </c>
    </row>
    <row r="34" spans="1:22" s="45" customFormat="1" ht="21.95" customHeight="1">
      <c r="A34" s="42">
        <v>28</v>
      </c>
      <c r="B34" s="42">
        <v>1733034</v>
      </c>
      <c r="C34" s="43" t="s">
        <v>100</v>
      </c>
      <c r="D34" s="42">
        <v>16</v>
      </c>
      <c r="E34" s="44">
        <f t="shared" si="0"/>
        <v>80</v>
      </c>
      <c r="F34" s="42">
        <v>6</v>
      </c>
      <c r="G34" s="44">
        <f t="shared" si="1"/>
        <v>66.666666666666671</v>
      </c>
      <c r="H34" s="42">
        <v>10</v>
      </c>
      <c r="I34" s="44">
        <f t="shared" si="2"/>
        <v>71.428571428571431</v>
      </c>
      <c r="J34" s="42">
        <v>15</v>
      </c>
      <c r="K34" s="44">
        <f t="shared" si="3"/>
        <v>71.428571428571431</v>
      </c>
      <c r="L34" s="42">
        <v>16</v>
      </c>
      <c r="M34" s="44">
        <f t="shared" si="4"/>
        <v>80</v>
      </c>
      <c r="N34" s="42">
        <v>3</v>
      </c>
      <c r="O34" s="44">
        <f t="shared" si="5"/>
        <v>75</v>
      </c>
      <c r="P34" s="44">
        <v>5</v>
      </c>
      <c r="Q34" s="44">
        <f t="shared" si="11"/>
        <v>100</v>
      </c>
      <c r="R34" s="42">
        <v>5</v>
      </c>
      <c r="S34" s="44">
        <f t="shared" si="12"/>
        <v>83.333333333333329</v>
      </c>
      <c r="T34" s="42">
        <v>3</v>
      </c>
      <c r="U34" s="44">
        <f t="shared" si="13"/>
        <v>100</v>
      </c>
      <c r="V34" s="6">
        <f t="shared" si="9"/>
        <v>80.873015873015888</v>
      </c>
    </row>
    <row r="35" spans="1:22" s="45" customFormat="1" ht="21.95" customHeight="1">
      <c r="A35" s="42">
        <v>29</v>
      </c>
      <c r="B35" s="42">
        <v>1733035</v>
      </c>
      <c r="C35" s="43" t="s">
        <v>101</v>
      </c>
      <c r="D35" s="42">
        <v>9</v>
      </c>
      <c r="E35" s="44">
        <f t="shared" si="0"/>
        <v>45</v>
      </c>
      <c r="F35" s="42">
        <v>3</v>
      </c>
      <c r="G35" s="44">
        <f t="shared" si="1"/>
        <v>33.333333333333336</v>
      </c>
      <c r="H35" s="42">
        <v>7</v>
      </c>
      <c r="I35" s="44">
        <f t="shared" si="2"/>
        <v>50</v>
      </c>
      <c r="J35" s="42">
        <v>14</v>
      </c>
      <c r="K35" s="44">
        <f t="shared" si="3"/>
        <v>66.666666666666671</v>
      </c>
      <c r="L35" s="42">
        <v>15</v>
      </c>
      <c r="M35" s="44">
        <f t="shared" si="4"/>
        <v>75</v>
      </c>
      <c r="N35" s="42">
        <v>3</v>
      </c>
      <c r="O35" s="44">
        <f t="shared" si="5"/>
        <v>75</v>
      </c>
      <c r="P35" s="44">
        <v>4</v>
      </c>
      <c r="Q35" s="44">
        <f t="shared" si="11"/>
        <v>80</v>
      </c>
      <c r="R35" s="42">
        <v>4</v>
      </c>
      <c r="S35" s="44">
        <f t="shared" si="12"/>
        <v>66.666666666666671</v>
      </c>
      <c r="T35" s="42">
        <v>1</v>
      </c>
      <c r="U35" s="44">
        <f t="shared" si="13"/>
        <v>33.333333333333336</v>
      </c>
      <c r="V35" s="6">
        <f t="shared" si="9"/>
        <v>58.333333333333336</v>
      </c>
    </row>
    <row r="36" spans="1:22" s="45" customFormat="1" ht="21.95" customHeight="1">
      <c r="A36" s="42">
        <v>30</v>
      </c>
      <c r="B36" s="42">
        <v>1733036</v>
      </c>
      <c r="C36" s="43" t="s">
        <v>102</v>
      </c>
      <c r="D36" s="42">
        <v>15</v>
      </c>
      <c r="E36" s="44">
        <f t="shared" si="0"/>
        <v>75</v>
      </c>
      <c r="F36" s="42">
        <v>7</v>
      </c>
      <c r="G36" s="44">
        <f t="shared" si="1"/>
        <v>77.777777777777771</v>
      </c>
      <c r="H36" s="42">
        <v>13</v>
      </c>
      <c r="I36" s="44">
        <f t="shared" si="2"/>
        <v>92.857142857142861</v>
      </c>
      <c r="J36" s="42">
        <v>17</v>
      </c>
      <c r="K36" s="44">
        <f t="shared" si="3"/>
        <v>80.952380952380949</v>
      </c>
      <c r="L36" s="42">
        <v>19</v>
      </c>
      <c r="M36" s="44">
        <f t="shared" si="4"/>
        <v>95</v>
      </c>
      <c r="N36" s="42">
        <v>3</v>
      </c>
      <c r="O36" s="44">
        <f t="shared" si="5"/>
        <v>75</v>
      </c>
      <c r="P36" s="44">
        <v>5</v>
      </c>
      <c r="Q36" s="44">
        <f t="shared" si="11"/>
        <v>100</v>
      </c>
      <c r="R36" s="42">
        <v>5</v>
      </c>
      <c r="S36" s="44">
        <f t="shared" si="12"/>
        <v>83.333333333333329</v>
      </c>
      <c r="T36" s="42">
        <v>2</v>
      </c>
      <c r="U36" s="44">
        <f t="shared" si="13"/>
        <v>66.666666666666671</v>
      </c>
      <c r="V36" s="6">
        <f t="shared" si="9"/>
        <v>82.954144620811292</v>
      </c>
    </row>
    <row r="37" spans="1:22" s="45" customFormat="1" ht="21.95" customHeight="1">
      <c r="A37" s="42">
        <v>31</v>
      </c>
      <c r="B37" s="42">
        <v>1733037</v>
      </c>
      <c r="C37" s="43" t="s">
        <v>103</v>
      </c>
      <c r="D37" s="42">
        <v>14</v>
      </c>
      <c r="E37" s="44">
        <f t="shared" si="0"/>
        <v>70</v>
      </c>
      <c r="F37" s="42">
        <v>6</v>
      </c>
      <c r="G37" s="44">
        <f t="shared" si="1"/>
        <v>66.666666666666671</v>
      </c>
      <c r="H37" s="42">
        <v>12</v>
      </c>
      <c r="I37" s="44">
        <f t="shared" si="2"/>
        <v>85.714285714285708</v>
      </c>
      <c r="J37" s="42">
        <v>13</v>
      </c>
      <c r="K37" s="44">
        <f t="shared" si="3"/>
        <v>61.904761904761905</v>
      </c>
      <c r="L37" s="42">
        <v>15</v>
      </c>
      <c r="M37" s="44">
        <f t="shared" si="4"/>
        <v>75</v>
      </c>
      <c r="N37" s="42">
        <v>3</v>
      </c>
      <c r="O37" s="44">
        <f t="shared" si="5"/>
        <v>75</v>
      </c>
      <c r="P37" s="44">
        <v>5</v>
      </c>
      <c r="Q37" s="44">
        <f t="shared" si="11"/>
        <v>100</v>
      </c>
      <c r="R37" s="42">
        <v>5</v>
      </c>
      <c r="S37" s="44">
        <f t="shared" si="12"/>
        <v>83.333333333333329</v>
      </c>
      <c r="T37" s="42">
        <v>3</v>
      </c>
      <c r="U37" s="44">
        <f t="shared" si="13"/>
        <v>100</v>
      </c>
      <c r="V37" s="6">
        <f t="shared" si="9"/>
        <v>79.735449735449748</v>
      </c>
    </row>
    <row r="38" spans="1:22" s="45" customFormat="1" ht="21.95" customHeight="1">
      <c r="A38" s="42">
        <v>32</v>
      </c>
      <c r="B38" s="42">
        <v>1733038</v>
      </c>
      <c r="C38" s="43" t="s">
        <v>104</v>
      </c>
      <c r="D38" s="42">
        <v>16</v>
      </c>
      <c r="E38" s="44">
        <f t="shared" si="0"/>
        <v>80</v>
      </c>
      <c r="F38" s="42">
        <v>8</v>
      </c>
      <c r="G38" s="44">
        <f t="shared" si="1"/>
        <v>88.888888888888886</v>
      </c>
      <c r="H38" s="42">
        <v>12</v>
      </c>
      <c r="I38" s="44">
        <f t="shared" si="2"/>
        <v>85.714285714285708</v>
      </c>
      <c r="J38" s="42">
        <v>17</v>
      </c>
      <c r="K38" s="44">
        <f t="shared" si="3"/>
        <v>80.952380952380949</v>
      </c>
      <c r="L38" s="42">
        <v>18</v>
      </c>
      <c r="M38" s="44">
        <f t="shared" si="4"/>
        <v>90</v>
      </c>
      <c r="N38" s="42">
        <v>4</v>
      </c>
      <c r="O38" s="44">
        <f t="shared" si="5"/>
        <v>100</v>
      </c>
      <c r="P38" s="44">
        <v>5</v>
      </c>
      <c r="Q38" s="44">
        <f t="shared" si="11"/>
        <v>100</v>
      </c>
      <c r="R38" s="42">
        <v>5</v>
      </c>
      <c r="S38" s="44">
        <f t="shared" si="12"/>
        <v>83.333333333333329</v>
      </c>
      <c r="T38" s="42">
        <v>3</v>
      </c>
      <c r="U38" s="44">
        <f t="shared" si="13"/>
        <v>100</v>
      </c>
      <c r="V38" s="6">
        <f t="shared" si="9"/>
        <v>89.876543209876544</v>
      </c>
    </row>
    <row r="39" spans="1:22" s="45" customFormat="1" ht="21.95" customHeight="1">
      <c r="A39" s="42">
        <v>33</v>
      </c>
      <c r="B39" s="42">
        <v>1733039</v>
      </c>
      <c r="C39" s="43" t="s">
        <v>105</v>
      </c>
      <c r="D39" s="42">
        <v>17</v>
      </c>
      <c r="E39" s="44">
        <f t="shared" si="0"/>
        <v>85</v>
      </c>
      <c r="F39" s="42">
        <v>7</v>
      </c>
      <c r="G39" s="44">
        <f t="shared" si="1"/>
        <v>77.777777777777771</v>
      </c>
      <c r="H39" s="42">
        <v>9</v>
      </c>
      <c r="I39" s="44">
        <f t="shared" si="2"/>
        <v>64.285714285714292</v>
      </c>
      <c r="J39" s="42">
        <v>15</v>
      </c>
      <c r="K39" s="44">
        <f t="shared" si="3"/>
        <v>71.428571428571431</v>
      </c>
      <c r="L39" s="42">
        <v>14</v>
      </c>
      <c r="M39" s="44">
        <f t="shared" si="4"/>
        <v>70</v>
      </c>
      <c r="N39" s="42">
        <v>2</v>
      </c>
      <c r="O39" s="44">
        <f t="shared" si="5"/>
        <v>50</v>
      </c>
      <c r="P39" s="44">
        <v>4</v>
      </c>
      <c r="Q39" s="44">
        <f t="shared" si="11"/>
        <v>80</v>
      </c>
      <c r="R39" s="42">
        <v>4</v>
      </c>
      <c r="S39" s="44">
        <f t="shared" si="12"/>
        <v>66.666666666666671</v>
      </c>
      <c r="T39" s="42">
        <v>2</v>
      </c>
      <c r="U39" s="44">
        <f t="shared" si="13"/>
        <v>66.666666666666671</v>
      </c>
      <c r="V39" s="6">
        <f t="shared" si="9"/>
        <v>70.202821869488531</v>
      </c>
    </row>
    <row r="40" spans="1:22" s="45" customFormat="1" ht="21.95" customHeight="1">
      <c r="A40" s="42">
        <v>34</v>
      </c>
      <c r="B40" s="42">
        <v>1733040</v>
      </c>
      <c r="C40" s="43" t="s">
        <v>106</v>
      </c>
      <c r="D40" s="42">
        <v>12</v>
      </c>
      <c r="E40" s="44">
        <f t="shared" si="0"/>
        <v>60</v>
      </c>
      <c r="F40" s="42">
        <v>5</v>
      </c>
      <c r="G40" s="44">
        <f t="shared" si="1"/>
        <v>55.555555555555557</v>
      </c>
      <c r="H40" s="42">
        <v>8</v>
      </c>
      <c r="I40" s="44">
        <f t="shared" si="2"/>
        <v>57.142857142857146</v>
      </c>
      <c r="J40" s="42">
        <v>11</v>
      </c>
      <c r="K40" s="44">
        <f t="shared" si="3"/>
        <v>52.38095238095238</v>
      </c>
      <c r="L40" s="42">
        <v>13</v>
      </c>
      <c r="M40" s="44">
        <f t="shared" si="4"/>
        <v>65</v>
      </c>
      <c r="N40" s="42">
        <v>3</v>
      </c>
      <c r="O40" s="44">
        <f t="shared" si="5"/>
        <v>75</v>
      </c>
      <c r="P40" s="44">
        <v>4</v>
      </c>
      <c r="Q40" s="44">
        <f t="shared" si="11"/>
        <v>80</v>
      </c>
      <c r="R40" s="42">
        <v>4</v>
      </c>
      <c r="S40" s="44">
        <f t="shared" si="12"/>
        <v>66.666666666666671</v>
      </c>
      <c r="T40" s="42">
        <v>2</v>
      </c>
      <c r="U40" s="44">
        <f t="shared" si="13"/>
        <v>66.666666666666671</v>
      </c>
      <c r="V40" s="6">
        <f t="shared" si="9"/>
        <v>64.268077601410937</v>
      </c>
    </row>
    <row r="41" spans="1:22" s="45" customFormat="1" ht="21.95" customHeight="1">
      <c r="A41" s="42">
        <v>35</v>
      </c>
      <c r="B41" s="42">
        <v>1733042</v>
      </c>
      <c r="C41" s="43" t="s">
        <v>107</v>
      </c>
      <c r="D41" s="42">
        <v>17</v>
      </c>
      <c r="E41" s="44">
        <f t="shared" si="0"/>
        <v>85</v>
      </c>
      <c r="F41" s="42">
        <v>7</v>
      </c>
      <c r="G41" s="44">
        <f t="shared" si="1"/>
        <v>77.777777777777771</v>
      </c>
      <c r="H41" s="42">
        <v>11</v>
      </c>
      <c r="I41" s="44">
        <f t="shared" si="2"/>
        <v>78.571428571428569</v>
      </c>
      <c r="J41" s="42">
        <v>16</v>
      </c>
      <c r="K41" s="44">
        <f t="shared" si="3"/>
        <v>76.19047619047619</v>
      </c>
      <c r="L41" s="42">
        <v>19</v>
      </c>
      <c r="M41" s="44">
        <f t="shared" si="4"/>
        <v>95</v>
      </c>
      <c r="N41" s="42">
        <v>3</v>
      </c>
      <c r="O41" s="44">
        <f t="shared" si="5"/>
        <v>75</v>
      </c>
      <c r="P41" s="44">
        <v>5</v>
      </c>
      <c r="Q41" s="44">
        <f t="shared" si="11"/>
        <v>100</v>
      </c>
      <c r="R41" s="42">
        <v>5</v>
      </c>
      <c r="S41" s="44">
        <f t="shared" si="12"/>
        <v>83.333333333333329</v>
      </c>
      <c r="T41" s="42">
        <v>3</v>
      </c>
      <c r="U41" s="44">
        <f t="shared" si="13"/>
        <v>100</v>
      </c>
      <c r="V41" s="6">
        <f t="shared" si="9"/>
        <v>85.652557319223988</v>
      </c>
    </row>
    <row r="42" spans="1:22" s="45" customFormat="1" ht="21.95" customHeight="1">
      <c r="A42" s="42">
        <v>36</v>
      </c>
      <c r="B42" s="42">
        <v>1733044</v>
      </c>
      <c r="C42" s="43" t="s">
        <v>108</v>
      </c>
      <c r="D42" s="42">
        <v>15</v>
      </c>
      <c r="E42" s="44">
        <f t="shared" si="0"/>
        <v>75</v>
      </c>
      <c r="F42" s="42">
        <v>4</v>
      </c>
      <c r="G42" s="44">
        <f t="shared" si="1"/>
        <v>44.444444444444443</v>
      </c>
      <c r="H42" s="42">
        <v>11</v>
      </c>
      <c r="I42" s="44">
        <f t="shared" si="2"/>
        <v>78.571428571428569</v>
      </c>
      <c r="J42" s="42">
        <v>15</v>
      </c>
      <c r="K42" s="44">
        <f t="shared" si="3"/>
        <v>71.428571428571431</v>
      </c>
      <c r="L42" s="42">
        <v>17</v>
      </c>
      <c r="M42" s="44">
        <f t="shared" si="4"/>
        <v>85</v>
      </c>
      <c r="N42" s="42">
        <v>3</v>
      </c>
      <c r="O42" s="44">
        <f t="shared" si="5"/>
        <v>75</v>
      </c>
      <c r="P42" s="44">
        <v>4</v>
      </c>
      <c r="Q42" s="44">
        <f t="shared" si="11"/>
        <v>80</v>
      </c>
      <c r="R42" s="42">
        <v>5</v>
      </c>
      <c r="S42" s="44">
        <f t="shared" si="12"/>
        <v>83.333333333333329</v>
      </c>
      <c r="T42" s="42">
        <v>2</v>
      </c>
      <c r="U42" s="44">
        <f t="shared" si="13"/>
        <v>66.666666666666671</v>
      </c>
      <c r="V42" s="6">
        <f t="shared" si="9"/>
        <v>73.271604938271608</v>
      </c>
    </row>
    <row r="43" spans="1:22" s="45" customFormat="1" ht="21.95" customHeight="1">
      <c r="A43" s="42">
        <v>37</v>
      </c>
      <c r="B43" s="42">
        <v>1733045</v>
      </c>
      <c r="C43" s="43" t="s">
        <v>109</v>
      </c>
      <c r="D43" s="42">
        <v>5</v>
      </c>
      <c r="E43" s="44">
        <f t="shared" si="0"/>
        <v>25</v>
      </c>
      <c r="F43" s="42">
        <v>2</v>
      </c>
      <c r="G43" s="44">
        <f t="shared" si="1"/>
        <v>22.222222222222221</v>
      </c>
      <c r="H43" s="42">
        <v>5</v>
      </c>
      <c r="I43" s="44">
        <f t="shared" si="2"/>
        <v>35.714285714285715</v>
      </c>
      <c r="J43" s="42">
        <v>7</v>
      </c>
      <c r="K43" s="44">
        <f t="shared" si="3"/>
        <v>33.333333333333336</v>
      </c>
      <c r="L43" s="42">
        <v>10</v>
      </c>
      <c r="M43" s="44">
        <f t="shared" si="4"/>
        <v>50</v>
      </c>
      <c r="N43" s="42">
        <v>1</v>
      </c>
      <c r="O43" s="44">
        <f t="shared" si="5"/>
        <v>25</v>
      </c>
      <c r="P43" s="44">
        <v>3</v>
      </c>
      <c r="Q43" s="44">
        <f t="shared" si="11"/>
        <v>60</v>
      </c>
      <c r="R43" s="42">
        <v>2</v>
      </c>
      <c r="S43" s="44">
        <f t="shared" si="12"/>
        <v>33.333333333333336</v>
      </c>
      <c r="T43" s="42">
        <v>1</v>
      </c>
      <c r="U43" s="44">
        <f t="shared" si="13"/>
        <v>33.333333333333336</v>
      </c>
      <c r="V43" s="6">
        <f t="shared" si="9"/>
        <v>35.326278659611987</v>
      </c>
    </row>
    <row r="44" spans="1:22" s="45" customFormat="1" ht="21.95" customHeight="1">
      <c r="A44" s="42">
        <v>38</v>
      </c>
      <c r="B44" s="42">
        <v>1733046</v>
      </c>
      <c r="C44" s="43" t="s">
        <v>110</v>
      </c>
      <c r="D44" s="42">
        <v>16</v>
      </c>
      <c r="E44" s="44">
        <f t="shared" si="0"/>
        <v>80</v>
      </c>
      <c r="F44" s="42">
        <v>5</v>
      </c>
      <c r="G44" s="44">
        <f t="shared" si="1"/>
        <v>55.555555555555557</v>
      </c>
      <c r="H44" s="42">
        <v>9</v>
      </c>
      <c r="I44" s="44">
        <f t="shared" si="2"/>
        <v>64.285714285714292</v>
      </c>
      <c r="J44" s="42">
        <v>11</v>
      </c>
      <c r="K44" s="44">
        <f t="shared" si="3"/>
        <v>52.38095238095238</v>
      </c>
      <c r="L44" s="42">
        <v>15</v>
      </c>
      <c r="M44" s="44">
        <f t="shared" si="4"/>
        <v>75</v>
      </c>
      <c r="N44" s="42">
        <v>3</v>
      </c>
      <c r="O44" s="44">
        <f t="shared" si="5"/>
        <v>75</v>
      </c>
      <c r="P44" s="44">
        <v>3</v>
      </c>
      <c r="Q44" s="44">
        <f t="shared" si="11"/>
        <v>60</v>
      </c>
      <c r="R44" s="42">
        <v>4</v>
      </c>
      <c r="S44" s="44">
        <f t="shared" si="12"/>
        <v>66.666666666666671</v>
      </c>
      <c r="T44" s="42">
        <v>2</v>
      </c>
      <c r="U44" s="44">
        <f t="shared" si="13"/>
        <v>66.666666666666671</v>
      </c>
      <c r="V44" s="6">
        <f t="shared" si="9"/>
        <v>66.172839506172821</v>
      </c>
    </row>
    <row r="45" spans="1:22" s="45" customFormat="1" ht="21.95" customHeight="1">
      <c r="A45" s="42">
        <v>39</v>
      </c>
      <c r="B45" s="42">
        <v>1733047</v>
      </c>
      <c r="C45" s="43" t="s">
        <v>111</v>
      </c>
      <c r="D45" s="42">
        <v>14</v>
      </c>
      <c r="E45" s="44">
        <f t="shared" si="0"/>
        <v>70</v>
      </c>
      <c r="F45" s="42">
        <v>8</v>
      </c>
      <c r="G45" s="44">
        <f t="shared" si="1"/>
        <v>88.888888888888886</v>
      </c>
      <c r="H45" s="42">
        <v>13</v>
      </c>
      <c r="I45" s="44">
        <f t="shared" si="2"/>
        <v>92.857142857142861</v>
      </c>
      <c r="J45" s="42">
        <v>19</v>
      </c>
      <c r="K45" s="44">
        <f t="shared" si="3"/>
        <v>90.476190476190482</v>
      </c>
      <c r="L45" s="42">
        <v>16</v>
      </c>
      <c r="M45" s="44">
        <f t="shared" si="4"/>
        <v>80</v>
      </c>
      <c r="N45" s="42">
        <v>4</v>
      </c>
      <c r="O45" s="44">
        <f t="shared" si="5"/>
        <v>100</v>
      </c>
      <c r="P45" s="44">
        <v>4</v>
      </c>
      <c r="Q45" s="44">
        <f t="shared" si="11"/>
        <v>80</v>
      </c>
      <c r="R45" s="42">
        <v>4</v>
      </c>
      <c r="S45" s="44">
        <f t="shared" si="12"/>
        <v>66.666666666666671</v>
      </c>
      <c r="T45" s="42">
        <v>3</v>
      </c>
      <c r="U45" s="44">
        <f t="shared" si="13"/>
        <v>100</v>
      </c>
      <c r="V45" s="6">
        <f t="shared" si="9"/>
        <v>85.432098765432087</v>
      </c>
    </row>
    <row r="46" spans="1:22" s="41" customFormat="1" ht="21.95" customHeight="1">
      <c r="A46" s="26">
        <v>40</v>
      </c>
      <c r="B46" s="26">
        <v>1733048</v>
      </c>
      <c r="C46" s="35" t="s">
        <v>112</v>
      </c>
      <c r="D46" s="26">
        <v>14</v>
      </c>
      <c r="E46" s="8">
        <f t="shared" si="0"/>
        <v>70</v>
      </c>
      <c r="F46" s="26">
        <v>8</v>
      </c>
      <c r="G46" s="8">
        <f t="shared" si="1"/>
        <v>88.888888888888886</v>
      </c>
      <c r="H46" s="26">
        <v>10</v>
      </c>
      <c r="I46" s="8">
        <f t="shared" si="2"/>
        <v>71.428571428571431</v>
      </c>
      <c r="J46" s="26">
        <v>19</v>
      </c>
      <c r="K46" s="8">
        <f t="shared" si="3"/>
        <v>90.476190476190482</v>
      </c>
      <c r="L46" s="26">
        <v>17</v>
      </c>
      <c r="M46" s="8">
        <f t="shared" si="4"/>
        <v>85</v>
      </c>
      <c r="N46" s="26">
        <v>2</v>
      </c>
      <c r="O46" s="8">
        <f t="shared" si="5"/>
        <v>50</v>
      </c>
      <c r="P46" s="8">
        <v>4</v>
      </c>
      <c r="Q46" s="8">
        <f>P46*100/6</f>
        <v>66.666666666666671</v>
      </c>
      <c r="R46" s="26">
        <v>4</v>
      </c>
      <c r="S46" s="8">
        <f>R46*100/6</f>
        <v>66.666666666666671</v>
      </c>
      <c r="T46" s="26">
        <v>1</v>
      </c>
      <c r="U46" s="8">
        <f>T46*100/4</f>
        <v>25</v>
      </c>
      <c r="V46" s="6">
        <f t="shared" si="9"/>
        <v>68.236331569664898</v>
      </c>
    </row>
    <row r="47" spans="1:22" s="41" customFormat="1" ht="21.95" customHeight="1">
      <c r="A47" s="26">
        <v>41</v>
      </c>
      <c r="B47" s="26">
        <v>1733049</v>
      </c>
      <c r="C47" s="35" t="s">
        <v>113</v>
      </c>
      <c r="D47" s="26">
        <v>15</v>
      </c>
      <c r="E47" s="8">
        <f t="shared" si="0"/>
        <v>75</v>
      </c>
      <c r="F47" s="26">
        <v>6</v>
      </c>
      <c r="G47" s="8">
        <f t="shared" si="1"/>
        <v>66.666666666666671</v>
      </c>
      <c r="H47" s="26">
        <v>11</v>
      </c>
      <c r="I47" s="8">
        <f t="shared" si="2"/>
        <v>78.571428571428569</v>
      </c>
      <c r="J47" s="26">
        <v>17</v>
      </c>
      <c r="K47" s="8">
        <f t="shared" si="3"/>
        <v>80.952380952380949</v>
      </c>
      <c r="L47" s="26">
        <v>15</v>
      </c>
      <c r="M47" s="8">
        <f t="shared" si="4"/>
        <v>75</v>
      </c>
      <c r="N47" s="26">
        <v>2</v>
      </c>
      <c r="O47" s="8">
        <f t="shared" si="5"/>
        <v>50</v>
      </c>
      <c r="P47" s="8">
        <v>6</v>
      </c>
      <c r="Q47" s="8">
        <f t="shared" ref="Q47:Q64" si="14">P47*100/6</f>
        <v>100</v>
      </c>
      <c r="R47" s="26">
        <v>5</v>
      </c>
      <c r="S47" s="8">
        <f t="shared" ref="S47:S63" si="15">R47*100/6</f>
        <v>83.333333333333329</v>
      </c>
      <c r="T47" s="26">
        <v>2</v>
      </c>
      <c r="U47" s="8">
        <f t="shared" ref="U47:U64" si="16">T47*100/4</f>
        <v>50</v>
      </c>
      <c r="V47" s="6">
        <f t="shared" si="9"/>
        <v>73.280423280423278</v>
      </c>
    </row>
    <row r="48" spans="1:22" s="41" customFormat="1" ht="21.95" customHeight="1">
      <c r="A48" s="26">
        <v>42</v>
      </c>
      <c r="B48" s="26">
        <v>1733050</v>
      </c>
      <c r="C48" s="35" t="s">
        <v>114</v>
      </c>
      <c r="D48" s="26">
        <v>16</v>
      </c>
      <c r="E48" s="8">
        <f t="shared" si="0"/>
        <v>80</v>
      </c>
      <c r="F48" s="26">
        <v>4</v>
      </c>
      <c r="G48" s="8">
        <f t="shared" si="1"/>
        <v>44.444444444444443</v>
      </c>
      <c r="H48" s="26">
        <v>7</v>
      </c>
      <c r="I48" s="8">
        <f t="shared" si="2"/>
        <v>50</v>
      </c>
      <c r="J48" s="26">
        <v>11</v>
      </c>
      <c r="K48" s="8">
        <f t="shared" si="3"/>
        <v>52.38095238095238</v>
      </c>
      <c r="L48" s="26">
        <v>14</v>
      </c>
      <c r="M48" s="8">
        <f t="shared" si="4"/>
        <v>70</v>
      </c>
      <c r="N48" s="26">
        <v>0</v>
      </c>
      <c r="O48" s="8">
        <f t="shared" si="5"/>
        <v>0</v>
      </c>
      <c r="P48" s="8">
        <v>3</v>
      </c>
      <c r="Q48" s="8">
        <f t="shared" si="14"/>
        <v>50</v>
      </c>
      <c r="R48" s="26">
        <v>4</v>
      </c>
      <c r="S48" s="8">
        <f t="shared" si="15"/>
        <v>66.666666666666671</v>
      </c>
      <c r="T48" s="26">
        <v>3</v>
      </c>
      <c r="U48" s="8">
        <f t="shared" si="16"/>
        <v>75</v>
      </c>
      <c r="V48" s="6">
        <f t="shared" si="9"/>
        <v>54.276895943562614</v>
      </c>
    </row>
    <row r="49" spans="1:22" s="41" customFormat="1" ht="21.95" customHeight="1">
      <c r="A49" s="26">
        <v>43</v>
      </c>
      <c r="B49" s="26">
        <v>1733051</v>
      </c>
      <c r="C49" s="35" t="s">
        <v>115</v>
      </c>
      <c r="D49" s="26">
        <v>16</v>
      </c>
      <c r="E49" s="8">
        <f t="shared" si="0"/>
        <v>80</v>
      </c>
      <c r="F49" s="26">
        <v>5</v>
      </c>
      <c r="G49" s="8">
        <f t="shared" si="1"/>
        <v>55.555555555555557</v>
      </c>
      <c r="H49" s="26">
        <v>8</v>
      </c>
      <c r="I49" s="8">
        <f t="shared" si="2"/>
        <v>57.142857142857146</v>
      </c>
      <c r="J49" s="26">
        <v>12</v>
      </c>
      <c r="K49" s="8">
        <f t="shared" si="3"/>
        <v>57.142857142857146</v>
      </c>
      <c r="L49" s="26">
        <v>15</v>
      </c>
      <c r="M49" s="8">
        <f t="shared" si="4"/>
        <v>75</v>
      </c>
      <c r="N49" s="26">
        <v>0</v>
      </c>
      <c r="O49" s="8">
        <f t="shared" si="5"/>
        <v>0</v>
      </c>
      <c r="P49" s="8">
        <v>3</v>
      </c>
      <c r="Q49" s="8">
        <f t="shared" si="14"/>
        <v>50</v>
      </c>
      <c r="R49" s="26">
        <v>4</v>
      </c>
      <c r="S49" s="8">
        <f t="shared" si="15"/>
        <v>66.666666666666671</v>
      </c>
      <c r="T49" s="26">
        <v>3</v>
      </c>
      <c r="U49" s="8">
        <f t="shared" si="16"/>
        <v>75</v>
      </c>
      <c r="V49" s="6">
        <f t="shared" si="9"/>
        <v>57.389770723104057</v>
      </c>
    </row>
    <row r="50" spans="1:22" s="41" customFormat="1" ht="21.95" customHeight="1">
      <c r="A50" s="26">
        <v>44</v>
      </c>
      <c r="B50" s="26">
        <v>1733052</v>
      </c>
      <c r="C50" s="35" t="s">
        <v>116</v>
      </c>
      <c r="D50" s="26">
        <v>20</v>
      </c>
      <c r="E50" s="8">
        <f t="shared" si="0"/>
        <v>100</v>
      </c>
      <c r="F50" s="26">
        <v>7</v>
      </c>
      <c r="G50" s="8">
        <f t="shared" si="1"/>
        <v>77.777777777777771</v>
      </c>
      <c r="H50" s="26">
        <v>15</v>
      </c>
      <c r="I50" s="8">
        <f t="shared" si="2"/>
        <v>107.14285714285714</v>
      </c>
      <c r="J50" s="26">
        <v>19</v>
      </c>
      <c r="K50" s="8">
        <f t="shared" si="3"/>
        <v>90.476190476190482</v>
      </c>
      <c r="L50" s="26">
        <v>19</v>
      </c>
      <c r="M50" s="8">
        <f t="shared" si="4"/>
        <v>95</v>
      </c>
      <c r="N50" s="26">
        <v>4</v>
      </c>
      <c r="O50" s="8">
        <f t="shared" si="5"/>
        <v>100</v>
      </c>
      <c r="P50" s="8">
        <v>6</v>
      </c>
      <c r="Q50" s="8">
        <f t="shared" si="14"/>
        <v>100</v>
      </c>
      <c r="R50" s="26">
        <v>5</v>
      </c>
      <c r="S50" s="8">
        <f t="shared" si="15"/>
        <v>83.333333333333329</v>
      </c>
      <c r="T50" s="26">
        <v>4</v>
      </c>
      <c r="U50" s="8">
        <f t="shared" si="16"/>
        <v>100</v>
      </c>
      <c r="V50" s="6">
        <f t="shared" si="9"/>
        <v>94.858906525573204</v>
      </c>
    </row>
    <row r="51" spans="1:22" s="41" customFormat="1" ht="21.95" customHeight="1">
      <c r="A51" s="26">
        <v>45</v>
      </c>
      <c r="B51" s="26">
        <v>1733053</v>
      </c>
      <c r="C51" s="35" t="s">
        <v>117</v>
      </c>
      <c r="D51" s="26">
        <v>13</v>
      </c>
      <c r="E51" s="8">
        <f t="shared" si="0"/>
        <v>65</v>
      </c>
      <c r="F51" s="26">
        <v>8</v>
      </c>
      <c r="G51" s="8">
        <f t="shared" si="1"/>
        <v>88.888888888888886</v>
      </c>
      <c r="H51" s="26">
        <v>10</v>
      </c>
      <c r="I51" s="8">
        <f t="shared" si="2"/>
        <v>71.428571428571431</v>
      </c>
      <c r="J51" s="26">
        <v>17</v>
      </c>
      <c r="K51" s="8">
        <f t="shared" si="3"/>
        <v>80.952380952380949</v>
      </c>
      <c r="L51" s="26">
        <v>17</v>
      </c>
      <c r="M51" s="8">
        <f t="shared" si="4"/>
        <v>85</v>
      </c>
      <c r="N51" s="26">
        <v>3</v>
      </c>
      <c r="O51" s="8">
        <f t="shared" si="5"/>
        <v>75</v>
      </c>
      <c r="P51" s="8">
        <v>5</v>
      </c>
      <c r="Q51" s="8">
        <f t="shared" si="14"/>
        <v>83.333333333333329</v>
      </c>
      <c r="R51" s="26">
        <v>5</v>
      </c>
      <c r="S51" s="8">
        <f t="shared" si="15"/>
        <v>83.333333333333329</v>
      </c>
      <c r="T51" s="26">
        <v>4</v>
      </c>
      <c r="U51" s="8">
        <f t="shared" si="16"/>
        <v>100</v>
      </c>
      <c r="V51" s="6">
        <f t="shared" si="9"/>
        <v>81.437389770723101</v>
      </c>
    </row>
    <row r="52" spans="1:22" s="41" customFormat="1" ht="21.95" customHeight="1">
      <c r="A52" s="26">
        <v>46</v>
      </c>
      <c r="B52" s="26">
        <v>1733054</v>
      </c>
      <c r="C52" s="35" t="s">
        <v>118</v>
      </c>
      <c r="D52" s="26">
        <v>11</v>
      </c>
      <c r="E52" s="8">
        <f t="shared" si="0"/>
        <v>55</v>
      </c>
      <c r="F52" s="26">
        <v>7</v>
      </c>
      <c r="G52" s="8">
        <f t="shared" si="1"/>
        <v>77.777777777777771</v>
      </c>
      <c r="H52" s="26">
        <v>12</v>
      </c>
      <c r="I52" s="8">
        <f t="shared" si="2"/>
        <v>85.714285714285708</v>
      </c>
      <c r="J52" s="26">
        <v>16</v>
      </c>
      <c r="K52" s="8">
        <f t="shared" si="3"/>
        <v>76.19047619047619</v>
      </c>
      <c r="L52" s="26">
        <v>17</v>
      </c>
      <c r="M52" s="8">
        <f t="shared" si="4"/>
        <v>85</v>
      </c>
      <c r="N52" s="26">
        <v>3</v>
      </c>
      <c r="O52" s="8">
        <f t="shared" si="5"/>
        <v>75</v>
      </c>
      <c r="P52" s="8">
        <v>6</v>
      </c>
      <c r="Q52" s="8">
        <f t="shared" si="14"/>
        <v>100</v>
      </c>
      <c r="R52" s="26">
        <v>5</v>
      </c>
      <c r="S52" s="8">
        <f t="shared" si="15"/>
        <v>83.333333333333329</v>
      </c>
      <c r="T52" s="26">
        <v>4</v>
      </c>
      <c r="U52" s="8">
        <f t="shared" si="16"/>
        <v>100</v>
      </c>
      <c r="V52" s="6">
        <f t="shared" si="9"/>
        <v>82.001763668430343</v>
      </c>
    </row>
    <row r="53" spans="1:22" s="41" customFormat="1" ht="21.95" customHeight="1">
      <c r="A53" s="26">
        <v>47</v>
      </c>
      <c r="B53" s="26">
        <v>1733055</v>
      </c>
      <c r="C53" s="35" t="s">
        <v>119</v>
      </c>
      <c r="D53" s="26">
        <v>15</v>
      </c>
      <c r="E53" s="8">
        <f t="shared" si="0"/>
        <v>75</v>
      </c>
      <c r="F53" s="26">
        <v>7</v>
      </c>
      <c r="G53" s="8">
        <f t="shared" si="1"/>
        <v>77.777777777777771</v>
      </c>
      <c r="H53" s="26">
        <v>13</v>
      </c>
      <c r="I53" s="8">
        <f t="shared" si="2"/>
        <v>92.857142857142861</v>
      </c>
      <c r="J53" s="26">
        <v>19</v>
      </c>
      <c r="K53" s="8">
        <f t="shared" si="3"/>
        <v>90.476190476190482</v>
      </c>
      <c r="L53" s="26">
        <v>18</v>
      </c>
      <c r="M53" s="8">
        <f t="shared" si="4"/>
        <v>90</v>
      </c>
      <c r="N53" s="26">
        <v>2</v>
      </c>
      <c r="O53" s="8">
        <f t="shared" si="5"/>
        <v>50</v>
      </c>
      <c r="P53" s="8">
        <v>4</v>
      </c>
      <c r="Q53" s="8">
        <f t="shared" si="14"/>
        <v>66.666666666666671</v>
      </c>
      <c r="R53" s="26">
        <v>3</v>
      </c>
      <c r="S53" s="8">
        <f t="shared" si="15"/>
        <v>50</v>
      </c>
      <c r="T53" s="26">
        <v>3</v>
      </c>
      <c r="U53" s="8">
        <f t="shared" si="16"/>
        <v>75</v>
      </c>
      <c r="V53" s="6">
        <f t="shared" si="9"/>
        <v>74.197530864197518</v>
      </c>
    </row>
    <row r="54" spans="1:22" s="41" customFormat="1" ht="21.95" customHeight="1">
      <c r="A54" s="26">
        <v>48</v>
      </c>
      <c r="B54" s="26">
        <v>1733056</v>
      </c>
      <c r="C54" s="35" t="s">
        <v>120</v>
      </c>
      <c r="D54" s="26">
        <v>16</v>
      </c>
      <c r="E54" s="8">
        <f t="shared" si="0"/>
        <v>80</v>
      </c>
      <c r="F54" s="26">
        <v>8</v>
      </c>
      <c r="G54" s="8">
        <f t="shared" si="1"/>
        <v>88.888888888888886</v>
      </c>
      <c r="H54" s="26">
        <v>12</v>
      </c>
      <c r="I54" s="8">
        <f t="shared" si="2"/>
        <v>85.714285714285708</v>
      </c>
      <c r="J54" s="26">
        <v>18</v>
      </c>
      <c r="K54" s="8">
        <f t="shared" si="3"/>
        <v>85.714285714285708</v>
      </c>
      <c r="L54" s="26">
        <v>19</v>
      </c>
      <c r="M54" s="8">
        <f t="shared" si="4"/>
        <v>95</v>
      </c>
      <c r="N54" s="26">
        <v>3</v>
      </c>
      <c r="O54" s="8">
        <f t="shared" si="5"/>
        <v>75</v>
      </c>
      <c r="P54" s="8">
        <v>6</v>
      </c>
      <c r="Q54" s="8">
        <f t="shared" si="14"/>
        <v>100</v>
      </c>
      <c r="R54" s="26">
        <v>5</v>
      </c>
      <c r="S54" s="8">
        <f t="shared" si="15"/>
        <v>83.333333333333329</v>
      </c>
      <c r="T54" s="26">
        <v>3</v>
      </c>
      <c r="U54" s="8">
        <f t="shared" si="16"/>
        <v>75</v>
      </c>
      <c r="V54" s="6">
        <f t="shared" si="9"/>
        <v>85.405643738977062</v>
      </c>
    </row>
    <row r="55" spans="1:22" s="41" customFormat="1" ht="21.95" customHeight="1">
      <c r="A55" s="26">
        <v>49</v>
      </c>
      <c r="B55" s="26">
        <v>1733057</v>
      </c>
      <c r="C55" s="35" t="s">
        <v>121</v>
      </c>
      <c r="D55" s="26">
        <v>18</v>
      </c>
      <c r="E55" s="8">
        <f t="shared" si="0"/>
        <v>90</v>
      </c>
      <c r="F55" s="26">
        <v>7</v>
      </c>
      <c r="G55" s="8">
        <f t="shared" si="1"/>
        <v>77.777777777777771</v>
      </c>
      <c r="H55" s="26">
        <v>13</v>
      </c>
      <c r="I55" s="8">
        <f t="shared" si="2"/>
        <v>92.857142857142861</v>
      </c>
      <c r="J55" s="26">
        <v>17</v>
      </c>
      <c r="K55" s="8">
        <f t="shared" si="3"/>
        <v>80.952380952380949</v>
      </c>
      <c r="L55" s="26">
        <v>17</v>
      </c>
      <c r="M55" s="8">
        <f t="shared" si="4"/>
        <v>85</v>
      </c>
      <c r="N55" s="26">
        <v>4</v>
      </c>
      <c r="O55" s="8">
        <f t="shared" si="5"/>
        <v>100</v>
      </c>
      <c r="P55" s="8">
        <v>5</v>
      </c>
      <c r="Q55" s="8">
        <f t="shared" si="14"/>
        <v>83.333333333333329</v>
      </c>
      <c r="R55" s="26">
        <v>4</v>
      </c>
      <c r="S55" s="8">
        <f t="shared" si="15"/>
        <v>66.666666666666671</v>
      </c>
      <c r="T55" s="26">
        <v>3</v>
      </c>
      <c r="U55" s="8">
        <f t="shared" si="16"/>
        <v>75</v>
      </c>
      <c r="V55" s="6">
        <f t="shared" si="9"/>
        <v>83.509700176366835</v>
      </c>
    </row>
    <row r="56" spans="1:22" s="41" customFormat="1" ht="21.95" customHeight="1">
      <c r="A56" s="26">
        <v>50</v>
      </c>
      <c r="B56" s="26">
        <v>1733058</v>
      </c>
      <c r="C56" s="35" t="s">
        <v>122</v>
      </c>
      <c r="D56" s="26">
        <v>18</v>
      </c>
      <c r="E56" s="8">
        <f t="shared" si="0"/>
        <v>90</v>
      </c>
      <c r="F56" s="26">
        <v>5</v>
      </c>
      <c r="G56" s="8">
        <f t="shared" si="1"/>
        <v>55.555555555555557</v>
      </c>
      <c r="H56" s="26">
        <v>15</v>
      </c>
      <c r="I56" s="8">
        <f t="shared" si="2"/>
        <v>107.14285714285714</v>
      </c>
      <c r="J56" s="26">
        <v>15</v>
      </c>
      <c r="K56" s="8">
        <f t="shared" si="3"/>
        <v>71.428571428571431</v>
      </c>
      <c r="L56" s="26">
        <v>19</v>
      </c>
      <c r="M56" s="8">
        <f t="shared" si="4"/>
        <v>95</v>
      </c>
      <c r="N56" s="26">
        <v>3</v>
      </c>
      <c r="O56" s="8">
        <f t="shared" si="5"/>
        <v>75</v>
      </c>
      <c r="P56" s="8">
        <v>6</v>
      </c>
      <c r="Q56" s="8">
        <f t="shared" si="14"/>
        <v>100</v>
      </c>
      <c r="R56" s="26">
        <v>5</v>
      </c>
      <c r="S56" s="8">
        <f t="shared" si="15"/>
        <v>83.333333333333329</v>
      </c>
      <c r="T56" s="26">
        <v>4</v>
      </c>
      <c r="U56" s="8">
        <f t="shared" si="16"/>
        <v>100</v>
      </c>
      <c r="V56" s="6">
        <f t="shared" si="9"/>
        <v>86.384479717813051</v>
      </c>
    </row>
    <row r="57" spans="1:22" s="41" customFormat="1" ht="21.95" customHeight="1">
      <c r="A57" s="26">
        <v>51</v>
      </c>
      <c r="B57" s="26">
        <v>1733059</v>
      </c>
      <c r="C57" s="35" t="s">
        <v>123</v>
      </c>
      <c r="D57" s="26">
        <v>12</v>
      </c>
      <c r="E57" s="8">
        <f t="shared" si="0"/>
        <v>60</v>
      </c>
      <c r="F57" s="26">
        <v>6</v>
      </c>
      <c r="G57" s="8">
        <f t="shared" si="1"/>
        <v>66.666666666666671</v>
      </c>
      <c r="H57" s="26">
        <v>12</v>
      </c>
      <c r="I57" s="8">
        <f t="shared" si="2"/>
        <v>85.714285714285708</v>
      </c>
      <c r="J57" s="26">
        <v>13</v>
      </c>
      <c r="K57" s="8">
        <f t="shared" si="3"/>
        <v>61.904761904761905</v>
      </c>
      <c r="L57" s="26">
        <v>15</v>
      </c>
      <c r="M57" s="8">
        <f t="shared" si="4"/>
        <v>75</v>
      </c>
      <c r="N57" s="26">
        <v>3</v>
      </c>
      <c r="O57" s="8">
        <f t="shared" si="5"/>
        <v>75</v>
      </c>
      <c r="P57" s="8">
        <v>5</v>
      </c>
      <c r="Q57" s="8">
        <f t="shared" si="14"/>
        <v>83.333333333333329</v>
      </c>
      <c r="R57" s="26">
        <v>4</v>
      </c>
      <c r="S57" s="8">
        <f t="shared" si="15"/>
        <v>66.666666666666671</v>
      </c>
      <c r="T57" s="26">
        <v>4</v>
      </c>
      <c r="U57" s="8">
        <f t="shared" si="16"/>
        <v>100</v>
      </c>
      <c r="V57" s="6">
        <f t="shared" si="9"/>
        <v>74.92063492063491</v>
      </c>
    </row>
    <row r="58" spans="1:22" s="41" customFormat="1" ht="21.95" customHeight="1">
      <c r="A58" s="26">
        <v>52</v>
      </c>
      <c r="B58" s="26">
        <v>1733060</v>
      </c>
      <c r="C58" s="35" t="s">
        <v>124</v>
      </c>
      <c r="D58" s="26">
        <v>16</v>
      </c>
      <c r="E58" s="8">
        <f t="shared" si="0"/>
        <v>80</v>
      </c>
      <c r="F58" s="26">
        <v>8</v>
      </c>
      <c r="G58" s="8">
        <f t="shared" si="1"/>
        <v>88.888888888888886</v>
      </c>
      <c r="H58" s="26">
        <v>12</v>
      </c>
      <c r="I58" s="8">
        <f t="shared" si="2"/>
        <v>85.714285714285708</v>
      </c>
      <c r="J58" s="26">
        <v>18</v>
      </c>
      <c r="K58" s="8">
        <f t="shared" si="3"/>
        <v>85.714285714285708</v>
      </c>
      <c r="L58" s="26">
        <v>19</v>
      </c>
      <c r="M58" s="8">
        <f t="shared" si="4"/>
        <v>95</v>
      </c>
      <c r="N58" s="26">
        <v>4</v>
      </c>
      <c r="O58" s="8">
        <f t="shared" si="5"/>
        <v>100</v>
      </c>
      <c r="P58" s="8">
        <v>6</v>
      </c>
      <c r="Q58" s="8">
        <f t="shared" si="14"/>
        <v>100</v>
      </c>
      <c r="R58" s="26">
        <v>6</v>
      </c>
      <c r="S58" s="8">
        <f t="shared" si="15"/>
        <v>100</v>
      </c>
      <c r="T58" s="26">
        <v>4</v>
      </c>
      <c r="U58" s="8">
        <f t="shared" si="16"/>
        <v>100</v>
      </c>
      <c r="V58" s="6">
        <f t="shared" si="9"/>
        <v>92.813051146384467</v>
      </c>
    </row>
    <row r="59" spans="1:22" s="41" customFormat="1" ht="21.95" customHeight="1">
      <c r="A59" s="26">
        <v>53</v>
      </c>
      <c r="B59" s="26">
        <v>1733061</v>
      </c>
      <c r="C59" s="35" t="s">
        <v>125</v>
      </c>
      <c r="D59" s="26">
        <v>0</v>
      </c>
      <c r="E59" s="8">
        <f t="shared" si="0"/>
        <v>0</v>
      </c>
      <c r="F59" s="26">
        <v>0</v>
      </c>
      <c r="G59" s="8">
        <f t="shared" si="1"/>
        <v>0</v>
      </c>
      <c r="H59" s="26">
        <v>0</v>
      </c>
      <c r="I59" s="8">
        <f t="shared" si="2"/>
        <v>0</v>
      </c>
      <c r="J59" s="26">
        <v>0</v>
      </c>
      <c r="K59" s="8">
        <f t="shared" si="3"/>
        <v>0</v>
      </c>
      <c r="L59" s="26">
        <v>0</v>
      </c>
      <c r="M59" s="8">
        <f t="shared" si="4"/>
        <v>0</v>
      </c>
      <c r="N59" s="26">
        <v>0</v>
      </c>
      <c r="O59" s="8">
        <f t="shared" si="5"/>
        <v>0</v>
      </c>
      <c r="P59" s="8">
        <v>0</v>
      </c>
      <c r="Q59" s="8">
        <f t="shared" si="14"/>
        <v>0</v>
      </c>
      <c r="R59" s="26">
        <v>0</v>
      </c>
      <c r="S59" s="8">
        <f t="shared" si="15"/>
        <v>0</v>
      </c>
      <c r="T59" s="26">
        <v>0</v>
      </c>
      <c r="U59" s="8">
        <f t="shared" si="16"/>
        <v>0</v>
      </c>
      <c r="V59" s="6">
        <f t="shared" si="9"/>
        <v>0</v>
      </c>
    </row>
    <row r="60" spans="1:22" s="41" customFormat="1" ht="21.95" customHeight="1">
      <c r="A60" s="26">
        <v>54</v>
      </c>
      <c r="B60" s="26">
        <v>1733062</v>
      </c>
      <c r="C60" s="35" t="s">
        <v>126</v>
      </c>
      <c r="D60" s="26">
        <v>16</v>
      </c>
      <c r="E60" s="8">
        <f t="shared" si="0"/>
        <v>80</v>
      </c>
      <c r="F60" s="26">
        <v>5</v>
      </c>
      <c r="G60" s="8">
        <f t="shared" si="1"/>
        <v>55.555555555555557</v>
      </c>
      <c r="H60" s="26">
        <v>12</v>
      </c>
      <c r="I60" s="8">
        <f t="shared" si="2"/>
        <v>85.714285714285708</v>
      </c>
      <c r="J60" s="26">
        <v>13</v>
      </c>
      <c r="K60" s="8">
        <f t="shared" si="3"/>
        <v>61.904761904761905</v>
      </c>
      <c r="L60" s="26">
        <v>18</v>
      </c>
      <c r="M60" s="8">
        <f t="shared" si="4"/>
        <v>90</v>
      </c>
      <c r="N60" s="26">
        <v>3</v>
      </c>
      <c r="O60" s="8">
        <f t="shared" si="5"/>
        <v>75</v>
      </c>
      <c r="P60" s="8">
        <v>4</v>
      </c>
      <c r="Q60" s="8">
        <f t="shared" si="14"/>
        <v>66.666666666666671</v>
      </c>
      <c r="R60" s="26">
        <v>5</v>
      </c>
      <c r="S60" s="8">
        <f t="shared" si="15"/>
        <v>83.333333333333329</v>
      </c>
      <c r="T60" s="26">
        <v>2</v>
      </c>
      <c r="U60" s="8">
        <f t="shared" si="16"/>
        <v>50</v>
      </c>
      <c r="V60" s="6">
        <f t="shared" si="9"/>
        <v>72.019400352733697</v>
      </c>
    </row>
    <row r="61" spans="1:22" s="41" customFormat="1" ht="21.95" customHeight="1">
      <c r="A61" s="26">
        <v>55</v>
      </c>
      <c r="B61" s="26">
        <v>1733063</v>
      </c>
      <c r="C61" s="35" t="s">
        <v>127</v>
      </c>
      <c r="D61" s="26">
        <v>15</v>
      </c>
      <c r="E61" s="8">
        <f t="shared" si="0"/>
        <v>75</v>
      </c>
      <c r="F61" s="26">
        <v>8</v>
      </c>
      <c r="G61" s="8">
        <f t="shared" si="1"/>
        <v>88.888888888888886</v>
      </c>
      <c r="H61" s="26">
        <v>10</v>
      </c>
      <c r="I61" s="8">
        <f t="shared" si="2"/>
        <v>71.428571428571431</v>
      </c>
      <c r="J61" s="26">
        <v>17</v>
      </c>
      <c r="K61" s="8">
        <f t="shared" si="3"/>
        <v>80.952380952380949</v>
      </c>
      <c r="L61" s="26">
        <v>19</v>
      </c>
      <c r="M61" s="8">
        <f t="shared" si="4"/>
        <v>95</v>
      </c>
      <c r="N61" s="26">
        <v>3</v>
      </c>
      <c r="O61" s="8">
        <f t="shared" si="5"/>
        <v>75</v>
      </c>
      <c r="P61" s="8">
        <v>6</v>
      </c>
      <c r="Q61" s="8">
        <f t="shared" si="14"/>
        <v>100</v>
      </c>
      <c r="R61" s="26">
        <v>5</v>
      </c>
      <c r="S61" s="8">
        <f t="shared" si="15"/>
        <v>83.333333333333329</v>
      </c>
      <c r="T61" s="26">
        <v>4</v>
      </c>
      <c r="U61" s="8">
        <f t="shared" si="16"/>
        <v>100</v>
      </c>
      <c r="V61" s="6">
        <f t="shared" si="9"/>
        <v>85.511463844797177</v>
      </c>
    </row>
    <row r="62" spans="1:22" s="41" customFormat="1" ht="21.95" customHeight="1">
      <c r="A62" s="26">
        <v>56</v>
      </c>
      <c r="B62" s="26">
        <v>1733064</v>
      </c>
      <c r="C62" s="35" t="s">
        <v>128</v>
      </c>
      <c r="D62" s="26">
        <v>9</v>
      </c>
      <c r="E62" s="8">
        <f t="shared" si="0"/>
        <v>45</v>
      </c>
      <c r="F62" s="26">
        <v>4</v>
      </c>
      <c r="G62" s="8">
        <f t="shared" si="1"/>
        <v>44.444444444444443</v>
      </c>
      <c r="H62" s="26">
        <v>9</v>
      </c>
      <c r="I62" s="8">
        <f t="shared" si="2"/>
        <v>64.285714285714292</v>
      </c>
      <c r="J62" s="26">
        <v>10</v>
      </c>
      <c r="K62" s="8">
        <f t="shared" si="3"/>
        <v>47.61904761904762</v>
      </c>
      <c r="L62" s="26">
        <v>15</v>
      </c>
      <c r="M62" s="8">
        <f t="shared" si="4"/>
        <v>75</v>
      </c>
      <c r="N62" s="26">
        <v>2</v>
      </c>
      <c r="O62" s="8">
        <f t="shared" si="5"/>
        <v>50</v>
      </c>
      <c r="P62" s="8">
        <v>5</v>
      </c>
      <c r="Q62" s="8">
        <f t="shared" si="14"/>
        <v>83.333333333333329</v>
      </c>
      <c r="R62" s="26">
        <v>4</v>
      </c>
      <c r="S62" s="8">
        <f t="shared" si="15"/>
        <v>66.666666666666671</v>
      </c>
      <c r="T62" s="26">
        <v>2</v>
      </c>
      <c r="U62" s="8">
        <f t="shared" si="16"/>
        <v>50</v>
      </c>
      <c r="V62" s="6">
        <f t="shared" si="9"/>
        <v>58.483245149911824</v>
      </c>
    </row>
    <row r="63" spans="1:22" s="41" customFormat="1" ht="21.95" customHeight="1">
      <c r="A63" s="26">
        <v>57</v>
      </c>
      <c r="B63" s="26">
        <v>1733065</v>
      </c>
      <c r="C63" s="35" t="s">
        <v>129</v>
      </c>
      <c r="D63" s="26">
        <v>18</v>
      </c>
      <c r="E63" s="8">
        <f t="shared" si="0"/>
        <v>90</v>
      </c>
      <c r="F63" s="26">
        <v>9</v>
      </c>
      <c r="G63" s="8">
        <f t="shared" si="1"/>
        <v>100</v>
      </c>
      <c r="H63" s="26">
        <v>14</v>
      </c>
      <c r="I63" s="8">
        <f t="shared" si="2"/>
        <v>100</v>
      </c>
      <c r="J63" s="26">
        <v>20</v>
      </c>
      <c r="K63" s="8">
        <f t="shared" si="3"/>
        <v>95.238095238095241</v>
      </c>
      <c r="L63" s="26">
        <v>19</v>
      </c>
      <c r="M63" s="8">
        <f t="shared" si="4"/>
        <v>95</v>
      </c>
      <c r="N63" s="26">
        <v>3</v>
      </c>
      <c r="O63" s="8">
        <f t="shared" si="5"/>
        <v>75</v>
      </c>
      <c r="P63" s="8">
        <v>6</v>
      </c>
      <c r="Q63" s="8">
        <f t="shared" si="14"/>
        <v>100</v>
      </c>
      <c r="R63" s="26">
        <v>5</v>
      </c>
      <c r="S63" s="8">
        <f t="shared" si="15"/>
        <v>83.333333333333329</v>
      </c>
      <c r="T63" s="26">
        <v>4</v>
      </c>
      <c r="U63" s="8">
        <f t="shared" si="16"/>
        <v>100</v>
      </c>
      <c r="V63" s="6">
        <f t="shared" si="9"/>
        <v>93.174603174603178</v>
      </c>
    </row>
    <row r="64" spans="1:22" s="41" customFormat="1" ht="21.95" customHeight="1">
      <c r="A64" s="26">
        <v>58</v>
      </c>
      <c r="B64" s="26">
        <v>1733067</v>
      </c>
      <c r="C64" s="35" t="s">
        <v>130</v>
      </c>
      <c r="D64" s="26">
        <v>13</v>
      </c>
      <c r="E64" s="8">
        <f t="shared" si="0"/>
        <v>65</v>
      </c>
      <c r="F64" s="26">
        <v>5</v>
      </c>
      <c r="G64" s="8">
        <f t="shared" si="1"/>
        <v>55.555555555555557</v>
      </c>
      <c r="H64" s="26">
        <v>9</v>
      </c>
      <c r="I64" s="8">
        <f t="shared" si="2"/>
        <v>64.285714285714292</v>
      </c>
      <c r="J64" s="26">
        <v>12</v>
      </c>
      <c r="K64" s="8">
        <f t="shared" si="3"/>
        <v>57.142857142857146</v>
      </c>
      <c r="L64" s="26">
        <v>14</v>
      </c>
      <c r="M64" s="8">
        <f t="shared" si="4"/>
        <v>70</v>
      </c>
      <c r="N64" s="26">
        <v>2</v>
      </c>
      <c r="O64" s="8">
        <f t="shared" si="5"/>
        <v>50</v>
      </c>
      <c r="P64" s="8">
        <v>5</v>
      </c>
      <c r="Q64" s="8">
        <f t="shared" si="14"/>
        <v>83.333333333333329</v>
      </c>
      <c r="R64" s="26">
        <v>4</v>
      </c>
      <c r="S64" s="8">
        <f>R64*100/4</f>
        <v>100</v>
      </c>
      <c r="T64" s="26">
        <v>3</v>
      </c>
      <c r="U64" s="8">
        <f t="shared" si="16"/>
        <v>75</v>
      </c>
      <c r="V64" s="6">
        <f t="shared" si="9"/>
        <v>68.924162257495581</v>
      </c>
    </row>
    <row r="65" spans="1:22" s="48" customFormat="1" ht="21.95" customHeight="1">
      <c r="A65" s="46">
        <v>59</v>
      </c>
      <c r="B65" s="46">
        <v>1733068</v>
      </c>
      <c r="C65" s="47" t="s">
        <v>131</v>
      </c>
      <c r="D65" s="46">
        <v>16</v>
      </c>
      <c r="E65" s="9">
        <f t="shared" si="0"/>
        <v>80</v>
      </c>
      <c r="F65" s="46">
        <v>7</v>
      </c>
      <c r="G65" s="9">
        <f t="shared" si="1"/>
        <v>77.777777777777771</v>
      </c>
      <c r="H65" s="46">
        <v>10</v>
      </c>
      <c r="I65" s="9">
        <f t="shared" si="2"/>
        <v>71.428571428571431</v>
      </c>
      <c r="J65" s="46">
        <v>14</v>
      </c>
      <c r="K65" s="44">
        <f t="shared" si="3"/>
        <v>66.666666666666671</v>
      </c>
      <c r="L65" s="46">
        <v>16</v>
      </c>
      <c r="M65" s="9">
        <f t="shared" si="4"/>
        <v>80</v>
      </c>
      <c r="N65" s="46">
        <v>4</v>
      </c>
      <c r="O65" s="9">
        <f>N65*100/7</f>
        <v>57.142857142857146</v>
      </c>
      <c r="P65" s="9">
        <v>3</v>
      </c>
      <c r="Q65" s="9">
        <f>P65*100/3</f>
        <v>100</v>
      </c>
      <c r="R65" s="46">
        <v>2</v>
      </c>
      <c r="S65" s="8">
        <f t="shared" ref="S65:S83" si="17">R65*100/4</f>
        <v>50</v>
      </c>
      <c r="T65" s="46">
        <v>4</v>
      </c>
      <c r="U65" s="9">
        <f>T65*100/5</f>
        <v>80</v>
      </c>
      <c r="V65" s="6">
        <f t="shared" si="9"/>
        <v>73.668430335097</v>
      </c>
    </row>
    <row r="66" spans="1:22" s="48" customFormat="1" ht="21.95" customHeight="1">
      <c r="A66" s="46">
        <v>60</v>
      </c>
      <c r="B66" s="46">
        <v>1733069</v>
      </c>
      <c r="C66" s="47" t="s">
        <v>132</v>
      </c>
      <c r="D66" s="46">
        <v>16</v>
      </c>
      <c r="E66" s="9">
        <f t="shared" si="0"/>
        <v>80</v>
      </c>
      <c r="F66" s="46">
        <v>6</v>
      </c>
      <c r="G66" s="9">
        <f t="shared" si="1"/>
        <v>66.666666666666671</v>
      </c>
      <c r="H66" s="46">
        <v>11</v>
      </c>
      <c r="I66" s="9">
        <f t="shared" si="2"/>
        <v>78.571428571428569</v>
      </c>
      <c r="J66" s="46">
        <v>15</v>
      </c>
      <c r="K66" s="44">
        <f t="shared" si="3"/>
        <v>71.428571428571431</v>
      </c>
      <c r="L66" s="46">
        <v>10</v>
      </c>
      <c r="M66" s="9">
        <f t="shared" si="4"/>
        <v>50</v>
      </c>
      <c r="N66" s="46">
        <v>5</v>
      </c>
      <c r="O66" s="9">
        <f t="shared" ref="O66:O83" si="18">N66*100/7</f>
        <v>71.428571428571431</v>
      </c>
      <c r="P66" s="9">
        <v>3</v>
      </c>
      <c r="Q66" s="9">
        <f t="shared" ref="Q66:Q83" si="19">P66*100/3</f>
        <v>100</v>
      </c>
      <c r="R66" s="46">
        <v>4</v>
      </c>
      <c r="S66" s="8">
        <f t="shared" si="17"/>
        <v>100</v>
      </c>
      <c r="T66" s="46">
        <v>3</v>
      </c>
      <c r="U66" s="9">
        <f t="shared" ref="U66:U83" si="20">T66*100/5</f>
        <v>60</v>
      </c>
      <c r="V66" s="6">
        <f t="shared" si="9"/>
        <v>75.343915343915342</v>
      </c>
    </row>
    <row r="67" spans="1:22" s="48" customFormat="1" ht="21.95" customHeight="1">
      <c r="A67" s="46">
        <v>61</v>
      </c>
      <c r="B67" s="46">
        <v>1733070</v>
      </c>
      <c r="C67" s="47" t="s">
        <v>133</v>
      </c>
      <c r="D67" s="46">
        <v>19</v>
      </c>
      <c r="E67" s="9">
        <f t="shared" si="0"/>
        <v>95</v>
      </c>
      <c r="F67" s="46">
        <v>9</v>
      </c>
      <c r="G67" s="9">
        <f t="shared" si="1"/>
        <v>100</v>
      </c>
      <c r="H67" s="46">
        <v>13</v>
      </c>
      <c r="I67" s="9">
        <f t="shared" si="2"/>
        <v>92.857142857142861</v>
      </c>
      <c r="J67" s="46">
        <v>19</v>
      </c>
      <c r="K67" s="44">
        <f t="shared" si="3"/>
        <v>90.476190476190482</v>
      </c>
      <c r="L67" s="46">
        <v>19</v>
      </c>
      <c r="M67" s="9">
        <f t="shared" si="4"/>
        <v>95</v>
      </c>
      <c r="N67" s="46">
        <v>6</v>
      </c>
      <c r="O67" s="9">
        <f t="shared" si="18"/>
        <v>85.714285714285708</v>
      </c>
      <c r="P67" s="9">
        <v>3</v>
      </c>
      <c r="Q67" s="9">
        <f t="shared" si="19"/>
        <v>100</v>
      </c>
      <c r="R67" s="46">
        <v>3</v>
      </c>
      <c r="S67" s="8">
        <f t="shared" si="17"/>
        <v>75</v>
      </c>
      <c r="T67" s="46">
        <v>5</v>
      </c>
      <c r="U67" s="9">
        <f t="shared" si="20"/>
        <v>100</v>
      </c>
      <c r="V67" s="6">
        <f t="shared" si="9"/>
        <v>92.671957671957671</v>
      </c>
    </row>
    <row r="68" spans="1:22" s="48" customFormat="1" ht="21.95" customHeight="1">
      <c r="A68" s="46">
        <v>62</v>
      </c>
      <c r="B68" s="46">
        <v>1733071</v>
      </c>
      <c r="C68" s="47" t="s">
        <v>134</v>
      </c>
      <c r="D68" s="46">
        <v>13</v>
      </c>
      <c r="E68" s="9">
        <f t="shared" si="0"/>
        <v>65</v>
      </c>
      <c r="F68" s="46">
        <v>6</v>
      </c>
      <c r="G68" s="9">
        <f t="shared" si="1"/>
        <v>66.666666666666671</v>
      </c>
      <c r="H68" s="46">
        <v>10</v>
      </c>
      <c r="I68" s="9">
        <f t="shared" si="2"/>
        <v>71.428571428571431</v>
      </c>
      <c r="J68" s="46">
        <v>16</v>
      </c>
      <c r="K68" s="44">
        <f t="shared" si="3"/>
        <v>76.19047619047619</v>
      </c>
      <c r="L68" s="46">
        <v>16</v>
      </c>
      <c r="M68" s="9">
        <f t="shared" si="4"/>
        <v>80</v>
      </c>
      <c r="N68" s="46">
        <v>5</v>
      </c>
      <c r="O68" s="9">
        <f t="shared" si="18"/>
        <v>71.428571428571431</v>
      </c>
      <c r="P68" s="9">
        <v>1</v>
      </c>
      <c r="Q68" s="9">
        <f t="shared" si="19"/>
        <v>33.333333333333336</v>
      </c>
      <c r="R68" s="46">
        <v>4</v>
      </c>
      <c r="S68" s="8">
        <f t="shared" si="17"/>
        <v>100</v>
      </c>
      <c r="T68" s="46">
        <v>4</v>
      </c>
      <c r="U68" s="9">
        <f t="shared" si="20"/>
        <v>80</v>
      </c>
      <c r="V68" s="6">
        <f t="shared" si="9"/>
        <v>71.560846560846556</v>
      </c>
    </row>
    <row r="69" spans="1:22" s="48" customFormat="1" ht="21.95" customHeight="1">
      <c r="A69" s="46">
        <v>63</v>
      </c>
      <c r="B69" s="46">
        <v>1733072</v>
      </c>
      <c r="C69" s="47" t="s">
        <v>135</v>
      </c>
      <c r="D69" s="46">
        <v>14</v>
      </c>
      <c r="E69" s="9">
        <f t="shared" si="0"/>
        <v>70</v>
      </c>
      <c r="F69" s="46">
        <v>7</v>
      </c>
      <c r="G69" s="9">
        <f t="shared" si="1"/>
        <v>77.777777777777771</v>
      </c>
      <c r="H69" s="46">
        <v>11</v>
      </c>
      <c r="I69" s="9">
        <f t="shared" si="2"/>
        <v>78.571428571428569</v>
      </c>
      <c r="J69" s="46">
        <v>18</v>
      </c>
      <c r="K69" s="44">
        <f t="shared" si="3"/>
        <v>85.714285714285708</v>
      </c>
      <c r="L69" s="46">
        <v>19</v>
      </c>
      <c r="M69" s="9">
        <f t="shared" si="4"/>
        <v>95</v>
      </c>
      <c r="N69" s="46">
        <v>7</v>
      </c>
      <c r="O69" s="9">
        <f t="shared" si="18"/>
        <v>100</v>
      </c>
      <c r="P69" s="9">
        <v>3</v>
      </c>
      <c r="Q69" s="9">
        <f t="shared" si="19"/>
        <v>100</v>
      </c>
      <c r="R69" s="46">
        <v>4</v>
      </c>
      <c r="S69" s="8">
        <f t="shared" si="17"/>
        <v>100</v>
      </c>
      <c r="T69" s="46">
        <v>5</v>
      </c>
      <c r="U69" s="9">
        <f t="shared" si="20"/>
        <v>100</v>
      </c>
      <c r="V69" s="6">
        <f t="shared" si="9"/>
        <v>89.673721340387999</v>
      </c>
    </row>
    <row r="70" spans="1:22" s="48" customFormat="1" ht="21.95" customHeight="1">
      <c r="A70" s="46">
        <v>64</v>
      </c>
      <c r="B70" s="46">
        <v>1733073</v>
      </c>
      <c r="C70" s="47" t="s">
        <v>136</v>
      </c>
      <c r="D70" s="46">
        <v>14</v>
      </c>
      <c r="E70" s="9">
        <f t="shared" si="0"/>
        <v>70</v>
      </c>
      <c r="F70" s="46">
        <v>6</v>
      </c>
      <c r="G70" s="9">
        <f t="shared" si="1"/>
        <v>66.666666666666671</v>
      </c>
      <c r="H70" s="46">
        <v>11</v>
      </c>
      <c r="I70" s="9">
        <f t="shared" si="2"/>
        <v>78.571428571428569</v>
      </c>
      <c r="J70" s="46">
        <v>19</v>
      </c>
      <c r="K70" s="44">
        <f t="shared" si="3"/>
        <v>90.476190476190482</v>
      </c>
      <c r="L70" s="46">
        <v>18</v>
      </c>
      <c r="M70" s="9">
        <f t="shared" si="4"/>
        <v>90</v>
      </c>
      <c r="N70" s="46">
        <v>6</v>
      </c>
      <c r="O70" s="9">
        <f t="shared" si="18"/>
        <v>85.714285714285708</v>
      </c>
      <c r="P70" s="9">
        <v>2</v>
      </c>
      <c r="Q70" s="9">
        <f t="shared" si="19"/>
        <v>66.666666666666671</v>
      </c>
      <c r="R70" s="46">
        <v>2</v>
      </c>
      <c r="S70" s="8">
        <f t="shared" si="17"/>
        <v>50</v>
      </c>
      <c r="T70" s="46">
        <v>5</v>
      </c>
      <c r="U70" s="9">
        <f t="shared" si="20"/>
        <v>100</v>
      </c>
      <c r="V70" s="6">
        <f t="shared" si="9"/>
        <v>77.56613756613757</v>
      </c>
    </row>
    <row r="71" spans="1:22" s="48" customFormat="1" ht="21.95" customHeight="1">
      <c r="A71" s="46">
        <v>65</v>
      </c>
      <c r="B71" s="46">
        <v>1733074</v>
      </c>
      <c r="C71" s="47" t="s">
        <v>137</v>
      </c>
      <c r="D71" s="46">
        <v>13</v>
      </c>
      <c r="E71" s="9">
        <f t="shared" si="0"/>
        <v>65</v>
      </c>
      <c r="F71" s="46">
        <v>6</v>
      </c>
      <c r="G71" s="9">
        <f t="shared" si="1"/>
        <v>66.666666666666671</v>
      </c>
      <c r="H71" s="46">
        <v>13</v>
      </c>
      <c r="I71" s="9">
        <f t="shared" si="2"/>
        <v>92.857142857142861</v>
      </c>
      <c r="J71" s="46">
        <v>14</v>
      </c>
      <c r="K71" s="44">
        <f t="shared" si="3"/>
        <v>66.666666666666671</v>
      </c>
      <c r="L71" s="46">
        <v>14</v>
      </c>
      <c r="M71" s="9">
        <f t="shared" si="4"/>
        <v>70</v>
      </c>
      <c r="N71" s="46">
        <v>7</v>
      </c>
      <c r="O71" s="9">
        <f t="shared" si="18"/>
        <v>100</v>
      </c>
      <c r="P71" s="9">
        <v>3</v>
      </c>
      <c r="Q71" s="9">
        <f t="shared" si="19"/>
        <v>100</v>
      </c>
      <c r="R71" s="46">
        <v>2</v>
      </c>
      <c r="S71" s="8">
        <f t="shared" si="17"/>
        <v>50</v>
      </c>
      <c r="T71" s="46">
        <v>4</v>
      </c>
      <c r="U71" s="9">
        <f t="shared" si="20"/>
        <v>80</v>
      </c>
      <c r="V71" s="6">
        <f t="shared" si="9"/>
        <v>76.798941798941797</v>
      </c>
    </row>
    <row r="72" spans="1:22" s="48" customFormat="1" ht="21.95" customHeight="1">
      <c r="A72" s="46">
        <v>66</v>
      </c>
      <c r="B72" s="46">
        <v>1733075</v>
      </c>
      <c r="C72" s="47" t="s">
        <v>138</v>
      </c>
      <c r="D72" s="46">
        <v>11</v>
      </c>
      <c r="E72" s="9">
        <f t="shared" ref="E72:E83" si="21">D72*100/D$5</f>
        <v>55</v>
      </c>
      <c r="F72" s="46">
        <v>3</v>
      </c>
      <c r="G72" s="9">
        <f t="shared" ref="G72:G83" si="22">F72*100/F$5</f>
        <v>33.333333333333336</v>
      </c>
      <c r="H72" s="46">
        <v>11</v>
      </c>
      <c r="I72" s="9">
        <f t="shared" ref="I72:I83" si="23">H72*100/H$5</f>
        <v>78.571428571428569</v>
      </c>
      <c r="J72" s="46">
        <v>14</v>
      </c>
      <c r="K72" s="44">
        <f t="shared" ref="K72:K83" si="24">J72*100/J$5</f>
        <v>66.666666666666671</v>
      </c>
      <c r="L72" s="46">
        <v>9</v>
      </c>
      <c r="M72" s="9">
        <f t="shared" ref="M72:M83" si="25">L72*100/L$5</f>
        <v>45</v>
      </c>
      <c r="N72" s="46">
        <v>5</v>
      </c>
      <c r="O72" s="9">
        <f t="shared" si="18"/>
        <v>71.428571428571431</v>
      </c>
      <c r="P72" s="9">
        <v>1</v>
      </c>
      <c r="Q72" s="9">
        <f t="shared" si="19"/>
        <v>33.333333333333336</v>
      </c>
      <c r="R72" s="46">
        <v>4</v>
      </c>
      <c r="S72" s="8">
        <f t="shared" si="17"/>
        <v>100</v>
      </c>
      <c r="T72" s="46">
        <v>5</v>
      </c>
      <c r="U72" s="9">
        <f t="shared" si="20"/>
        <v>100</v>
      </c>
      <c r="V72" s="6">
        <f t="shared" ref="V72:V83" si="26">AVERAGE(E72,G72,I72,K72,M72,O72,Q72,S72,U72)</f>
        <v>64.814814814814824</v>
      </c>
    </row>
    <row r="73" spans="1:22" s="48" customFormat="1" ht="21.95" customHeight="1">
      <c r="A73" s="46">
        <v>67</v>
      </c>
      <c r="B73" s="46">
        <v>1733076</v>
      </c>
      <c r="C73" s="47" t="s">
        <v>139</v>
      </c>
      <c r="D73" s="46">
        <v>18</v>
      </c>
      <c r="E73" s="9">
        <f t="shared" si="21"/>
        <v>90</v>
      </c>
      <c r="F73" s="46">
        <v>8</v>
      </c>
      <c r="G73" s="9">
        <f t="shared" si="22"/>
        <v>88.888888888888886</v>
      </c>
      <c r="H73" s="46">
        <v>14</v>
      </c>
      <c r="I73" s="9">
        <f t="shared" si="23"/>
        <v>100</v>
      </c>
      <c r="J73" s="46">
        <v>18</v>
      </c>
      <c r="K73" s="44">
        <f t="shared" si="24"/>
        <v>85.714285714285708</v>
      </c>
      <c r="L73" s="46">
        <v>19</v>
      </c>
      <c r="M73" s="9">
        <f t="shared" si="25"/>
        <v>95</v>
      </c>
      <c r="N73" s="46">
        <v>6</v>
      </c>
      <c r="O73" s="9">
        <f t="shared" si="18"/>
        <v>85.714285714285708</v>
      </c>
      <c r="P73" s="9">
        <v>3</v>
      </c>
      <c r="Q73" s="9">
        <f t="shared" si="19"/>
        <v>100</v>
      </c>
      <c r="R73" s="46">
        <v>3</v>
      </c>
      <c r="S73" s="8">
        <f t="shared" si="17"/>
        <v>75</v>
      </c>
      <c r="T73" s="46">
        <v>5</v>
      </c>
      <c r="U73" s="9">
        <f t="shared" si="20"/>
        <v>100</v>
      </c>
      <c r="V73" s="6">
        <f t="shared" si="26"/>
        <v>91.146384479717824</v>
      </c>
    </row>
    <row r="74" spans="1:22" s="48" customFormat="1" ht="21.95" customHeight="1">
      <c r="A74" s="46">
        <v>68</v>
      </c>
      <c r="B74" s="46">
        <v>1733077</v>
      </c>
      <c r="C74" s="47" t="s">
        <v>140</v>
      </c>
      <c r="D74" s="46">
        <v>16</v>
      </c>
      <c r="E74" s="9">
        <f t="shared" si="21"/>
        <v>80</v>
      </c>
      <c r="F74" s="46">
        <v>8</v>
      </c>
      <c r="G74" s="9">
        <f t="shared" si="22"/>
        <v>88.888888888888886</v>
      </c>
      <c r="H74" s="46">
        <v>10</v>
      </c>
      <c r="I74" s="9">
        <f t="shared" si="23"/>
        <v>71.428571428571431</v>
      </c>
      <c r="J74" s="46">
        <v>15</v>
      </c>
      <c r="K74" s="44">
        <f t="shared" si="24"/>
        <v>71.428571428571431</v>
      </c>
      <c r="L74" s="46">
        <v>17</v>
      </c>
      <c r="M74" s="9">
        <f t="shared" si="25"/>
        <v>85</v>
      </c>
      <c r="N74" s="46">
        <v>6</v>
      </c>
      <c r="O74" s="9">
        <f t="shared" si="18"/>
        <v>85.714285714285708</v>
      </c>
      <c r="P74" s="9">
        <v>3</v>
      </c>
      <c r="Q74" s="9">
        <f t="shared" si="19"/>
        <v>100</v>
      </c>
      <c r="R74" s="46">
        <v>4</v>
      </c>
      <c r="S74" s="8">
        <f t="shared" si="17"/>
        <v>100</v>
      </c>
      <c r="T74" s="46">
        <v>5</v>
      </c>
      <c r="U74" s="9">
        <f t="shared" si="20"/>
        <v>100</v>
      </c>
      <c r="V74" s="6">
        <f t="shared" si="26"/>
        <v>86.940035273368608</v>
      </c>
    </row>
    <row r="75" spans="1:22" s="48" customFormat="1" ht="21.95" customHeight="1">
      <c r="A75" s="46">
        <v>69</v>
      </c>
      <c r="B75" s="46">
        <v>1733079</v>
      </c>
      <c r="C75" s="47" t="s">
        <v>141</v>
      </c>
      <c r="D75" s="46">
        <v>13</v>
      </c>
      <c r="E75" s="9">
        <f t="shared" si="21"/>
        <v>65</v>
      </c>
      <c r="F75" s="49">
        <v>8</v>
      </c>
      <c r="G75" s="9">
        <f t="shared" si="22"/>
        <v>88.888888888888886</v>
      </c>
      <c r="H75" s="46">
        <v>7</v>
      </c>
      <c r="I75" s="9">
        <f t="shared" si="23"/>
        <v>50</v>
      </c>
      <c r="J75" s="46">
        <v>16</v>
      </c>
      <c r="K75" s="44">
        <f t="shared" si="24"/>
        <v>76.19047619047619</v>
      </c>
      <c r="L75" s="46">
        <v>18</v>
      </c>
      <c r="M75" s="9">
        <f t="shared" si="25"/>
        <v>90</v>
      </c>
      <c r="N75" s="46">
        <v>5</v>
      </c>
      <c r="O75" s="9">
        <f t="shared" si="18"/>
        <v>71.428571428571431</v>
      </c>
      <c r="P75" s="9">
        <v>3</v>
      </c>
      <c r="Q75" s="9">
        <f t="shared" si="19"/>
        <v>100</v>
      </c>
      <c r="R75" s="46">
        <v>2</v>
      </c>
      <c r="S75" s="8">
        <f t="shared" si="17"/>
        <v>50</v>
      </c>
      <c r="T75" s="46">
        <v>5</v>
      </c>
      <c r="U75" s="9">
        <f t="shared" si="20"/>
        <v>100</v>
      </c>
      <c r="V75" s="6">
        <f t="shared" si="26"/>
        <v>76.834215167548507</v>
      </c>
    </row>
    <row r="76" spans="1:22" s="48" customFormat="1" ht="21.95" customHeight="1">
      <c r="A76" s="46">
        <v>70</v>
      </c>
      <c r="B76" s="46">
        <v>1733080</v>
      </c>
      <c r="C76" s="47" t="s">
        <v>142</v>
      </c>
      <c r="D76" s="46">
        <v>15</v>
      </c>
      <c r="E76" s="9">
        <f t="shared" si="21"/>
        <v>75</v>
      </c>
      <c r="F76" s="46">
        <v>5</v>
      </c>
      <c r="G76" s="9">
        <f t="shared" si="22"/>
        <v>55.555555555555557</v>
      </c>
      <c r="H76" s="46">
        <v>8</v>
      </c>
      <c r="I76" s="9">
        <f t="shared" si="23"/>
        <v>57.142857142857146</v>
      </c>
      <c r="J76" s="46">
        <v>15</v>
      </c>
      <c r="K76" s="44">
        <f t="shared" si="24"/>
        <v>71.428571428571431</v>
      </c>
      <c r="L76" s="46">
        <v>16</v>
      </c>
      <c r="M76" s="9">
        <f t="shared" si="25"/>
        <v>80</v>
      </c>
      <c r="N76" s="46">
        <v>5</v>
      </c>
      <c r="O76" s="9">
        <f t="shared" si="18"/>
        <v>71.428571428571431</v>
      </c>
      <c r="P76" s="9">
        <v>3</v>
      </c>
      <c r="Q76" s="9">
        <f t="shared" si="19"/>
        <v>100</v>
      </c>
      <c r="R76" s="46">
        <v>2</v>
      </c>
      <c r="S76" s="8">
        <f t="shared" si="17"/>
        <v>50</v>
      </c>
      <c r="T76" s="46">
        <v>5</v>
      </c>
      <c r="U76" s="9">
        <f t="shared" si="20"/>
        <v>100</v>
      </c>
      <c r="V76" s="6">
        <f t="shared" si="26"/>
        <v>73.395061728395063</v>
      </c>
    </row>
    <row r="77" spans="1:22" s="48" customFormat="1" ht="21.95" customHeight="1">
      <c r="A77" s="46">
        <v>71</v>
      </c>
      <c r="B77" s="46">
        <v>1733081</v>
      </c>
      <c r="C77" s="47" t="s">
        <v>143</v>
      </c>
      <c r="D77" s="46">
        <v>15</v>
      </c>
      <c r="E77" s="9">
        <f t="shared" si="21"/>
        <v>75</v>
      </c>
      <c r="F77" s="46">
        <v>6</v>
      </c>
      <c r="G77" s="9">
        <f t="shared" si="22"/>
        <v>66.666666666666671</v>
      </c>
      <c r="H77" s="46">
        <v>9</v>
      </c>
      <c r="I77" s="9">
        <f t="shared" si="23"/>
        <v>64.285714285714292</v>
      </c>
      <c r="J77" s="46">
        <v>11</v>
      </c>
      <c r="K77" s="44">
        <f t="shared" si="24"/>
        <v>52.38095238095238</v>
      </c>
      <c r="L77" s="46">
        <v>16</v>
      </c>
      <c r="M77" s="9">
        <f t="shared" si="25"/>
        <v>80</v>
      </c>
      <c r="N77" s="46">
        <v>4</v>
      </c>
      <c r="O77" s="9">
        <f t="shared" si="18"/>
        <v>57.142857142857146</v>
      </c>
      <c r="P77" s="9">
        <v>3</v>
      </c>
      <c r="Q77" s="9">
        <f t="shared" si="19"/>
        <v>100</v>
      </c>
      <c r="R77" s="46">
        <v>4</v>
      </c>
      <c r="S77" s="8">
        <f t="shared" si="17"/>
        <v>100</v>
      </c>
      <c r="T77" s="46">
        <v>5</v>
      </c>
      <c r="U77" s="9">
        <f t="shared" si="20"/>
        <v>100</v>
      </c>
      <c r="V77" s="6">
        <f t="shared" si="26"/>
        <v>77.275132275132293</v>
      </c>
    </row>
    <row r="78" spans="1:22" s="48" customFormat="1" ht="21.95" customHeight="1">
      <c r="A78" s="46">
        <v>72</v>
      </c>
      <c r="B78" s="46">
        <v>1733082</v>
      </c>
      <c r="C78" s="47" t="s">
        <v>144</v>
      </c>
      <c r="D78" s="46">
        <v>15</v>
      </c>
      <c r="E78" s="9">
        <f t="shared" si="21"/>
        <v>75</v>
      </c>
      <c r="F78" s="46">
        <v>7</v>
      </c>
      <c r="G78" s="9">
        <f t="shared" si="22"/>
        <v>77.777777777777771</v>
      </c>
      <c r="H78" s="46">
        <v>10</v>
      </c>
      <c r="I78" s="9">
        <f t="shared" si="23"/>
        <v>71.428571428571431</v>
      </c>
      <c r="J78" s="46">
        <v>15</v>
      </c>
      <c r="K78" s="44">
        <f t="shared" si="24"/>
        <v>71.428571428571431</v>
      </c>
      <c r="L78" s="46">
        <v>19</v>
      </c>
      <c r="M78" s="9">
        <f t="shared" si="25"/>
        <v>95</v>
      </c>
      <c r="N78" s="46">
        <v>3</v>
      </c>
      <c r="O78" s="9">
        <f t="shared" si="18"/>
        <v>42.857142857142854</v>
      </c>
      <c r="P78" s="9">
        <v>2</v>
      </c>
      <c r="Q78" s="9">
        <f t="shared" si="19"/>
        <v>66.666666666666671</v>
      </c>
      <c r="R78" s="46">
        <v>4</v>
      </c>
      <c r="S78" s="8">
        <f t="shared" si="17"/>
        <v>100</v>
      </c>
      <c r="T78" s="46">
        <v>4</v>
      </c>
      <c r="U78" s="9">
        <f t="shared" si="20"/>
        <v>80</v>
      </c>
      <c r="V78" s="6">
        <f t="shared" si="26"/>
        <v>75.573192239858898</v>
      </c>
    </row>
    <row r="79" spans="1:22" s="48" customFormat="1" ht="21.95" customHeight="1">
      <c r="A79" s="46">
        <v>73</v>
      </c>
      <c r="B79" s="46">
        <v>1733083</v>
      </c>
      <c r="C79" s="47" t="s">
        <v>145</v>
      </c>
      <c r="D79" s="46">
        <v>13</v>
      </c>
      <c r="E79" s="9">
        <f t="shared" si="21"/>
        <v>65</v>
      </c>
      <c r="F79" s="46">
        <v>7</v>
      </c>
      <c r="G79" s="9">
        <f t="shared" si="22"/>
        <v>77.777777777777771</v>
      </c>
      <c r="H79" s="46">
        <v>10</v>
      </c>
      <c r="I79" s="9">
        <f t="shared" si="23"/>
        <v>71.428571428571431</v>
      </c>
      <c r="J79" s="46">
        <v>19</v>
      </c>
      <c r="K79" s="44">
        <f t="shared" si="24"/>
        <v>90.476190476190482</v>
      </c>
      <c r="L79" s="46">
        <v>20</v>
      </c>
      <c r="M79" s="9">
        <f t="shared" si="25"/>
        <v>100</v>
      </c>
      <c r="N79" s="46">
        <v>7</v>
      </c>
      <c r="O79" s="9">
        <f t="shared" si="18"/>
        <v>100</v>
      </c>
      <c r="P79" s="9">
        <v>3</v>
      </c>
      <c r="Q79" s="9">
        <f t="shared" si="19"/>
        <v>100</v>
      </c>
      <c r="R79" s="46">
        <v>2</v>
      </c>
      <c r="S79" s="8">
        <f t="shared" si="17"/>
        <v>50</v>
      </c>
      <c r="T79" s="46">
        <v>5</v>
      </c>
      <c r="U79" s="9">
        <f t="shared" si="20"/>
        <v>100</v>
      </c>
      <c r="V79" s="6">
        <f t="shared" si="26"/>
        <v>83.85361552028219</v>
      </c>
    </row>
    <row r="80" spans="1:22" s="48" customFormat="1" ht="21.95" customHeight="1">
      <c r="A80" s="46">
        <v>74</v>
      </c>
      <c r="B80" s="46">
        <v>1733085</v>
      </c>
      <c r="C80" s="47" t="s">
        <v>146</v>
      </c>
      <c r="D80" s="46">
        <v>16</v>
      </c>
      <c r="E80" s="9">
        <f t="shared" si="21"/>
        <v>80</v>
      </c>
      <c r="F80" s="46">
        <v>7</v>
      </c>
      <c r="G80" s="9">
        <f t="shared" si="22"/>
        <v>77.777777777777771</v>
      </c>
      <c r="H80" s="46">
        <v>10</v>
      </c>
      <c r="I80" s="9">
        <f t="shared" si="23"/>
        <v>71.428571428571431</v>
      </c>
      <c r="J80" s="46">
        <v>16</v>
      </c>
      <c r="K80" s="44">
        <f t="shared" si="24"/>
        <v>76.19047619047619</v>
      </c>
      <c r="L80" s="46">
        <v>16</v>
      </c>
      <c r="M80" s="9">
        <f t="shared" si="25"/>
        <v>80</v>
      </c>
      <c r="N80" s="46">
        <v>5</v>
      </c>
      <c r="O80" s="9">
        <f t="shared" si="18"/>
        <v>71.428571428571431</v>
      </c>
      <c r="P80" s="9">
        <v>3</v>
      </c>
      <c r="Q80" s="9">
        <f t="shared" si="19"/>
        <v>100</v>
      </c>
      <c r="R80" s="46">
        <v>4</v>
      </c>
      <c r="S80" s="8">
        <f t="shared" si="17"/>
        <v>100</v>
      </c>
      <c r="T80" s="46">
        <v>3</v>
      </c>
      <c r="U80" s="9">
        <f t="shared" si="20"/>
        <v>60</v>
      </c>
      <c r="V80" s="6">
        <f t="shared" si="26"/>
        <v>79.647266313932988</v>
      </c>
    </row>
    <row r="81" spans="1:22" s="48" customFormat="1" ht="21.95" customHeight="1">
      <c r="A81" s="46">
        <v>75</v>
      </c>
      <c r="B81" s="46">
        <v>1733086</v>
      </c>
      <c r="C81" s="47" t="s">
        <v>147</v>
      </c>
      <c r="D81" s="46">
        <v>15</v>
      </c>
      <c r="E81" s="9">
        <f t="shared" si="21"/>
        <v>75</v>
      </c>
      <c r="F81" s="46">
        <v>7</v>
      </c>
      <c r="G81" s="9">
        <f t="shared" si="22"/>
        <v>77.777777777777771</v>
      </c>
      <c r="H81" s="46">
        <v>10</v>
      </c>
      <c r="I81" s="9">
        <f t="shared" si="23"/>
        <v>71.428571428571431</v>
      </c>
      <c r="J81" s="46">
        <v>14</v>
      </c>
      <c r="K81" s="44">
        <f t="shared" si="24"/>
        <v>66.666666666666671</v>
      </c>
      <c r="L81" s="46">
        <v>17</v>
      </c>
      <c r="M81" s="9">
        <f t="shared" si="25"/>
        <v>85</v>
      </c>
      <c r="N81" s="46">
        <v>6</v>
      </c>
      <c r="O81" s="9">
        <f t="shared" si="18"/>
        <v>85.714285714285708</v>
      </c>
      <c r="P81" s="9">
        <v>3</v>
      </c>
      <c r="Q81" s="9">
        <f t="shared" si="19"/>
        <v>100</v>
      </c>
      <c r="R81" s="46">
        <v>3</v>
      </c>
      <c r="S81" s="8">
        <f t="shared" si="17"/>
        <v>75</v>
      </c>
      <c r="T81" s="46">
        <v>5</v>
      </c>
      <c r="U81" s="9">
        <f t="shared" si="20"/>
        <v>100</v>
      </c>
      <c r="V81" s="6">
        <f t="shared" si="26"/>
        <v>81.843033509700192</v>
      </c>
    </row>
    <row r="82" spans="1:22" s="48" customFormat="1" ht="21.95" customHeight="1">
      <c r="A82" s="46">
        <v>76</v>
      </c>
      <c r="B82" s="46">
        <v>1733087</v>
      </c>
      <c r="C82" s="47" t="s">
        <v>148</v>
      </c>
      <c r="D82" s="46">
        <v>18</v>
      </c>
      <c r="E82" s="9">
        <f t="shared" si="21"/>
        <v>90</v>
      </c>
      <c r="F82" s="46">
        <v>7</v>
      </c>
      <c r="G82" s="9">
        <f t="shared" si="22"/>
        <v>77.777777777777771</v>
      </c>
      <c r="H82" s="46">
        <v>11</v>
      </c>
      <c r="I82" s="9">
        <f t="shared" si="23"/>
        <v>78.571428571428569</v>
      </c>
      <c r="J82" s="46">
        <v>15</v>
      </c>
      <c r="K82" s="44">
        <f t="shared" si="24"/>
        <v>71.428571428571431</v>
      </c>
      <c r="L82" s="46">
        <v>18</v>
      </c>
      <c r="M82" s="9">
        <f t="shared" si="25"/>
        <v>90</v>
      </c>
      <c r="N82" s="46">
        <v>6</v>
      </c>
      <c r="O82" s="9">
        <f t="shared" si="18"/>
        <v>85.714285714285708</v>
      </c>
      <c r="P82" s="9">
        <v>3</v>
      </c>
      <c r="Q82" s="9">
        <f t="shared" si="19"/>
        <v>100</v>
      </c>
      <c r="R82" s="46">
        <v>3</v>
      </c>
      <c r="S82" s="8">
        <f t="shared" si="17"/>
        <v>75</v>
      </c>
      <c r="T82" s="46">
        <v>5</v>
      </c>
      <c r="U82" s="9">
        <f t="shared" si="20"/>
        <v>100</v>
      </c>
      <c r="V82" s="6">
        <f t="shared" si="26"/>
        <v>85.388007054673722</v>
      </c>
    </row>
    <row r="83" spans="1:22" s="48" customFormat="1" ht="21.95" customHeight="1">
      <c r="A83" s="46">
        <v>77</v>
      </c>
      <c r="B83" s="46">
        <v>1733089</v>
      </c>
      <c r="C83" s="47" t="s">
        <v>149</v>
      </c>
      <c r="D83" s="46">
        <v>14</v>
      </c>
      <c r="E83" s="9">
        <f t="shared" si="21"/>
        <v>70</v>
      </c>
      <c r="F83" s="46">
        <v>7</v>
      </c>
      <c r="G83" s="9">
        <f t="shared" si="22"/>
        <v>77.777777777777771</v>
      </c>
      <c r="H83" s="46">
        <v>9</v>
      </c>
      <c r="I83" s="9">
        <f t="shared" si="23"/>
        <v>64.285714285714292</v>
      </c>
      <c r="J83" s="46">
        <v>15</v>
      </c>
      <c r="K83" s="44">
        <f t="shared" si="24"/>
        <v>71.428571428571431</v>
      </c>
      <c r="L83" s="46">
        <v>16</v>
      </c>
      <c r="M83" s="9">
        <f t="shared" si="25"/>
        <v>80</v>
      </c>
      <c r="N83" s="46">
        <v>5</v>
      </c>
      <c r="O83" s="9">
        <f t="shared" si="18"/>
        <v>71.428571428571431</v>
      </c>
      <c r="P83" s="9">
        <v>3</v>
      </c>
      <c r="Q83" s="9">
        <f t="shared" si="19"/>
        <v>100</v>
      </c>
      <c r="R83" s="46">
        <v>7</v>
      </c>
      <c r="S83" s="8">
        <f t="shared" si="17"/>
        <v>175</v>
      </c>
      <c r="T83" s="46">
        <v>5</v>
      </c>
      <c r="U83" s="9">
        <f t="shared" si="20"/>
        <v>100</v>
      </c>
      <c r="V83" s="6">
        <f t="shared" si="26"/>
        <v>89.99118165784833</v>
      </c>
    </row>
  </sheetData>
  <mergeCells count="21">
    <mergeCell ref="P5:P6"/>
    <mergeCell ref="I4:I6"/>
    <mergeCell ref="K4:K6"/>
    <mergeCell ref="M4:M6"/>
    <mergeCell ref="O4:O6"/>
    <mergeCell ref="A1:V1"/>
    <mergeCell ref="A2:V2"/>
    <mergeCell ref="A3:C3"/>
    <mergeCell ref="D3:M3"/>
    <mergeCell ref="N3:U3"/>
    <mergeCell ref="V3:V6"/>
    <mergeCell ref="A4:A6"/>
    <mergeCell ref="B4:B6"/>
    <mergeCell ref="E4:E6"/>
    <mergeCell ref="G4:G6"/>
    <mergeCell ref="S4:S6"/>
    <mergeCell ref="U4:U6"/>
    <mergeCell ref="N5:N6"/>
    <mergeCell ref="R5:R6"/>
    <mergeCell ref="T5:T6"/>
    <mergeCell ref="Q4:Q6"/>
  </mergeCells>
  <pageMargins left="0.15" right="0.09" top="0.28999999999999998" bottom="0.32" header="0.3" footer="0.3"/>
  <pageSetup scale="9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1"/>
  <sheetViews>
    <sheetView workbookViewId="0">
      <selection activeCell="A55" sqref="A55:XFD71"/>
    </sheetView>
  </sheetViews>
  <sheetFormatPr defaultRowHeight="13.5"/>
  <cols>
    <col min="1" max="1" width="4" style="22" customWidth="1"/>
    <col min="2" max="2" width="8.85546875" style="23" bestFit="1" customWidth="1"/>
    <col min="3" max="3" width="31.85546875" style="23" customWidth="1"/>
    <col min="4" max="5" width="5.28515625" style="22" customWidth="1"/>
    <col min="6" max="11" width="5.28515625" style="23" customWidth="1"/>
    <col min="12" max="12" width="6.85546875" style="22" customWidth="1"/>
    <col min="13" max="13" width="5.28515625" style="22" customWidth="1"/>
    <col min="14" max="14" width="7.28515625" style="23" customWidth="1"/>
    <col min="15" max="15" width="5.28515625" style="23" customWidth="1"/>
    <col min="16" max="16" width="6.85546875" style="23" customWidth="1"/>
    <col min="17" max="17" width="5.28515625" style="23" customWidth="1"/>
    <col min="18" max="18" width="5.7109375" style="23" customWidth="1"/>
    <col min="19" max="232" width="9.140625" style="23"/>
    <col min="233" max="233" width="5" style="23" customWidth="1"/>
    <col min="234" max="234" width="8.85546875" style="23" bestFit="1" customWidth="1"/>
    <col min="235" max="235" width="13.28515625" style="23" bestFit="1" customWidth="1"/>
    <col min="236" max="236" width="7.85546875" style="23" customWidth="1"/>
    <col min="237" max="237" width="40.42578125" style="23" bestFit="1" customWidth="1"/>
    <col min="238" max="239" width="7.85546875" style="23" bestFit="1" customWidth="1"/>
    <col min="240" max="241" width="6.7109375" style="23" bestFit="1" customWidth="1"/>
    <col min="242" max="242" width="7.42578125" style="23" customWidth="1"/>
    <col min="243" max="243" width="7.7109375" style="23" bestFit="1" customWidth="1"/>
    <col min="244" max="244" width="21.28515625" style="23" bestFit="1" customWidth="1"/>
    <col min="245" max="245" width="19.85546875" style="23" customWidth="1"/>
    <col min="246" max="246" width="15.7109375" style="23" customWidth="1"/>
    <col min="247" max="248" width="13.7109375" style="23" customWidth="1"/>
    <col min="249" max="249" width="14.85546875" style="23" customWidth="1"/>
    <col min="250" max="250" width="19.5703125" style="23" customWidth="1"/>
    <col min="251" max="251" width="4.42578125" style="23" customWidth="1"/>
    <col min="252" max="252" width="34.42578125" style="23" bestFit="1" customWidth="1"/>
    <col min="253" max="253" width="6" style="23" bestFit="1" customWidth="1"/>
    <col min="254" max="254" width="14.85546875" style="23" bestFit="1" customWidth="1"/>
    <col min="255" max="256" width="9.140625" style="23" customWidth="1"/>
    <col min="257" max="488" width="9.140625" style="23"/>
    <col min="489" max="489" width="5" style="23" customWidth="1"/>
    <col min="490" max="490" width="8.85546875" style="23" bestFit="1" customWidth="1"/>
    <col min="491" max="491" width="13.28515625" style="23" bestFit="1" customWidth="1"/>
    <col min="492" max="492" width="7.85546875" style="23" customWidth="1"/>
    <col min="493" max="493" width="40.42578125" style="23" bestFit="1" customWidth="1"/>
    <col min="494" max="495" width="7.85546875" style="23" bestFit="1" customWidth="1"/>
    <col min="496" max="497" width="6.7109375" style="23" bestFit="1" customWidth="1"/>
    <col min="498" max="498" width="7.42578125" style="23" customWidth="1"/>
    <col min="499" max="499" width="7.7109375" style="23" bestFit="1" customWidth="1"/>
    <col min="500" max="500" width="21.28515625" style="23" bestFit="1" customWidth="1"/>
    <col min="501" max="501" width="19.85546875" style="23" customWidth="1"/>
    <col min="502" max="502" width="15.7109375" style="23" customWidth="1"/>
    <col min="503" max="504" width="13.7109375" style="23" customWidth="1"/>
    <col min="505" max="505" width="14.85546875" style="23" customWidth="1"/>
    <col min="506" max="506" width="19.5703125" style="23" customWidth="1"/>
    <col min="507" max="507" width="4.42578125" style="23" customWidth="1"/>
    <col min="508" max="508" width="34.42578125" style="23" bestFit="1" customWidth="1"/>
    <col min="509" max="509" width="6" style="23" bestFit="1" customWidth="1"/>
    <col min="510" max="510" width="14.85546875" style="23" bestFit="1" customWidth="1"/>
    <col min="511" max="512" width="9.140625" style="23" customWidth="1"/>
    <col min="513" max="744" width="9.140625" style="23"/>
    <col min="745" max="745" width="5" style="23" customWidth="1"/>
    <col min="746" max="746" width="8.85546875" style="23" bestFit="1" customWidth="1"/>
    <col min="747" max="747" width="13.28515625" style="23" bestFit="1" customWidth="1"/>
    <col min="748" max="748" width="7.85546875" style="23" customWidth="1"/>
    <col min="749" max="749" width="40.42578125" style="23" bestFit="1" customWidth="1"/>
    <col min="750" max="751" width="7.85546875" style="23" bestFit="1" customWidth="1"/>
    <col min="752" max="753" width="6.7109375" style="23" bestFit="1" customWidth="1"/>
    <col min="754" max="754" width="7.42578125" style="23" customWidth="1"/>
    <col min="755" max="755" width="7.7109375" style="23" bestFit="1" customWidth="1"/>
    <col min="756" max="756" width="21.28515625" style="23" bestFit="1" customWidth="1"/>
    <col min="757" max="757" width="19.85546875" style="23" customWidth="1"/>
    <col min="758" max="758" width="15.7109375" style="23" customWidth="1"/>
    <col min="759" max="760" width="13.7109375" style="23" customWidth="1"/>
    <col min="761" max="761" width="14.85546875" style="23" customWidth="1"/>
    <col min="762" max="762" width="19.5703125" style="23" customWidth="1"/>
    <col min="763" max="763" width="4.42578125" style="23" customWidth="1"/>
    <col min="764" max="764" width="34.42578125" style="23" bestFit="1" customWidth="1"/>
    <col min="765" max="765" width="6" style="23" bestFit="1" customWidth="1"/>
    <col min="766" max="766" width="14.85546875" style="23" bestFit="1" customWidth="1"/>
    <col min="767" max="768" width="9.140625" style="23" customWidth="1"/>
    <col min="769" max="1000" width="9.140625" style="23"/>
    <col min="1001" max="1001" width="5" style="23" customWidth="1"/>
    <col min="1002" max="1002" width="8.85546875" style="23" bestFit="1" customWidth="1"/>
    <col min="1003" max="1003" width="13.28515625" style="23" bestFit="1" customWidth="1"/>
    <col min="1004" max="1004" width="7.85546875" style="23" customWidth="1"/>
    <col min="1005" max="1005" width="40.42578125" style="23" bestFit="1" customWidth="1"/>
    <col min="1006" max="1007" width="7.85546875" style="23" bestFit="1" customWidth="1"/>
    <col min="1008" max="1009" width="6.7109375" style="23" bestFit="1" customWidth="1"/>
    <col min="1010" max="1010" width="7.42578125" style="23" customWidth="1"/>
    <col min="1011" max="1011" width="7.7109375" style="23" bestFit="1" customWidth="1"/>
    <col min="1012" max="1012" width="21.28515625" style="23" bestFit="1" customWidth="1"/>
    <col min="1013" max="1013" width="19.85546875" style="23" customWidth="1"/>
    <col min="1014" max="1014" width="15.7109375" style="23" customWidth="1"/>
    <col min="1015" max="1016" width="13.7109375" style="23" customWidth="1"/>
    <col min="1017" max="1017" width="14.85546875" style="23" customWidth="1"/>
    <col min="1018" max="1018" width="19.5703125" style="23" customWidth="1"/>
    <col min="1019" max="1019" width="4.42578125" style="23" customWidth="1"/>
    <col min="1020" max="1020" width="34.42578125" style="23" bestFit="1" customWidth="1"/>
    <col min="1021" max="1021" width="6" style="23" bestFit="1" customWidth="1"/>
    <col min="1022" max="1022" width="14.85546875" style="23" bestFit="1" customWidth="1"/>
    <col min="1023" max="1024" width="9.140625" style="23" customWidth="1"/>
    <col min="1025" max="1256" width="9.140625" style="23"/>
    <col min="1257" max="1257" width="5" style="23" customWidth="1"/>
    <col min="1258" max="1258" width="8.85546875" style="23" bestFit="1" customWidth="1"/>
    <col min="1259" max="1259" width="13.28515625" style="23" bestFit="1" customWidth="1"/>
    <col min="1260" max="1260" width="7.85546875" style="23" customWidth="1"/>
    <col min="1261" max="1261" width="40.42578125" style="23" bestFit="1" customWidth="1"/>
    <col min="1262" max="1263" width="7.85546875" style="23" bestFit="1" customWidth="1"/>
    <col min="1264" max="1265" width="6.7109375" style="23" bestFit="1" customWidth="1"/>
    <col min="1266" max="1266" width="7.42578125" style="23" customWidth="1"/>
    <col min="1267" max="1267" width="7.7109375" style="23" bestFit="1" customWidth="1"/>
    <col min="1268" max="1268" width="21.28515625" style="23" bestFit="1" customWidth="1"/>
    <col min="1269" max="1269" width="19.85546875" style="23" customWidth="1"/>
    <col min="1270" max="1270" width="15.7109375" style="23" customWidth="1"/>
    <col min="1271" max="1272" width="13.7109375" style="23" customWidth="1"/>
    <col min="1273" max="1273" width="14.85546875" style="23" customWidth="1"/>
    <col min="1274" max="1274" width="19.5703125" style="23" customWidth="1"/>
    <col min="1275" max="1275" width="4.42578125" style="23" customWidth="1"/>
    <col min="1276" max="1276" width="34.42578125" style="23" bestFit="1" customWidth="1"/>
    <col min="1277" max="1277" width="6" style="23" bestFit="1" customWidth="1"/>
    <col min="1278" max="1278" width="14.85546875" style="23" bestFit="1" customWidth="1"/>
    <col min="1279" max="1280" width="9.140625" style="23" customWidth="1"/>
    <col min="1281" max="1512" width="9.140625" style="23"/>
    <col min="1513" max="1513" width="5" style="23" customWidth="1"/>
    <col min="1514" max="1514" width="8.85546875" style="23" bestFit="1" customWidth="1"/>
    <col min="1515" max="1515" width="13.28515625" style="23" bestFit="1" customWidth="1"/>
    <col min="1516" max="1516" width="7.85546875" style="23" customWidth="1"/>
    <col min="1517" max="1517" width="40.42578125" style="23" bestFit="1" customWidth="1"/>
    <col min="1518" max="1519" width="7.85546875" style="23" bestFit="1" customWidth="1"/>
    <col min="1520" max="1521" width="6.7109375" style="23" bestFit="1" customWidth="1"/>
    <col min="1522" max="1522" width="7.42578125" style="23" customWidth="1"/>
    <col min="1523" max="1523" width="7.7109375" style="23" bestFit="1" customWidth="1"/>
    <col min="1524" max="1524" width="21.28515625" style="23" bestFit="1" customWidth="1"/>
    <col min="1525" max="1525" width="19.85546875" style="23" customWidth="1"/>
    <col min="1526" max="1526" width="15.7109375" style="23" customWidth="1"/>
    <col min="1527" max="1528" width="13.7109375" style="23" customWidth="1"/>
    <col min="1529" max="1529" width="14.85546875" style="23" customWidth="1"/>
    <col min="1530" max="1530" width="19.5703125" style="23" customWidth="1"/>
    <col min="1531" max="1531" width="4.42578125" style="23" customWidth="1"/>
    <col min="1532" max="1532" width="34.42578125" style="23" bestFit="1" customWidth="1"/>
    <col min="1533" max="1533" width="6" style="23" bestFit="1" customWidth="1"/>
    <col min="1534" max="1534" width="14.85546875" style="23" bestFit="1" customWidth="1"/>
    <col min="1535" max="1536" width="9.140625" style="23" customWidth="1"/>
    <col min="1537" max="1768" width="9.140625" style="23"/>
    <col min="1769" max="1769" width="5" style="23" customWidth="1"/>
    <col min="1770" max="1770" width="8.85546875" style="23" bestFit="1" customWidth="1"/>
    <col min="1771" max="1771" width="13.28515625" style="23" bestFit="1" customWidth="1"/>
    <col min="1772" max="1772" width="7.85546875" style="23" customWidth="1"/>
    <col min="1773" max="1773" width="40.42578125" style="23" bestFit="1" customWidth="1"/>
    <col min="1774" max="1775" width="7.85546875" style="23" bestFit="1" customWidth="1"/>
    <col min="1776" max="1777" width="6.7109375" style="23" bestFit="1" customWidth="1"/>
    <col min="1778" max="1778" width="7.42578125" style="23" customWidth="1"/>
    <col min="1779" max="1779" width="7.7109375" style="23" bestFit="1" customWidth="1"/>
    <col min="1780" max="1780" width="21.28515625" style="23" bestFit="1" customWidth="1"/>
    <col min="1781" max="1781" width="19.85546875" style="23" customWidth="1"/>
    <col min="1782" max="1782" width="15.7109375" style="23" customWidth="1"/>
    <col min="1783" max="1784" width="13.7109375" style="23" customWidth="1"/>
    <col min="1785" max="1785" width="14.85546875" style="23" customWidth="1"/>
    <col min="1786" max="1786" width="19.5703125" style="23" customWidth="1"/>
    <col min="1787" max="1787" width="4.42578125" style="23" customWidth="1"/>
    <col min="1788" max="1788" width="34.42578125" style="23" bestFit="1" customWidth="1"/>
    <col min="1789" max="1789" width="6" style="23" bestFit="1" customWidth="1"/>
    <col min="1790" max="1790" width="14.85546875" style="23" bestFit="1" customWidth="1"/>
    <col min="1791" max="1792" width="9.140625" style="23" customWidth="1"/>
    <col min="1793" max="2024" width="9.140625" style="23"/>
    <col min="2025" max="2025" width="5" style="23" customWidth="1"/>
    <col min="2026" max="2026" width="8.85546875" style="23" bestFit="1" customWidth="1"/>
    <col min="2027" max="2027" width="13.28515625" style="23" bestFit="1" customWidth="1"/>
    <col min="2028" max="2028" width="7.85546875" style="23" customWidth="1"/>
    <col min="2029" max="2029" width="40.42578125" style="23" bestFit="1" customWidth="1"/>
    <col min="2030" max="2031" width="7.85546875" style="23" bestFit="1" customWidth="1"/>
    <col min="2032" max="2033" width="6.7109375" style="23" bestFit="1" customWidth="1"/>
    <col min="2034" max="2034" width="7.42578125" style="23" customWidth="1"/>
    <col min="2035" max="2035" width="7.7109375" style="23" bestFit="1" customWidth="1"/>
    <col min="2036" max="2036" width="21.28515625" style="23" bestFit="1" customWidth="1"/>
    <col min="2037" max="2037" width="19.85546875" style="23" customWidth="1"/>
    <col min="2038" max="2038" width="15.7109375" style="23" customWidth="1"/>
    <col min="2039" max="2040" width="13.7109375" style="23" customWidth="1"/>
    <col min="2041" max="2041" width="14.85546875" style="23" customWidth="1"/>
    <col min="2042" max="2042" width="19.5703125" style="23" customWidth="1"/>
    <col min="2043" max="2043" width="4.42578125" style="23" customWidth="1"/>
    <col min="2044" max="2044" width="34.42578125" style="23" bestFit="1" customWidth="1"/>
    <col min="2045" max="2045" width="6" style="23" bestFit="1" customWidth="1"/>
    <col min="2046" max="2046" width="14.85546875" style="23" bestFit="1" customWidth="1"/>
    <col min="2047" max="2048" width="9.140625" style="23" customWidth="1"/>
    <col min="2049" max="2280" width="9.140625" style="23"/>
    <col min="2281" max="2281" width="5" style="23" customWidth="1"/>
    <col min="2282" max="2282" width="8.85546875" style="23" bestFit="1" customWidth="1"/>
    <col min="2283" max="2283" width="13.28515625" style="23" bestFit="1" customWidth="1"/>
    <col min="2284" max="2284" width="7.85546875" style="23" customWidth="1"/>
    <col min="2285" max="2285" width="40.42578125" style="23" bestFit="1" customWidth="1"/>
    <col min="2286" max="2287" width="7.85546875" style="23" bestFit="1" customWidth="1"/>
    <col min="2288" max="2289" width="6.7109375" style="23" bestFit="1" customWidth="1"/>
    <col min="2290" max="2290" width="7.42578125" style="23" customWidth="1"/>
    <col min="2291" max="2291" width="7.7109375" style="23" bestFit="1" customWidth="1"/>
    <col min="2292" max="2292" width="21.28515625" style="23" bestFit="1" customWidth="1"/>
    <col min="2293" max="2293" width="19.85546875" style="23" customWidth="1"/>
    <col min="2294" max="2294" width="15.7109375" style="23" customWidth="1"/>
    <col min="2295" max="2296" width="13.7109375" style="23" customWidth="1"/>
    <col min="2297" max="2297" width="14.85546875" style="23" customWidth="1"/>
    <col min="2298" max="2298" width="19.5703125" style="23" customWidth="1"/>
    <col min="2299" max="2299" width="4.42578125" style="23" customWidth="1"/>
    <col min="2300" max="2300" width="34.42578125" style="23" bestFit="1" customWidth="1"/>
    <col min="2301" max="2301" width="6" style="23" bestFit="1" customWidth="1"/>
    <col min="2302" max="2302" width="14.85546875" style="23" bestFit="1" customWidth="1"/>
    <col min="2303" max="2304" width="9.140625" style="23" customWidth="1"/>
    <col min="2305" max="2536" width="9.140625" style="23"/>
    <col min="2537" max="2537" width="5" style="23" customWidth="1"/>
    <col min="2538" max="2538" width="8.85546875" style="23" bestFit="1" customWidth="1"/>
    <col min="2539" max="2539" width="13.28515625" style="23" bestFit="1" customWidth="1"/>
    <col min="2540" max="2540" width="7.85546875" style="23" customWidth="1"/>
    <col min="2541" max="2541" width="40.42578125" style="23" bestFit="1" customWidth="1"/>
    <col min="2542" max="2543" width="7.85546875" style="23" bestFit="1" customWidth="1"/>
    <col min="2544" max="2545" width="6.7109375" style="23" bestFit="1" customWidth="1"/>
    <col min="2546" max="2546" width="7.42578125" style="23" customWidth="1"/>
    <col min="2547" max="2547" width="7.7109375" style="23" bestFit="1" customWidth="1"/>
    <col min="2548" max="2548" width="21.28515625" style="23" bestFit="1" customWidth="1"/>
    <col min="2549" max="2549" width="19.85546875" style="23" customWidth="1"/>
    <col min="2550" max="2550" width="15.7109375" style="23" customWidth="1"/>
    <col min="2551" max="2552" width="13.7109375" style="23" customWidth="1"/>
    <col min="2553" max="2553" width="14.85546875" style="23" customWidth="1"/>
    <col min="2554" max="2554" width="19.5703125" style="23" customWidth="1"/>
    <col min="2555" max="2555" width="4.42578125" style="23" customWidth="1"/>
    <col min="2556" max="2556" width="34.42578125" style="23" bestFit="1" customWidth="1"/>
    <col min="2557" max="2557" width="6" style="23" bestFit="1" customWidth="1"/>
    <col min="2558" max="2558" width="14.85546875" style="23" bestFit="1" customWidth="1"/>
    <col min="2559" max="2560" width="9.140625" style="23" customWidth="1"/>
    <col min="2561" max="2792" width="9.140625" style="23"/>
    <col min="2793" max="2793" width="5" style="23" customWidth="1"/>
    <col min="2794" max="2794" width="8.85546875" style="23" bestFit="1" customWidth="1"/>
    <col min="2795" max="2795" width="13.28515625" style="23" bestFit="1" customWidth="1"/>
    <col min="2796" max="2796" width="7.85546875" style="23" customWidth="1"/>
    <col min="2797" max="2797" width="40.42578125" style="23" bestFit="1" customWidth="1"/>
    <col min="2798" max="2799" width="7.85546875" style="23" bestFit="1" customWidth="1"/>
    <col min="2800" max="2801" width="6.7109375" style="23" bestFit="1" customWidth="1"/>
    <col min="2802" max="2802" width="7.42578125" style="23" customWidth="1"/>
    <col min="2803" max="2803" width="7.7109375" style="23" bestFit="1" customWidth="1"/>
    <col min="2804" max="2804" width="21.28515625" style="23" bestFit="1" customWidth="1"/>
    <col min="2805" max="2805" width="19.85546875" style="23" customWidth="1"/>
    <col min="2806" max="2806" width="15.7109375" style="23" customWidth="1"/>
    <col min="2807" max="2808" width="13.7109375" style="23" customWidth="1"/>
    <col min="2809" max="2809" width="14.85546875" style="23" customWidth="1"/>
    <col min="2810" max="2810" width="19.5703125" style="23" customWidth="1"/>
    <col min="2811" max="2811" width="4.42578125" style="23" customWidth="1"/>
    <col min="2812" max="2812" width="34.42578125" style="23" bestFit="1" customWidth="1"/>
    <col min="2813" max="2813" width="6" style="23" bestFit="1" customWidth="1"/>
    <col min="2814" max="2814" width="14.85546875" style="23" bestFit="1" customWidth="1"/>
    <col min="2815" max="2816" width="9.140625" style="23" customWidth="1"/>
    <col min="2817" max="3048" width="9.140625" style="23"/>
    <col min="3049" max="3049" width="5" style="23" customWidth="1"/>
    <col min="3050" max="3050" width="8.85546875" style="23" bestFit="1" customWidth="1"/>
    <col min="3051" max="3051" width="13.28515625" style="23" bestFit="1" customWidth="1"/>
    <col min="3052" max="3052" width="7.85546875" style="23" customWidth="1"/>
    <col min="3053" max="3053" width="40.42578125" style="23" bestFit="1" customWidth="1"/>
    <col min="3054" max="3055" width="7.85546875" style="23" bestFit="1" customWidth="1"/>
    <col min="3056" max="3057" width="6.7109375" style="23" bestFit="1" customWidth="1"/>
    <col min="3058" max="3058" width="7.42578125" style="23" customWidth="1"/>
    <col min="3059" max="3059" width="7.7109375" style="23" bestFit="1" customWidth="1"/>
    <col min="3060" max="3060" width="21.28515625" style="23" bestFit="1" customWidth="1"/>
    <col min="3061" max="3061" width="19.85546875" style="23" customWidth="1"/>
    <col min="3062" max="3062" width="15.7109375" style="23" customWidth="1"/>
    <col min="3063" max="3064" width="13.7109375" style="23" customWidth="1"/>
    <col min="3065" max="3065" width="14.85546875" style="23" customWidth="1"/>
    <col min="3066" max="3066" width="19.5703125" style="23" customWidth="1"/>
    <col min="3067" max="3067" width="4.42578125" style="23" customWidth="1"/>
    <col min="3068" max="3068" width="34.42578125" style="23" bestFit="1" customWidth="1"/>
    <col min="3069" max="3069" width="6" style="23" bestFit="1" customWidth="1"/>
    <col min="3070" max="3070" width="14.85546875" style="23" bestFit="1" customWidth="1"/>
    <col min="3071" max="3072" width="9.140625" style="23" customWidth="1"/>
    <col min="3073" max="3304" width="9.140625" style="23"/>
    <col min="3305" max="3305" width="5" style="23" customWidth="1"/>
    <col min="3306" max="3306" width="8.85546875" style="23" bestFit="1" customWidth="1"/>
    <col min="3307" max="3307" width="13.28515625" style="23" bestFit="1" customWidth="1"/>
    <col min="3308" max="3308" width="7.85546875" style="23" customWidth="1"/>
    <col min="3309" max="3309" width="40.42578125" style="23" bestFit="1" customWidth="1"/>
    <col min="3310" max="3311" width="7.85546875" style="23" bestFit="1" customWidth="1"/>
    <col min="3312" max="3313" width="6.7109375" style="23" bestFit="1" customWidth="1"/>
    <col min="3314" max="3314" width="7.42578125" style="23" customWidth="1"/>
    <col min="3315" max="3315" width="7.7109375" style="23" bestFit="1" customWidth="1"/>
    <col min="3316" max="3316" width="21.28515625" style="23" bestFit="1" customWidth="1"/>
    <col min="3317" max="3317" width="19.85546875" style="23" customWidth="1"/>
    <col min="3318" max="3318" width="15.7109375" style="23" customWidth="1"/>
    <col min="3319" max="3320" width="13.7109375" style="23" customWidth="1"/>
    <col min="3321" max="3321" width="14.85546875" style="23" customWidth="1"/>
    <col min="3322" max="3322" width="19.5703125" style="23" customWidth="1"/>
    <col min="3323" max="3323" width="4.42578125" style="23" customWidth="1"/>
    <col min="3324" max="3324" width="34.42578125" style="23" bestFit="1" customWidth="1"/>
    <col min="3325" max="3325" width="6" style="23" bestFit="1" customWidth="1"/>
    <col min="3326" max="3326" width="14.85546875" style="23" bestFit="1" customWidth="1"/>
    <col min="3327" max="3328" width="9.140625" style="23" customWidth="1"/>
    <col min="3329" max="3560" width="9.140625" style="23"/>
    <col min="3561" max="3561" width="5" style="23" customWidth="1"/>
    <col min="3562" max="3562" width="8.85546875" style="23" bestFit="1" customWidth="1"/>
    <col min="3563" max="3563" width="13.28515625" style="23" bestFit="1" customWidth="1"/>
    <col min="3564" max="3564" width="7.85546875" style="23" customWidth="1"/>
    <col min="3565" max="3565" width="40.42578125" style="23" bestFit="1" customWidth="1"/>
    <col min="3566" max="3567" width="7.85546875" style="23" bestFit="1" customWidth="1"/>
    <col min="3568" max="3569" width="6.7109375" style="23" bestFit="1" customWidth="1"/>
    <col min="3570" max="3570" width="7.42578125" style="23" customWidth="1"/>
    <col min="3571" max="3571" width="7.7109375" style="23" bestFit="1" customWidth="1"/>
    <col min="3572" max="3572" width="21.28515625" style="23" bestFit="1" customWidth="1"/>
    <col min="3573" max="3573" width="19.85546875" style="23" customWidth="1"/>
    <col min="3574" max="3574" width="15.7109375" style="23" customWidth="1"/>
    <col min="3575" max="3576" width="13.7109375" style="23" customWidth="1"/>
    <col min="3577" max="3577" width="14.85546875" style="23" customWidth="1"/>
    <col min="3578" max="3578" width="19.5703125" style="23" customWidth="1"/>
    <col min="3579" max="3579" width="4.42578125" style="23" customWidth="1"/>
    <col min="3580" max="3580" width="34.42578125" style="23" bestFit="1" customWidth="1"/>
    <col min="3581" max="3581" width="6" style="23" bestFit="1" customWidth="1"/>
    <col min="3582" max="3582" width="14.85546875" style="23" bestFit="1" customWidth="1"/>
    <col min="3583" max="3584" width="9.140625" style="23" customWidth="1"/>
    <col min="3585" max="3816" width="9.140625" style="23"/>
    <col min="3817" max="3817" width="5" style="23" customWidth="1"/>
    <col min="3818" max="3818" width="8.85546875" style="23" bestFit="1" customWidth="1"/>
    <col min="3819" max="3819" width="13.28515625" style="23" bestFit="1" customWidth="1"/>
    <col min="3820" max="3820" width="7.85546875" style="23" customWidth="1"/>
    <col min="3821" max="3821" width="40.42578125" style="23" bestFit="1" customWidth="1"/>
    <col min="3822" max="3823" width="7.85546875" style="23" bestFit="1" customWidth="1"/>
    <col min="3824" max="3825" width="6.7109375" style="23" bestFit="1" customWidth="1"/>
    <col min="3826" max="3826" width="7.42578125" style="23" customWidth="1"/>
    <col min="3827" max="3827" width="7.7109375" style="23" bestFit="1" customWidth="1"/>
    <col min="3828" max="3828" width="21.28515625" style="23" bestFit="1" customWidth="1"/>
    <col min="3829" max="3829" width="19.85546875" style="23" customWidth="1"/>
    <col min="3830" max="3830" width="15.7109375" style="23" customWidth="1"/>
    <col min="3831" max="3832" width="13.7109375" style="23" customWidth="1"/>
    <col min="3833" max="3833" width="14.85546875" style="23" customWidth="1"/>
    <col min="3834" max="3834" width="19.5703125" style="23" customWidth="1"/>
    <col min="3835" max="3835" width="4.42578125" style="23" customWidth="1"/>
    <col min="3836" max="3836" width="34.42578125" style="23" bestFit="1" customWidth="1"/>
    <col min="3837" max="3837" width="6" style="23" bestFit="1" customWidth="1"/>
    <col min="3838" max="3838" width="14.85546875" style="23" bestFit="1" customWidth="1"/>
    <col min="3839" max="3840" width="9.140625" style="23" customWidth="1"/>
    <col min="3841" max="4072" width="9.140625" style="23"/>
    <col min="4073" max="4073" width="5" style="23" customWidth="1"/>
    <col min="4074" max="4074" width="8.85546875" style="23" bestFit="1" customWidth="1"/>
    <col min="4075" max="4075" width="13.28515625" style="23" bestFit="1" customWidth="1"/>
    <col min="4076" max="4076" width="7.85546875" style="23" customWidth="1"/>
    <col min="4077" max="4077" width="40.42578125" style="23" bestFit="1" customWidth="1"/>
    <col min="4078" max="4079" width="7.85546875" style="23" bestFit="1" customWidth="1"/>
    <col min="4080" max="4081" width="6.7109375" style="23" bestFit="1" customWidth="1"/>
    <col min="4082" max="4082" width="7.42578125" style="23" customWidth="1"/>
    <col min="4083" max="4083" width="7.7109375" style="23" bestFit="1" customWidth="1"/>
    <col min="4084" max="4084" width="21.28515625" style="23" bestFit="1" customWidth="1"/>
    <col min="4085" max="4085" width="19.85546875" style="23" customWidth="1"/>
    <col min="4086" max="4086" width="15.7109375" style="23" customWidth="1"/>
    <col min="4087" max="4088" width="13.7109375" style="23" customWidth="1"/>
    <col min="4089" max="4089" width="14.85546875" style="23" customWidth="1"/>
    <col min="4090" max="4090" width="19.5703125" style="23" customWidth="1"/>
    <col min="4091" max="4091" width="4.42578125" style="23" customWidth="1"/>
    <col min="4092" max="4092" width="34.42578125" style="23" bestFit="1" customWidth="1"/>
    <col min="4093" max="4093" width="6" style="23" bestFit="1" customWidth="1"/>
    <col min="4094" max="4094" width="14.85546875" style="23" bestFit="1" customWidth="1"/>
    <col min="4095" max="4096" width="9.140625" style="23" customWidth="1"/>
    <col min="4097" max="4328" width="9.140625" style="23"/>
    <col min="4329" max="4329" width="5" style="23" customWidth="1"/>
    <col min="4330" max="4330" width="8.85546875" style="23" bestFit="1" customWidth="1"/>
    <col min="4331" max="4331" width="13.28515625" style="23" bestFit="1" customWidth="1"/>
    <col min="4332" max="4332" width="7.85546875" style="23" customWidth="1"/>
    <col min="4333" max="4333" width="40.42578125" style="23" bestFit="1" customWidth="1"/>
    <col min="4334" max="4335" width="7.85546875" style="23" bestFit="1" customWidth="1"/>
    <col min="4336" max="4337" width="6.7109375" style="23" bestFit="1" customWidth="1"/>
    <col min="4338" max="4338" width="7.42578125" style="23" customWidth="1"/>
    <col min="4339" max="4339" width="7.7109375" style="23" bestFit="1" customWidth="1"/>
    <col min="4340" max="4340" width="21.28515625" style="23" bestFit="1" customWidth="1"/>
    <col min="4341" max="4341" width="19.85546875" style="23" customWidth="1"/>
    <col min="4342" max="4342" width="15.7109375" style="23" customWidth="1"/>
    <col min="4343" max="4344" width="13.7109375" style="23" customWidth="1"/>
    <col min="4345" max="4345" width="14.85546875" style="23" customWidth="1"/>
    <col min="4346" max="4346" width="19.5703125" style="23" customWidth="1"/>
    <col min="4347" max="4347" width="4.42578125" style="23" customWidth="1"/>
    <col min="4348" max="4348" width="34.42578125" style="23" bestFit="1" customWidth="1"/>
    <col min="4349" max="4349" width="6" style="23" bestFit="1" customWidth="1"/>
    <col min="4350" max="4350" width="14.85546875" style="23" bestFit="1" customWidth="1"/>
    <col min="4351" max="4352" width="9.140625" style="23" customWidth="1"/>
    <col min="4353" max="4584" width="9.140625" style="23"/>
    <col min="4585" max="4585" width="5" style="23" customWidth="1"/>
    <col min="4586" max="4586" width="8.85546875" style="23" bestFit="1" customWidth="1"/>
    <col min="4587" max="4587" width="13.28515625" style="23" bestFit="1" customWidth="1"/>
    <col min="4588" max="4588" width="7.85546875" style="23" customWidth="1"/>
    <col min="4589" max="4589" width="40.42578125" style="23" bestFit="1" customWidth="1"/>
    <col min="4590" max="4591" width="7.85546875" style="23" bestFit="1" customWidth="1"/>
    <col min="4592" max="4593" width="6.7109375" style="23" bestFit="1" customWidth="1"/>
    <col min="4594" max="4594" width="7.42578125" style="23" customWidth="1"/>
    <col min="4595" max="4595" width="7.7109375" style="23" bestFit="1" customWidth="1"/>
    <col min="4596" max="4596" width="21.28515625" style="23" bestFit="1" customWidth="1"/>
    <col min="4597" max="4597" width="19.85546875" style="23" customWidth="1"/>
    <col min="4598" max="4598" width="15.7109375" style="23" customWidth="1"/>
    <col min="4599" max="4600" width="13.7109375" style="23" customWidth="1"/>
    <col min="4601" max="4601" width="14.85546875" style="23" customWidth="1"/>
    <col min="4602" max="4602" width="19.5703125" style="23" customWidth="1"/>
    <col min="4603" max="4603" width="4.42578125" style="23" customWidth="1"/>
    <col min="4604" max="4604" width="34.42578125" style="23" bestFit="1" customWidth="1"/>
    <col min="4605" max="4605" width="6" style="23" bestFit="1" customWidth="1"/>
    <col min="4606" max="4606" width="14.85546875" style="23" bestFit="1" customWidth="1"/>
    <col min="4607" max="4608" width="9.140625" style="23" customWidth="1"/>
    <col min="4609" max="4840" width="9.140625" style="23"/>
    <col min="4841" max="4841" width="5" style="23" customWidth="1"/>
    <col min="4842" max="4842" width="8.85546875" style="23" bestFit="1" customWidth="1"/>
    <col min="4843" max="4843" width="13.28515625" style="23" bestFit="1" customWidth="1"/>
    <col min="4844" max="4844" width="7.85546875" style="23" customWidth="1"/>
    <col min="4845" max="4845" width="40.42578125" style="23" bestFit="1" customWidth="1"/>
    <col min="4846" max="4847" width="7.85546875" style="23" bestFit="1" customWidth="1"/>
    <col min="4848" max="4849" width="6.7109375" style="23" bestFit="1" customWidth="1"/>
    <col min="4850" max="4850" width="7.42578125" style="23" customWidth="1"/>
    <col min="4851" max="4851" width="7.7109375" style="23" bestFit="1" customWidth="1"/>
    <col min="4852" max="4852" width="21.28515625" style="23" bestFit="1" customWidth="1"/>
    <col min="4853" max="4853" width="19.85546875" style="23" customWidth="1"/>
    <col min="4854" max="4854" width="15.7109375" style="23" customWidth="1"/>
    <col min="4855" max="4856" width="13.7109375" style="23" customWidth="1"/>
    <col min="4857" max="4857" width="14.85546875" style="23" customWidth="1"/>
    <col min="4858" max="4858" width="19.5703125" style="23" customWidth="1"/>
    <col min="4859" max="4859" width="4.42578125" style="23" customWidth="1"/>
    <col min="4860" max="4860" width="34.42578125" style="23" bestFit="1" customWidth="1"/>
    <col min="4861" max="4861" width="6" style="23" bestFit="1" customWidth="1"/>
    <col min="4862" max="4862" width="14.85546875" style="23" bestFit="1" customWidth="1"/>
    <col min="4863" max="4864" width="9.140625" style="23" customWidth="1"/>
    <col min="4865" max="5096" width="9.140625" style="23"/>
    <col min="5097" max="5097" width="5" style="23" customWidth="1"/>
    <col min="5098" max="5098" width="8.85546875" style="23" bestFit="1" customWidth="1"/>
    <col min="5099" max="5099" width="13.28515625" style="23" bestFit="1" customWidth="1"/>
    <col min="5100" max="5100" width="7.85546875" style="23" customWidth="1"/>
    <col min="5101" max="5101" width="40.42578125" style="23" bestFit="1" customWidth="1"/>
    <col min="5102" max="5103" width="7.85546875" style="23" bestFit="1" customWidth="1"/>
    <col min="5104" max="5105" width="6.7109375" style="23" bestFit="1" customWidth="1"/>
    <col min="5106" max="5106" width="7.42578125" style="23" customWidth="1"/>
    <col min="5107" max="5107" width="7.7109375" style="23" bestFit="1" customWidth="1"/>
    <col min="5108" max="5108" width="21.28515625" style="23" bestFit="1" customWidth="1"/>
    <col min="5109" max="5109" width="19.85546875" style="23" customWidth="1"/>
    <col min="5110" max="5110" width="15.7109375" style="23" customWidth="1"/>
    <col min="5111" max="5112" width="13.7109375" style="23" customWidth="1"/>
    <col min="5113" max="5113" width="14.85546875" style="23" customWidth="1"/>
    <col min="5114" max="5114" width="19.5703125" style="23" customWidth="1"/>
    <col min="5115" max="5115" width="4.42578125" style="23" customWidth="1"/>
    <col min="5116" max="5116" width="34.42578125" style="23" bestFit="1" customWidth="1"/>
    <col min="5117" max="5117" width="6" style="23" bestFit="1" customWidth="1"/>
    <col min="5118" max="5118" width="14.85546875" style="23" bestFit="1" customWidth="1"/>
    <col min="5119" max="5120" width="9.140625" style="23" customWidth="1"/>
    <col min="5121" max="5352" width="9.140625" style="23"/>
    <col min="5353" max="5353" width="5" style="23" customWidth="1"/>
    <col min="5354" max="5354" width="8.85546875" style="23" bestFit="1" customWidth="1"/>
    <col min="5355" max="5355" width="13.28515625" style="23" bestFit="1" customWidth="1"/>
    <col min="5356" max="5356" width="7.85546875" style="23" customWidth="1"/>
    <col min="5357" max="5357" width="40.42578125" style="23" bestFit="1" customWidth="1"/>
    <col min="5358" max="5359" width="7.85546875" style="23" bestFit="1" customWidth="1"/>
    <col min="5360" max="5361" width="6.7109375" style="23" bestFit="1" customWidth="1"/>
    <col min="5362" max="5362" width="7.42578125" style="23" customWidth="1"/>
    <col min="5363" max="5363" width="7.7109375" style="23" bestFit="1" customWidth="1"/>
    <col min="5364" max="5364" width="21.28515625" style="23" bestFit="1" customWidth="1"/>
    <col min="5365" max="5365" width="19.85546875" style="23" customWidth="1"/>
    <col min="5366" max="5366" width="15.7109375" style="23" customWidth="1"/>
    <col min="5367" max="5368" width="13.7109375" style="23" customWidth="1"/>
    <col min="5369" max="5369" width="14.85546875" style="23" customWidth="1"/>
    <col min="5370" max="5370" width="19.5703125" style="23" customWidth="1"/>
    <col min="5371" max="5371" width="4.42578125" style="23" customWidth="1"/>
    <col min="5372" max="5372" width="34.42578125" style="23" bestFit="1" customWidth="1"/>
    <col min="5373" max="5373" width="6" style="23" bestFit="1" customWidth="1"/>
    <col min="5374" max="5374" width="14.85546875" style="23" bestFit="1" customWidth="1"/>
    <col min="5375" max="5376" width="9.140625" style="23" customWidth="1"/>
    <col min="5377" max="5608" width="9.140625" style="23"/>
    <col min="5609" max="5609" width="5" style="23" customWidth="1"/>
    <col min="5610" max="5610" width="8.85546875" style="23" bestFit="1" customWidth="1"/>
    <col min="5611" max="5611" width="13.28515625" style="23" bestFit="1" customWidth="1"/>
    <col min="5612" max="5612" width="7.85546875" style="23" customWidth="1"/>
    <col min="5613" max="5613" width="40.42578125" style="23" bestFit="1" customWidth="1"/>
    <col min="5614" max="5615" width="7.85546875" style="23" bestFit="1" customWidth="1"/>
    <col min="5616" max="5617" width="6.7109375" style="23" bestFit="1" customWidth="1"/>
    <col min="5618" max="5618" width="7.42578125" style="23" customWidth="1"/>
    <col min="5619" max="5619" width="7.7109375" style="23" bestFit="1" customWidth="1"/>
    <col min="5620" max="5620" width="21.28515625" style="23" bestFit="1" customWidth="1"/>
    <col min="5621" max="5621" width="19.85546875" style="23" customWidth="1"/>
    <col min="5622" max="5622" width="15.7109375" style="23" customWidth="1"/>
    <col min="5623" max="5624" width="13.7109375" style="23" customWidth="1"/>
    <col min="5625" max="5625" width="14.85546875" style="23" customWidth="1"/>
    <col min="5626" max="5626" width="19.5703125" style="23" customWidth="1"/>
    <col min="5627" max="5627" width="4.42578125" style="23" customWidth="1"/>
    <col min="5628" max="5628" width="34.42578125" style="23" bestFit="1" customWidth="1"/>
    <col min="5629" max="5629" width="6" style="23" bestFit="1" customWidth="1"/>
    <col min="5630" max="5630" width="14.85546875" style="23" bestFit="1" customWidth="1"/>
    <col min="5631" max="5632" width="9.140625" style="23" customWidth="1"/>
    <col min="5633" max="5864" width="9.140625" style="23"/>
    <col min="5865" max="5865" width="5" style="23" customWidth="1"/>
    <col min="5866" max="5866" width="8.85546875" style="23" bestFit="1" customWidth="1"/>
    <col min="5867" max="5867" width="13.28515625" style="23" bestFit="1" customWidth="1"/>
    <col min="5868" max="5868" width="7.85546875" style="23" customWidth="1"/>
    <col min="5869" max="5869" width="40.42578125" style="23" bestFit="1" customWidth="1"/>
    <col min="5870" max="5871" width="7.85546875" style="23" bestFit="1" customWidth="1"/>
    <col min="5872" max="5873" width="6.7109375" style="23" bestFit="1" customWidth="1"/>
    <col min="5874" max="5874" width="7.42578125" style="23" customWidth="1"/>
    <col min="5875" max="5875" width="7.7109375" style="23" bestFit="1" customWidth="1"/>
    <col min="5876" max="5876" width="21.28515625" style="23" bestFit="1" customWidth="1"/>
    <col min="5877" max="5877" width="19.85546875" style="23" customWidth="1"/>
    <col min="5878" max="5878" width="15.7109375" style="23" customWidth="1"/>
    <col min="5879" max="5880" width="13.7109375" style="23" customWidth="1"/>
    <col min="5881" max="5881" width="14.85546875" style="23" customWidth="1"/>
    <col min="5882" max="5882" width="19.5703125" style="23" customWidth="1"/>
    <col min="5883" max="5883" width="4.42578125" style="23" customWidth="1"/>
    <col min="5884" max="5884" width="34.42578125" style="23" bestFit="1" customWidth="1"/>
    <col min="5885" max="5885" width="6" style="23" bestFit="1" customWidth="1"/>
    <col min="5886" max="5886" width="14.85546875" style="23" bestFit="1" customWidth="1"/>
    <col min="5887" max="5888" width="9.140625" style="23" customWidth="1"/>
    <col min="5889" max="6120" width="9.140625" style="23"/>
    <col min="6121" max="6121" width="5" style="23" customWidth="1"/>
    <col min="6122" max="6122" width="8.85546875" style="23" bestFit="1" customWidth="1"/>
    <col min="6123" max="6123" width="13.28515625" style="23" bestFit="1" customWidth="1"/>
    <col min="6124" max="6124" width="7.85546875" style="23" customWidth="1"/>
    <col min="6125" max="6125" width="40.42578125" style="23" bestFit="1" customWidth="1"/>
    <col min="6126" max="6127" width="7.85546875" style="23" bestFit="1" customWidth="1"/>
    <col min="6128" max="6129" width="6.7109375" style="23" bestFit="1" customWidth="1"/>
    <col min="6130" max="6130" width="7.42578125" style="23" customWidth="1"/>
    <col min="6131" max="6131" width="7.7109375" style="23" bestFit="1" customWidth="1"/>
    <col min="6132" max="6132" width="21.28515625" style="23" bestFit="1" customWidth="1"/>
    <col min="6133" max="6133" width="19.85546875" style="23" customWidth="1"/>
    <col min="6134" max="6134" width="15.7109375" style="23" customWidth="1"/>
    <col min="6135" max="6136" width="13.7109375" style="23" customWidth="1"/>
    <col min="6137" max="6137" width="14.85546875" style="23" customWidth="1"/>
    <col min="6138" max="6138" width="19.5703125" style="23" customWidth="1"/>
    <col min="6139" max="6139" width="4.42578125" style="23" customWidth="1"/>
    <col min="6140" max="6140" width="34.42578125" style="23" bestFit="1" customWidth="1"/>
    <col min="6141" max="6141" width="6" style="23" bestFit="1" customWidth="1"/>
    <col min="6142" max="6142" width="14.85546875" style="23" bestFit="1" customWidth="1"/>
    <col min="6143" max="6144" width="9.140625" style="23" customWidth="1"/>
    <col min="6145" max="6376" width="9.140625" style="23"/>
    <col min="6377" max="6377" width="5" style="23" customWidth="1"/>
    <col min="6378" max="6378" width="8.85546875" style="23" bestFit="1" customWidth="1"/>
    <col min="6379" max="6379" width="13.28515625" style="23" bestFit="1" customWidth="1"/>
    <col min="6380" max="6380" width="7.85546875" style="23" customWidth="1"/>
    <col min="6381" max="6381" width="40.42578125" style="23" bestFit="1" customWidth="1"/>
    <col min="6382" max="6383" width="7.85546875" style="23" bestFit="1" customWidth="1"/>
    <col min="6384" max="6385" width="6.7109375" style="23" bestFit="1" customWidth="1"/>
    <col min="6386" max="6386" width="7.42578125" style="23" customWidth="1"/>
    <col min="6387" max="6387" width="7.7109375" style="23" bestFit="1" customWidth="1"/>
    <col min="6388" max="6388" width="21.28515625" style="23" bestFit="1" customWidth="1"/>
    <col min="6389" max="6389" width="19.85546875" style="23" customWidth="1"/>
    <col min="6390" max="6390" width="15.7109375" style="23" customWidth="1"/>
    <col min="6391" max="6392" width="13.7109375" style="23" customWidth="1"/>
    <col min="6393" max="6393" width="14.85546875" style="23" customWidth="1"/>
    <col min="6394" max="6394" width="19.5703125" style="23" customWidth="1"/>
    <col min="6395" max="6395" width="4.42578125" style="23" customWidth="1"/>
    <col min="6396" max="6396" width="34.42578125" style="23" bestFit="1" customWidth="1"/>
    <col min="6397" max="6397" width="6" style="23" bestFit="1" customWidth="1"/>
    <col min="6398" max="6398" width="14.85546875" style="23" bestFit="1" customWidth="1"/>
    <col min="6399" max="6400" width="9.140625" style="23" customWidth="1"/>
    <col min="6401" max="6632" width="9.140625" style="23"/>
    <col min="6633" max="6633" width="5" style="23" customWidth="1"/>
    <col min="6634" max="6634" width="8.85546875" style="23" bestFit="1" customWidth="1"/>
    <col min="6635" max="6635" width="13.28515625" style="23" bestFit="1" customWidth="1"/>
    <col min="6636" max="6636" width="7.85546875" style="23" customWidth="1"/>
    <col min="6637" max="6637" width="40.42578125" style="23" bestFit="1" customWidth="1"/>
    <col min="6638" max="6639" width="7.85546875" style="23" bestFit="1" customWidth="1"/>
    <col min="6640" max="6641" width="6.7109375" style="23" bestFit="1" customWidth="1"/>
    <col min="6642" max="6642" width="7.42578125" style="23" customWidth="1"/>
    <col min="6643" max="6643" width="7.7109375" style="23" bestFit="1" customWidth="1"/>
    <col min="6644" max="6644" width="21.28515625" style="23" bestFit="1" customWidth="1"/>
    <col min="6645" max="6645" width="19.85546875" style="23" customWidth="1"/>
    <col min="6646" max="6646" width="15.7109375" style="23" customWidth="1"/>
    <col min="6647" max="6648" width="13.7109375" style="23" customWidth="1"/>
    <col min="6649" max="6649" width="14.85546875" style="23" customWidth="1"/>
    <col min="6650" max="6650" width="19.5703125" style="23" customWidth="1"/>
    <col min="6651" max="6651" width="4.42578125" style="23" customWidth="1"/>
    <col min="6652" max="6652" width="34.42578125" style="23" bestFit="1" customWidth="1"/>
    <col min="6653" max="6653" width="6" style="23" bestFit="1" customWidth="1"/>
    <col min="6654" max="6654" width="14.85546875" style="23" bestFit="1" customWidth="1"/>
    <col min="6655" max="6656" width="9.140625" style="23" customWidth="1"/>
    <col min="6657" max="6888" width="9.140625" style="23"/>
    <col min="6889" max="6889" width="5" style="23" customWidth="1"/>
    <col min="6890" max="6890" width="8.85546875" style="23" bestFit="1" customWidth="1"/>
    <col min="6891" max="6891" width="13.28515625" style="23" bestFit="1" customWidth="1"/>
    <col min="6892" max="6892" width="7.85546875" style="23" customWidth="1"/>
    <col min="6893" max="6893" width="40.42578125" style="23" bestFit="1" customWidth="1"/>
    <col min="6894" max="6895" width="7.85546875" style="23" bestFit="1" customWidth="1"/>
    <col min="6896" max="6897" width="6.7109375" style="23" bestFit="1" customWidth="1"/>
    <col min="6898" max="6898" width="7.42578125" style="23" customWidth="1"/>
    <col min="6899" max="6899" width="7.7109375" style="23" bestFit="1" customWidth="1"/>
    <col min="6900" max="6900" width="21.28515625" style="23" bestFit="1" customWidth="1"/>
    <col min="6901" max="6901" width="19.85546875" style="23" customWidth="1"/>
    <col min="6902" max="6902" width="15.7109375" style="23" customWidth="1"/>
    <col min="6903" max="6904" width="13.7109375" style="23" customWidth="1"/>
    <col min="6905" max="6905" width="14.85546875" style="23" customWidth="1"/>
    <col min="6906" max="6906" width="19.5703125" style="23" customWidth="1"/>
    <col min="6907" max="6907" width="4.42578125" style="23" customWidth="1"/>
    <col min="6908" max="6908" width="34.42578125" style="23" bestFit="1" customWidth="1"/>
    <col min="6909" max="6909" width="6" style="23" bestFit="1" customWidth="1"/>
    <col min="6910" max="6910" width="14.85546875" style="23" bestFit="1" customWidth="1"/>
    <col min="6911" max="6912" width="9.140625" style="23" customWidth="1"/>
    <col min="6913" max="7144" width="9.140625" style="23"/>
    <col min="7145" max="7145" width="5" style="23" customWidth="1"/>
    <col min="7146" max="7146" width="8.85546875" style="23" bestFit="1" customWidth="1"/>
    <col min="7147" max="7147" width="13.28515625" style="23" bestFit="1" customWidth="1"/>
    <col min="7148" max="7148" width="7.85546875" style="23" customWidth="1"/>
    <col min="7149" max="7149" width="40.42578125" style="23" bestFit="1" customWidth="1"/>
    <col min="7150" max="7151" width="7.85546875" style="23" bestFit="1" customWidth="1"/>
    <col min="7152" max="7153" width="6.7109375" style="23" bestFit="1" customWidth="1"/>
    <col min="7154" max="7154" width="7.42578125" style="23" customWidth="1"/>
    <col min="7155" max="7155" width="7.7109375" style="23" bestFit="1" customWidth="1"/>
    <col min="7156" max="7156" width="21.28515625" style="23" bestFit="1" customWidth="1"/>
    <col min="7157" max="7157" width="19.85546875" style="23" customWidth="1"/>
    <col min="7158" max="7158" width="15.7109375" style="23" customWidth="1"/>
    <col min="7159" max="7160" width="13.7109375" style="23" customWidth="1"/>
    <col min="7161" max="7161" width="14.85546875" style="23" customWidth="1"/>
    <col min="7162" max="7162" width="19.5703125" style="23" customWidth="1"/>
    <col min="7163" max="7163" width="4.42578125" style="23" customWidth="1"/>
    <col min="7164" max="7164" width="34.42578125" style="23" bestFit="1" customWidth="1"/>
    <col min="7165" max="7165" width="6" style="23" bestFit="1" customWidth="1"/>
    <col min="7166" max="7166" width="14.85546875" style="23" bestFit="1" customWidth="1"/>
    <col min="7167" max="7168" width="9.140625" style="23" customWidth="1"/>
    <col min="7169" max="7400" width="9.140625" style="23"/>
    <col min="7401" max="7401" width="5" style="23" customWidth="1"/>
    <col min="7402" max="7402" width="8.85546875" style="23" bestFit="1" customWidth="1"/>
    <col min="7403" max="7403" width="13.28515625" style="23" bestFit="1" customWidth="1"/>
    <col min="7404" max="7404" width="7.85546875" style="23" customWidth="1"/>
    <col min="7405" max="7405" width="40.42578125" style="23" bestFit="1" customWidth="1"/>
    <col min="7406" max="7407" width="7.85546875" style="23" bestFit="1" customWidth="1"/>
    <col min="7408" max="7409" width="6.7109375" style="23" bestFit="1" customWidth="1"/>
    <col min="7410" max="7410" width="7.42578125" style="23" customWidth="1"/>
    <col min="7411" max="7411" width="7.7109375" style="23" bestFit="1" customWidth="1"/>
    <col min="7412" max="7412" width="21.28515625" style="23" bestFit="1" customWidth="1"/>
    <col min="7413" max="7413" width="19.85546875" style="23" customWidth="1"/>
    <col min="7414" max="7414" width="15.7109375" style="23" customWidth="1"/>
    <col min="7415" max="7416" width="13.7109375" style="23" customWidth="1"/>
    <col min="7417" max="7417" width="14.85546875" style="23" customWidth="1"/>
    <col min="7418" max="7418" width="19.5703125" style="23" customWidth="1"/>
    <col min="7419" max="7419" width="4.42578125" style="23" customWidth="1"/>
    <col min="7420" max="7420" width="34.42578125" style="23" bestFit="1" customWidth="1"/>
    <col min="7421" max="7421" width="6" style="23" bestFit="1" customWidth="1"/>
    <col min="7422" max="7422" width="14.85546875" style="23" bestFit="1" customWidth="1"/>
    <col min="7423" max="7424" width="9.140625" style="23" customWidth="1"/>
    <col min="7425" max="7656" width="9.140625" style="23"/>
    <col min="7657" max="7657" width="5" style="23" customWidth="1"/>
    <col min="7658" max="7658" width="8.85546875" style="23" bestFit="1" customWidth="1"/>
    <col min="7659" max="7659" width="13.28515625" style="23" bestFit="1" customWidth="1"/>
    <col min="7660" max="7660" width="7.85546875" style="23" customWidth="1"/>
    <col min="7661" max="7661" width="40.42578125" style="23" bestFit="1" customWidth="1"/>
    <col min="7662" max="7663" width="7.85546875" style="23" bestFit="1" customWidth="1"/>
    <col min="7664" max="7665" width="6.7109375" style="23" bestFit="1" customWidth="1"/>
    <col min="7666" max="7666" width="7.42578125" style="23" customWidth="1"/>
    <col min="7667" max="7667" width="7.7109375" style="23" bestFit="1" customWidth="1"/>
    <col min="7668" max="7668" width="21.28515625" style="23" bestFit="1" customWidth="1"/>
    <col min="7669" max="7669" width="19.85546875" style="23" customWidth="1"/>
    <col min="7670" max="7670" width="15.7109375" style="23" customWidth="1"/>
    <col min="7671" max="7672" width="13.7109375" style="23" customWidth="1"/>
    <col min="7673" max="7673" width="14.85546875" style="23" customWidth="1"/>
    <col min="7674" max="7674" width="19.5703125" style="23" customWidth="1"/>
    <col min="7675" max="7675" width="4.42578125" style="23" customWidth="1"/>
    <col min="7676" max="7676" width="34.42578125" style="23" bestFit="1" customWidth="1"/>
    <col min="7677" max="7677" width="6" style="23" bestFit="1" customWidth="1"/>
    <col min="7678" max="7678" width="14.85546875" style="23" bestFit="1" customWidth="1"/>
    <col min="7679" max="7680" width="9.140625" style="23" customWidth="1"/>
    <col min="7681" max="7912" width="9.140625" style="23"/>
    <col min="7913" max="7913" width="5" style="23" customWidth="1"/>
    <col min="7914" max="7914" width="8.85546875" style="23" bestFit="1" customWidth="1"/>
    <col min="7915" max="7915" width="13.28515625" style="23" bestFit="1" customWidth="1"/>
    <col min="7916" max="7916" width="7.85546875" style="23" customWidth="1"/>
    <col min="7917" max="7917" width="40.42578125" style="23" bestFit="1" customWidth="1"/>
    <col min="7918" max="7919" width="7.85546875" style="23" bestFit="1" customWidth="1"/>
    <col min="7920" max="7921" width="6.7109375" style="23" bestFit="1" customWidth="1"/>
    <col min="7922" max="7922" width="7.42578125" style="23" customWidth="1"/>
    <col min="7923" max="7923" width="7.7109375" style="23" bestFit="1" customWidth="1"/>
    <col min="7924" max="7924" width="21.28515625" style="23" bestFit="1" customWidth="1"/>
    <col min="7925" max="7925" width="19.85546875" style="23" customWidth="1"/>
    <col min="7926" max="7926" width="15.7109375" style="23" customWidth="1"/>
    <col min="7927" max="7928" width="13.7109375" style="23" customWidth="1"/>
    <col min="7929" max="7929" width="14.85546875" style="23" customWidth="1"/>
    <col min="7930" max="7930" width="19.5703125" style="23" customWidth="1"/>
    <col min="7931" max="7931" width="4.42578125" style="23" customWidth="1"/>
    <col min="7932" max="7932" width="34.42578125" style="23" bestFit="1" customWidth="1"/>
    <col min="7933" max="7933" width="6" style="23" bestFit="1" customWidth="1"/>
    <col min="7934" max="7934" width="14.85546875" style="23" bestFit="1" customWidth="1"/>
    <col min="7935" max="7936" width="9.140625" style="23" customWidth="1"/>
    <col min="7937" max="8168" width="9.140625" style="23"/>
    <col min="8169" max="8169" width="5" style="23" customWidth="1"/>
    <col min="8170" max="8170" width="8.85546875" style="23" bestFit="1" customWidth="1"/>
    <col min="8171" max="8171" width="13.28515625" style="23" bestFit="1" customWidth="1"/>
    <col min="8172" max="8172" width="7.85546875" style="23" customWidth="1"/>
    <col min="8173" max="8173" width="40.42578125" style="23" bestFit="1" customWidth="1"/>
    <col min="8174" max="8175" width="7.85546875" style="23" bestFit="1" customWidth="1"/>
    <col min="8176" max="8177" width="6.7109375" style="23" bestFit="1" customWidth="1"/>
    <col min="8178" max="8178" width="7.42578125" style="23" customWidth="1"/>
    <col min="8179" max="8179" width="7.7109375" style="23" bestFit="1" customWidth="1"/>
    <col min="8180" max="8180" width="21.28515625" style="23" bestFit="1" customWidth="1"/>
    <col min="8181" max="8181" width="19.85546875" style="23" customWidth="1"/>
    <col min="8182" max="8182" width="15.7109375" style="23" customWidth="1"/>
    <col min="8183" max="8184" width="13.7109375" style="23" customWidth="1"/>
    <col min="8185" max="8185" width="14.85546875" style="23" customWidth="1"/>
    <col min="8186" max="8186" width="19.5703125" style="23" customWidth="1"/>
    <col min="8187" max="8187" width="4.42578125" style="23" customWidth="1"/>
    <col min="8188" max="8188" width="34.42578125" style="23" bestFit="1" customWidth="1"/>
    <col min="8189" max="8189" width="6" style="23" bestFit="1" customWidth="1"/>
    <col min="8190" max="8190" width="14.85546875" style="23" bestFit="1" customWidth="1"/>
    <col min="8191" max="8192" width="9.140625" style="23" customWidth="1"/>
    <col min="8193" max="8424" width="9.140625" style="23"/>
    <col min="8425" max="8425" width="5" style="23" customWidth="1"/>
    <col min="8426" max="8426" width="8.85546875" style="23" bestFit="1" customWidth="1"/>
    <col min="8427" max="8427" width="13.28515625" style="23" bestFit="1" customWidth="1"/>
    <col min="8428" max="8428" width="7.85546875" style="23" customWidth="1"/>
    <col min="8429" max="8429" width="40.42578125" style="23" bestFit="1" customWidth="1"/>
    <col min="8430" max="8431" width="7.85546875" style="23" bestFit="1" customWidth="1"/>
    <col min="8432" max="8433" width="6.7109375" style="23" bestFit="1" customWidth="1"/>
    <col min="8434" max="8434" width="7.42578125" style="23" customWidth="1"/>
    <col min="8435" max="8435" width="7.7109375" style="23" bestFit="1" customWidth="1"/>
    <col min="8436" max="8436" width="21.28515625" style="23" bestFit="1" customWidth="1"/>
    <col min="8437" max="8437" width="19.85546875" style="23" customWidth="1"/>
    <col min="8438" max="8438" width="15.7109375" style="23" customWidth="1"/>
    <col min="8439" max="8440" width="13.7109375" style="23" customWidth="1"/>
    <col min="8441" max="8441" width="14.85546875" style="23" customWidth="1"/>
    <col min="8442" max="8442" width="19.5703125" style="23" customWidth="1"/>
    <col min="8443" max="8443" width="4.42578125" style="23" customWidth="1"/>
    <col min="8444" max="8444" width="34.42578125" style="23" bestFit="1" customWidth="1"/>
    <col min="8445" max="8445" width="6" style="23" bestFit="1" customWidth="1"/>
    <col min="8446" max="8446" width="14.85546875" style="23" bestFit="1" customWidth="1"/>
    <col min="8447" max="8448" width="9.140625" style="23" customWidth="1"/>
    <col min="8449" max="8680" width="9.140625" style="23"/>
    <col min="8681" max="8681" width="5" style="23" customWidth="1"/>
    <col min="8682" max="8682" width="8.85546875" style="23" bestFit="1" customWidth="1"/>
    <col min="8683" max="8683" width="13.28515625" style="23" bestFit="1" customWidth="1"/>
    <col min="8684" max="8684" width="7.85546875" style="23" customWidth="1"/>
    <col min="8685" max="8685" width="40.42578125" style="23" bestFit="1" customWidth="1"/>
    <col min="8686" max="8687" width="7.85546875" style="23" bestFit="1" customWidth="1"/>
    <col min="8688" max="8689" width="6.7109375" style="23" bestFit="1" customWidth="1"/>
    <col min="8690" max="8690" width="7.42578125" style="23" customWidth="1"/>
    <col min="8691" max="8691" width="7.7109375" style="23" bestFit="1" customWidth="1"/>
    <col min="8692" max="8692" width="21.28515625" style="23" bestFit="1" customWidth="1"/>
    <col min="8693" max="8693" width="19.85546875" style="23" customWidth="1"/>
    <col min="8694" max="8694" width="15.7109375" style="23" customWidth="1"/>
    <col min="8695" max="8696" width="13.7109375" style="23" customWidth="1"/>
    <col min="8697" max="8697" width="14.85546875" style="23" customWidth="1"/>
    <col min="8698" max="8698" width="19.5703125" style="23" customWidth="1"/>
    <col min="8699" max="8699" width="4.42578125" style="23" customWidth="1"/>
    <col min="8700" max="8700" width="34.42578125" style="23" bestFit="1" customWidth="1"/>
    <col min="8701" max="8701" width="6" style="23" bestFit="1" customWidth="1"/>
    <col min="8702" max="8702" width="14.85546875" style="23" bestFit="1" customWidth="1"/>
    <col min="8703" max="8704" width="9.140625" style="23" customWidth="1"/>
    <col min="8705" max="8936" width="9.140625" style="23"/>
    <col min="8937" max="8937" width="5" style="23" customWidth="1"/>
    <col min="8938" max="8938" width="8.85546875" style="23" bestFit="1" customWidth="1"/>
    <col min="8939" max="8939" width="13.28515625" style="23" bestFit="1" customWidth="1"/>
    <col min="8940" max="8940" width="7.85546875" style="23" customWidth="1"/>
    <col min="8941" max="8941" width="40.42578125" style="23" bestFit="1" customWidth="1"/>
    <col min="8942" max="8943" width="7.85546875" style="23" bestFit="1" customWidth="1"/>
    <col min="8944" max="8945" width="6.7109375" style="23" bestFit="1" customWidth="1"/>
    <col min="8946" max="8946" width="7.42578125" style="23" customWidth="1"/>
    <col min="8947" max="8947" width="7.7109375" style="23" bestFit="1" customWidth="1"/>
    <col min="8948" max="8948" width="21.28515625" style="23" bestFit="1" customWidth="1"/>
    <col min="8949" max="8949" width="19.85546875" style="23" customWidth="1"/>
    <col min="8950" max="8950" width="15.7109375" style="23" customWidth="1"/>
    <col min="8951" max="8952" width="13.7109375" style="23" customWidth="1"/>
    <col min="8953" max="8953" width="14.85546875" style="23" customWidth="1"/>
    <col min="8954" max="8954" width="19.5703125" style="23" customWidth="1"/>
    <col min="8955" max="8955" width="4.42578125" style="23" customWidth="1"/>
    <col min="8956" max="8956" width="34.42578125" style="23" bestFit="1" customWidth="1"/>
    <col min="8957" max="8957" width="6" style="23" bestFit="1" customWidth="1"/>
    <col min="8958" max="8958" width="14.85546875" style="23" bestFit="1" customWidth="1"/>
    <col min="8959" max="8960" width="9.140625" style="23" customWidth="1"/>
    <col min="8961" max="9192" width="9.140625" style="23"/>
    <col min="9193" max="9193" width="5" style="23" customWidth="1"/>
    <col min="9194" max="9194" width="8.85546875" style="23" bestFit="1" customWidth="1"/>
    <col min="9195" max="9195" width="13.28515625" style="23" bestFit="1" customWidth="1"/>
    <col min="9196" max="9196" width="7.85546875" style="23" customWidth="1"/>
    <col min="9197" max="9197" width="40.42578125" style="23" bestFit="1" customWidth="1"/>
    <col min="9198" max="9199" width="7.85546875" style="23" bestFit="1" customWidth="1"/>
    <col min="9200" max="9201" width="6.7109375" style="23" bestFit="1" customWidth="1"/>
    <col min="9202" max="9202" width="7.42578125" style="23" customWidth="1"/>
    <col min="9203" max="9203" width="7.7109375" style="23" bestFit="1" customWidth="1"/>
    <col min="9204" max="9204" width="21.28515625" style="23" bestFit="1" customWidth="1"/>
    <col min="9205" max="9205" width="19.85546875" style="23" customWidth="1"/>
    <col min="9206" max="9206" width="15.7109375" style="23" customWidth="1"/>
    <col min="9207" max="9208" width="13.7109375" style="23" customWidth="1"/>
    <col min="9209" max="9209" width="14.85546875" style="23" customWidth="1"/>
    <col min="9210" max="9210" width="19.5703125" style="23" customWidth="1"/>
    <col min="9211" max="9211" width="4.42578125" style="23" customWidth="1"/>
    <col min="9212" max="9212" width="34.42578125" style="23" bestFit="1" customWidth="1"/>
    <col min="9213" max="9213" width="6" style="23" bestFit="1" customWidth="1"/>
    <col min="9214" max="9214" width="14.85546875" style="23" bestFit="1" customWidth="1"/>
    <col min="9215" max="9216" width="9.140625" style="23" customWidth="1"/>
    <col min="9217" max="9448" width="9.140625" style="23"/>
    <col min="9449" max="9449" width="5" style="23" customWidth="1"/>
    <col min="9450" max="9450" width="8.85546875" style="23" bestFit="1" customWidth="1"/>
    <col min="9451" max="9451" width="13.28515625" style="23" bestFit="1" customWidth="1"/>
    <col min="9452" max="9452" width="7.85546875" style="23" customWidth="1"/>
    <col min="9453" max="9453" width="40.42578125" style="23" bestFit="1" customWidth="1"/>
    <col min="9454" max="9455" width="7.85546875" style="23" bestFit="1" customWidth="1"/>
    <col min="9456" max="9457" width="6.7109375" style="23" bestFit="1" customWidth="1"/>
    <col min="9458" max="9458" width="7.42578125" style="23" customWidth="1"/>
    <col min="9459" max="9459" width="7.7109375" style="23" bestFit="1" customWidth="1"/>
    <col min="9460" max="9460" width="21.28515625" style="23" bestFit="1" customWidth="1"/>
    <col min="9461" max="9461" width="19.85546875" style="23" customWidth="1"/>
    <col min="9462" max="9462" width="15.7109375" style="23" customWidth="1"/>
    <col min="9463" max="9464" width="13.7109375" style="23" customWidth="1"/>
    <col min="9465" max="9465" width="14.85546875" style="23" customWidth="1"/>
    <col min="9466" max="9466" width="19.5703125" style="23" customWidth="1"/>
    <col min="9467" max="9467" width="4.42578125" style="23" customWidth="1"/>
    <col min="9468" max="9468" width="34.42578125" style="23" bestFit="1" customWidth="1"/>
    <col min="9469" max="9469" width="6" style="23" bestFit="1" customWidth="1"/>
    <col min="9470" max="9470" width="14.85546875" style="23" bestFit="1" customWidth="1"/>
    <col min="9471" max="9472" width="9.140625" style="23" customWidth="1"/>
    <col min="9473" max="9704" width="9.140625" style="23"/>
    <col min="9705" max="9705" width="5" style="23" customWidth="1"/>
    <col min="9706" max="9706" width="8.85546875" style="23" bestFit="1" customWidth="1"/>
    <col min="9707" max="9707" width="13.28515625" style="23" bestFit="1" customWidth="1"/>
    <col min="9708" max="9708" width="7.85546875" style="23" customWidth="1"/>
    <col min="9709" max="9709" width="40.42578125" style="23" bestFit="1" customWidth="1"/>
    <col min="9710" max="9711" width="7.85546875" style="23" bestFit="1" customWidth="1"/>
    <col min="9712" max="9713" width="6.7109375" style="23" bestFit="1" customWidth="1"/>
    <col min="9714" max="9714" width="7.42578125" style="23" customWidth="1"/>
    <col min="9715" max="9715" width="7.7109375" style="23" bestFit="1" customWidth="1"/>
    <col min="9716" max="9716" width="21.28515625" style="23" bestFit="1" customWidth="1"/>
    <col min="9717" max="9717" width="19.85546875" style="23" customWidth="1"/>
    <col min="9718" max="9718" width="15.7109375" style="23" customWidth="1"/>
    <col min="9719" max="9720" width="13.7109375" style="23" customWidth="1"/>
    <col min="9721" max="9721" width="14.85546875" style="23" customWidth="1"/>
    <col min="9722" max="9722" width="19.5703125" style="23" customWidth="1"/>
    <col min="9723" max="9723" width="4.42578125" style="23" customWidth="1"/>
    <col min="9724" max="9724" width="34.42578125" style="23" bestFit="1" customWidth="1"/>
    <col min="9725" max="9725" width="6" style="23" bestFit="1" customWidth="1"/>
    <col min="9726" max="9726" width="14.85546875" style="23" bestFit="1" customWidth="1"/>
    <col min="9727" max="9728" width="9.140625" style="23" customWidth="1"/>
    <col min="9729" max="9960" width="9.140625" style="23"/>
    <col min="9961" max="9961" width="5" style="23" customWidth="1"/>
    <col min="9962" max="9962" width="8.85546875" style="23" bestFit="1" customWidth="1"/>
    <col min="9963" max="9963" width="13.28515625" style="23" bestFit="1" customWidth="1"/>
    <col min="9964" max="9964" width="7.85546875" style="23" customWidth="1"/>
    <col min="9965" max="9965" width="40.42578125" style="23" bestFit="1" customWidth="1"/>
    <col min="9966" max="9967" width="7.85546875" style="23" bestFit="1" customWidth="1"/>
    <col min="9968" max="9969" width="6.7109375" style="23" bestFit="1" customWidth="1"/>
    <col min="9970" max="9970" width="7.42578125" style="23" customWidth="1"/>
    <col min="9971" max="9971" width="7.7109375" style="23" bestFit="1" customWidth="1"/>
    <col min="9972" max="9972" width="21.28515625" style="23" bestFit="1" customWidth="1"/>
    <col min="9973" max="9973" width="19.85546875" style="23" customWidth="1"/>
    <col min="9974" max="9974" width="15.7109375" style="23" customWidth="1"/>
    <col min="9975" max="9976" width="13.7109375" style="23" customWidth="1"/>
    <col min="9977" max="9977" width="14.85546875" style="23" customWidth="1"/>
    <col min="9978" max="9978" width="19.5703125" style="23" customWidth="1"/>
    <col min="9979" max="9979" width="4.42578125" style="23" customWidth="1"/>
    <col min="9980" max="9980" width="34.42578125" style="23" bestFit="1" customWidth="1"/>
    <col min="9981" max="9981" width="6" style="23" bestFit="1" customWidth="1"/>
    <col min="9982" max="9982" width="14.85546875" style="23" bestFit="1" customWidth="1"/>
    <col min="9983" max="9984" width="9.140625" style="23" customWidth="1"/>
    <col min="9985" max="10216" width="9.140625" style="23"/>
    <col min="10217" max="10217" width="5" style="23" customWidth="1"/>
    <col min="10218" max="10218" width="8.85546875" style="23" bestFit="1" customWidth="1"/>
    <col min="10219" max="10219" width="13.28515625" style="23" bestFit="1" customWidth="1"/>
    <col min="10220" max="10220" width="7.85546875" style="23" customWidth="1"/>
    <col min="10221" max="10221" width="40.42578125" style="23" bestFit="1" customWidth="1"/>
    <col min="10222" max="10223" width="7.85546875" style="23" bestFit="1" customWidth="1"/>
    <col min="10224" max="10225" width="6.7109375" style="23" bestFit="1" customWidth="1"/>
    <col min="10226" max="10226" width="7.42578125" style="23" customWidth="1"/>
    <col min="10227" max="10227" width="7.7109375" style="23" bestFit="1" customWidth="1"/>
    <col min="10228" max="10228" width="21.28515625" style="23" bestFit="1" customWidth="1"/>
    <col min="10229" max="10229" width="19.85546875" style="23" customWidth="1"/>
    <col min="10230" max="10230" width="15.7109375" style="23" customWidth="1"/>
    <col min="10231" max="10232" width="13.7109375" style="23" customWidth="1"/>
    <col min="10233" max="10233" width="14.85546875" style="23" customWidth="1"/>
    <col min="10234" max="10234" width="19.5703125" style="23" customWidth="1"/>
    <col min="10235" max="10235" width="4.42578125" style="23" customWidth="1"/>
    <col min="10236" max="10236" width="34.42578125" style="23" bestFit="1" customWidth="1"/>
    <col min="10237" max="10237" width="6" style="23" bestFit="1" customWidth="1"/>
    <col min="10238" max="10238" width="14.85546875" style="23" bestFit="1" customWidth="1"/>
    <col min="10239" max="10240" width="9.140625" style="23" customWidth="1"/>
    <col min="10241" max="10472" width="9.140625" style="23"/>
    <col min="10473" max="10473" width="5" style="23" customWidth="1"/>
    <col min="10474" max="10474" width="8.85546875" style="23" bestFit="1" customWidth="1"/>
    <col min="10475" max="10475" width="13.28515625" style="23" bestFit="1" customWidth="1"/>
    <col min="10476" max="10476" width="7.85546875" style="23" customWidth="1"/>
    <col min="10477" max="10477" width="40.42578125" style="23" bestFit="1" customWidth="1"/>
    <col min="10478" max="10479" width="7.85546875" style="23" bestFit="1" customWidth="1"/>
    <col min="10480" max="10481" width="6.7109375" style="23" bestFit="1" customWidth="1"/>
    <col min="10482" max="10482" width="7.42578125" style="23" customWidth="1"/>
    <col min="10483" max="10483" width="7.7109375" style="23" bestFit="1" customWidth="1"/>
    <col min="10484" max="10484" width="21.28515625" style="23" bestFit="1" customWidth="1"/>
    <col min="10485" max="10485" width="19.85546875" style="23" customWidth="1"/>
    <col min="10486" max="10486" width="15.7109375" style="23" customWidth="1"/>
    <col min="10487" max="10488" width="13.7109375" style="23" customWidth="1"/>
    <col min="10489" max="10489" width="14.85546875" style="23" customWidth="1"/>
    <col min="10490" max="10490" width="19.5703125" style="23" customWidth="1"/>
    <col min="10491" max="10491" width="4.42578125" style="23" customWidth="1"/>
    <col min="10492" max="10492" width="34.42578125" style="23" bestFit="1" customWidth="1"/>
    <col min="10493" max="10493" width="6" style="23" bestFit="1" customWidth="1"/>
    <col min="10494" max="10494" width="14.85546875" style="23" bestFit="1" customWidth="1"/>
    <col min="10495" max="10496" width="9.140625" style="23" customWidth="1"/>
    <col min="10497" max="10728" width="9.140625" style="23"/>
    <col min="10729" max="10729" width="5" style="23" customWidth="1"/>
    <col min="10730" max="10730" width="8.85546875" style="23" bestFit="1" customWidth="1"/>
    <col min="10731" max="10731" width="13.28515625" style="23" bestFit="1" customWidth="1"/>
    <col min="10732" max="10732" width="7.85546875" style="23" customWidth="1"/>
    <col min="10733" max="10733" width="40.42578125" style="23" bestFit="1" customWidth="1"/>
    <col min="10734" max="10735" width="7.85546875" style="23" bestFit="1" customWidth="1"/>
    <col min="10736" max="10737" width="6.7109375" style="23" bestFit="1" customWidth="1"/>
    <col min="10738" max="10738" width="7.42578125" style="23" customWidth="1"/>
    <col min="10739" max="10739" width="7.7109375" style="23" bestFit="1" customWidth="1"/>
    <col min="10740" max="10740" width="21.28515625" style="23" bestFit="1" customWidth="1"/>
    <col min="10741" max="10741" width="19.85546875" style="23" customWidth="1"/>
    <col min="10742" max="10742" width="15.7109375" style="23" customWidth="1"/>
    <col min="10743" max="10744" width="13.7109375" style="23" customWidth="1"/>
    <col min="10745" max="10745" width="14.85546875" style="23" customWidth="1"/>
    <col min="10746" max="10746" width="19.5703125" style="23" customWidth="1"/>
    <col min="10747" max="10747" width="4.42578125" style="23" customWidth="1"/>
    <col min="10748" max="10748" width="34.42578125" style="23" bestFit="1" customWidth="1"/>
    <col min="10749" max="10749" width="6" style="23" bestFit="1" customWidth="1"/>
    <col min="10750" max="10750" width="14.85546875" style="23" bestFit="1" customWidth="1"/>
    <col min="10751" max="10752" width="9.140625" style="23" customWidth="1"/>
    <col min="10753" max="10984" width="9.140625" style="23"/>
    <col min="10985" max="10985" width="5" style="23" customWidth="1"/>
    <col min="10986" max="10986" width="8.85546875" style="23" bestFit="1" customWidth="1"/>
    <col min="10987" max="10987" width="13.28515625" style="23" bestFit="1" customWidth="1"/>
    <col min="10988" max="10988" width="7.85546875" style="23" customWidth="1"/>
    <col min="10989" max="10989" width="40.42578125" style="23" bestFit="1" customWidth="1"/>
    <col min="10990" max="10991" width="7.85546875" style="23" bestFit="1" customWidth="1"/>
    <col min="10992" max="10993" width="6.7109375" style="23" bestFit="1" customWidth="1"/>
    <col min="10994" max="10994" width="7.42578125" style="23" customWidth="1"/>
    <col min="10995" max="10995" width="7.7109375" style="23" bestFit="1" customWidth="1"/>
    <col min="10996" max="10996" width="21.28515625" style="23" bestFit="1" customWidth="1"/>
    <col min="10997" max="10997" width="19.85546875" style="23" customWidth="1"/>
    <col min="10998" max="10998" width="15.7109375" style="23" customWidth="1"/>
    <col min="10999" max="11000" width="13.7109375" style="23" customWidth="1"/>
    <col min="11001" max="11001" width="14.85546875" style="23" customWidth="1"/>
    <col min="11002" max="11002" width="19.5703125" style="23" customWidth="1"/>
    <col min="11003" max="11003" width="4.42578125" style="23" customWidth="1"/>
    <col min="11004" max="11004" width="34.42578125" style="23" bestFit="1" customWidth="1"/>
    <col min="11005" max="11005" width="6" style="23" bestFit="1" customWidth="1"/>
    <col min="11006" max="11006" width="14.85546875" style="23" bestFit="1" customWidth="1"/>
    <col min="11007" max="11008" width="9.140625" style="23" customWidth="1"/>
    <col min="11009" max="11240" width="9.140625" style="23"/>
    <col min="11241" max="11241" width="5" style="23" customWidth="1"/>
    <col min="11242" max="11242" width="8.85546875" style="23" bestFit="1" customWidth="1"/>
    <col min="11243" max="11243" width="13.28515625" style="23" bestFit="1" customWidth="1"/>
    <col min="11244" max="11244" width="7.85546875" style="23" customWidth="1"/>
    <col min="11245" max="11245" width="40.42578125" style="23" bestFit="1" customWidth="1"/>
    <col min="11246" max="11247" width="7.85546875" style="23" bestFit="1" customWidth="1"/>
    <col min="11248" max="11249" width="6.7109375" style="23" bestFit="1" customWidth="1"/>
    <col min="11250" max="11250" width="7.42578125" style="23" customWidth="1"/>
    <col min="11251" max="11251" width="7.7109375" style="23" bestFit="1" customWidth="1"/>
    <col min="11252" max="11252" width="21.28515625" style="23" bestFit="1" customWidth="1"/>
    <col min="11253" max="11253" width="19.85546875" style="23" customWidth="1"/>
    <col min="11254" max="11254" width="15.7109375" style="23" customWidth="1"/>
    <col min="11255" max="11256" width="13.7109375" style="23" customWidth="1"/>
    <col min="11257" max="11257" width="14.85546875" style="23" customWidth="1"/>
    <col min="11258" max="11258" width="19.5703125" style="23" customWidth="1"/>
    <col min="11259" max="11259" width="4.42578125" style="23" customWidth="1"/>
    <col min="11260" max="11260" width="34.42578125" style="23" bestFit="1" customWidth="1"/>
    <col min="11261" max="11261" width="6" style="23" bestFit="1" customWidth="1"/>
    <col min="11262" max="11262" width="14.85546875" style="23" bestFit="1" customWidth="1"/>
    <col min="11263" max="11264" width="9.140625" style="23" customWidth="1"/>
    <col min="11265" max="11496" width="9.140625" style="23"/>
    <col min="11497" max="11497" width="5" style="23" customWidth="1"/>
    <col min="11498" max="11498" width="8.85546875" style="23" bestFit="1" customWidth="1"/>
    <col min="11499" max="11499" width="13.28515625" style="23" bestFit="1" customWidth="1"/>
    <col min="11500" max="11500" width="7.85546875" style="23" customWidth="1"/>
    <col min="11501" max="11501" width="40.42578125" style="23" bestFit="1" customWidth="1"/>
    <col min="11502" max="11503" width="7.85546875" style="23" bestFit="1" customWidth="1"/>
    <col min="11504" max="11505" width="6.7109375" style="23" bestFit="1" customWidth="1"/>
    <col min="11506" max="11506" width="7.42578125" style="23" customWidth="1"/>
    <col min="11507" max="11507" width="7.7109375" style="23" bestFit="1" customWidth="1"/>
    <col min="11508" max="11508" width="21.28515625" style="23" bestFit="1" customWidth="1"/>
    <col min="11509" max="11509" width="19.85546875" style="23" customWidth="1"/>
    <col min="11510" max="11510" width="15.7109375" style="23" customWidth="1"/>
    <col min="11511" max="11512" width="13.7109375" style="23" customWidth="1"/>
    <col min="11513" max="11513" width="14.85546875" style="23" customWidth="1"/>
    <col min="11514" max="11514" width="19.5703125" style="23" customWidth="1"/>
    <col min="11515" max="11515" width="4.42578125" style="23" customWidth="1"/>
    <col min="11516" max="11516" width="34.42578125" style="23" bestFit="1" customWidth="1"/>
    <col min="11517" max="11517" width="6" style="23" bestFit="1" customWidth="1"/>
    <col min="11518" max="11518" width="14.85546875" style="23" bestFit="1" customWidth="1"/>
    <col min="11519" max="11520" width="9.140625" style="23" customWidth="1"/>
    <col min="11521" max="11752" width="9.140625" style="23"/>
    <col min="11753" max="11753" width="5" style="23" customWidth="1"/>
    <col min="11754" max="11754" width="8.85546875" style="23" bestFit="1" customWidth="1"/>
    <col min="11755" max="11755" width="13.28515625" style="23" bestFit="1" customWidth="1"/>
    <col min="11756" max="11756" width="7.85546875" style="23" customWidth="1"/>
    <col min="11757" max="11757" width="40.42578125" style="23" bestFit="1" customWidth="1"/>
    <col min="11758" max="11759" width="7.85546875" style="23" bestFit="1" customWidth="1"/>
    <col min="11760" max="11761" width="6.7109375" style="23" bestFit="1" customWidth="1"/>
    <col min="11762" max="11762" width="7.42578125" style="23" customWidth="1"/>
    <col min="11763" max="11763" width="7.7109375" style="23" bestFit="1" customWidth="1"/>
    <col min="11764" max="11764" width="21.28515625" style="23" bestFit="1" customWidth="1"/>
    <col min="11765" max="11765" width="19.85546875" style="23" customWidth="1"/>
    <col min="11766" max="11766" width="15.7109375" style="23" customWidth="1"/>
    <col min="11767" max="11768" width="13.7109375" style="23" customWidth="1"/>
    <col min="11769" max="11769" width="14.85546875" style="23" customWidth="1"/>
    <col min="11770" max="11770" width="19.5703125" style="23" customWidth="1"/>
    <col min="11771" max="11771" width="4.42578125" style="23" customWidth="1"/>
    <col min="11772" max="11772" width="34.42578125" style="23" bestFit="1" customWidth="1"/>
    <col min="11773" max="11773" width="6" style="23" bestFit="1" customWidth="1"/>
    <col min="11774" max="11774" width="14.85546875" style="23" bestFit="1" customWidth="1"/>
    <col min="11775" max="11776" width="9.140625" style="23" customWidth="1"/>
    <col min="11777" max="12008" width="9.140625" style="23"/>
    <col min="12009" max="12009" width="5" style="23" customWidth="1"/>
    <col min="12010" max="12010" width="8.85546875" style="23" bestFit="1" customWidth="1"/>
    <col min="12011" max="12011" width="13.28515625" style="23" bestFit="1" customWidth="1"/>
    <col min="12012" max="12012" width="7.85546875" style="23" customWidth="1"/>
    <col min="12013" max="12013" width="40.42578125" style="23" bestFit="1" customWidth="1"/>
    <col min="12014" max="12015" width="7.85546875" style="23" bestFit="1" customWidth="1"/>
    <col min="12016" max="12017" width="6.7109375" style="23" bestFit="1" customWidth="1"/>
    <col min="12018" max="12018" width="7.42578125" style="23" customWidth="1"/>
    <col min="12019" max="12019" width="7.7109375" style="23" bestFit="1" customWidth="1"/>
    <col min="12020" max="12020" width="21.28515625" style="23" bestFit="1" customWidth="1"/>
    <col min="12021" max="12021" width="19.85546875" style="23" customWidth="1"/>
    <col min="12022" max="12022" width="15.7109375" style="23" customWidth="1"/>
    <col min="12023" max="12024" width="13.7109375" style="23" customWidth="1"/>
    <col min="12025" max="12025" width="14.85546875" style="23" customWidth="1"/>
    <col min="12026" max="12026" width="19.5703125" style="23" customWidth="1"/>
    <col min="12027" max="12027" width="4.42578125" style="23" customWidth="1"/>
    <col min="12028" max="12028" width="34.42578125" style="23" bestFit="1" customWidth="1"/>
    <col min="12029" max="12029" width="6" style="23" bestFit="1" customWidth="1"/>
    <col min="12030" max="12030" width="14.85546875" style="23" bestFit="1" customWidth="1"/>
    <col min="12031" max="12032" width="9.140625" style="23" customWidth="1"/>
    <col min="12033" max="12264" width="9.140625" style="23"/>
    <col min="12265" max="12265" width="5" style="23" customWidth="1"/>
    <col min="12266" max="12266" width="8.85546875" style="23" bestFit="1" customWidth="1"/>
    <col min="12267" max="12267" width="13.28515625" style="23" bestFit="1" customWidth="1"/>
    <col min="12268" max="12268" width="7.85546875" style="23" customWidth="1"/>
    <col min="12269" max="12269" width="40.42578125" style="23" bestFit="1" customWidth="1"/>
    <col min="12270" max="12271" width="7.85546875" style="23" bestFit="1" customWidth="1"/>
    <col min="12272" max="12273" width="6.7109375" style="23" bestFit="1" customWidth="1"/>
    <col min="12274" max="12274" width="7.42578125" style="23" customWidth="1"/>
    <col min="12275" max="12275" width="7.7109375" style="23" bestFit="1" customWidth="1"/>
    <col min="12276" max="12276" width="21.28515625" style="23" bestFit="1" customWidth="1"/>
    <col min="12277" max="12277" width="19.85546875" style="23" customWidth="1"/>
    <col min="12278" max="12278" width="15.7109375" style="23" customWidth="1"/>
    <col min="12279" max="12280" width="13.7109375" style="23" customWidth="1"/>
    <col min="12281" max="12281" width="14.85546875" style="23" customWidth="1"/>
    <col min="12282" max="12282" width="19.5703125" style="23" customWidth="1"/>
    <col min="12283" max="12283" width="4.42578125" style="23" customWidth="1"/>
    <col min="12284" max="12284" width="34.42578125" style="23" bestFit="1" customWidth="1"/>
    <col min="12285" max="12285" width="6" style="23" bestFit="1" customWidth="1"/>
    <col min="12286" max="12286" width="14.85546875" style="23" bestFit="1" customWidth="1"/>
    <col min="12287" max="12288" width="9.140625" style="23" customWidth="1"/>
    <col min="12289" max="12520" width="9.140625" style="23"/>
    <col min="12521" max="12521" width="5" style="23" customWidth="1"/>
    <col min="12522" max="12522" width="8.85546875" style="23" bestFit="1" customWidth="1"/>
    <col min="12523" max="12523" width="13.28515625" style="23" bestFit="1" customWidth="1"/>
    <col min="12524" max="12524" width="7.85546875" style="23" customWidth="1"/>
    <col min="12525" max="12525" width="40.42578125" style="23" bestFit="1" customWidth="1"/>
    <col min="12526" max="12527" width="7.85546875" style="23" bestFit="1" customWidth="1"/>
    <col min="12528" max="12529" width="6.7109375" style="23" bestFit="1" customWidth="1"/>
    <col min="12530" max="12530" width="7.42578125" style="23" customWidth="1"/>
    <col min="12531" max="12531" width="7.7109375" style="23" bestFit="1" customWidth="1"/>
    <col min="12532" max="12532" width="21.28515625" style="23" bestFit="1" customWidth="1"/>
    <col min="12533" max="12533" width="19.85546875" style="23" customWidth="1"/>
    <col min="12534" max="12534" width="15.7109375" style="23" customWidth="1"/>
    <col min="12535" max="12536" width="13.7109375" style="23" customWidth="1"/>
    <col min="12537" max="12537" width="14.85546875" style="23" customWidth="1"/>
    <col min="12538" max="12538" width="19.5703125" style="23" customWidth="1"/>
    <col min="12539" max="12539" width="4.42578125" style="23" customWidth="1"/>
    <col min="12540" max="12540" width="34.42578125" style="23" bestFit="1" customWidth="1"/>
    <col min="12541" max="12541" width="6" style="23" bestFit="1" customWidth="1"/>
    <col min="12542" max="12542" width="14.85546875" style="23" bestFit="1" customWidth="1"/>
    <col min="12543" max="12544" width="9.140625" style="23" customWidth="1"/>
    <col min="12545" max="12776" width="9.140625" style="23"/>
    <col min="12777" max="12777" width="5" style="23" customWidth="1"/>
    <col min="12778" max="12778" width="8.85546875" style="23" bestFit="1" customWidth="1"/>
    <col min="12779" max="12779" width="13.28515625" style="23" bestFit="1" customWidth="1"/>
    <col min="12780" max="12780" width="7.85546875" style="23" customWidth="1"/>
    <col min="12781" max="12781" width="40.42578125" style="23" bestFit="1" customWidth="1"/>
    <col min="12782" max="12783" width="7.85546875" style="23" bestFit="1" customWidth="1"/>
    <col min="12784" max="12785" width="6.7109375" style="23" bestFit="1" customWidth="1"/>
    <col min="12786" max="12786" width="7.42578125" style="23" customWidth="1"/>
    <col min="12787" max="12787" width="7.7109375" style="23" bestFit="1" customWidth="1"/>
    <col min="12788" max="12788" width="21.28515625" style="23" bestFit="1" customWidth="1"/>
    <col min="12789" max="12789" width="19.85546875" style="23" customWidth="1"/>
    <col min="12790" max="12790" width="15.7109375" style="23" customWidth="1"/>
    <col min="12791" max="12792" width="13.7109375" style="23" customWidth="1"/>
    <col min="12793" max="12793" width="14.85546875" style="23" customWidth="1"/>
    <col min="12794" max="12794" width="19.5703125" style="23" customWidth="1"/>
    <col min="12795" max="12795" width="4.42578125" style="23" customWidth="1"/>
    <col min="12796" max="12796" width="34.42578125" style="23" bestFit="1" customWidth="1"/>
    <col min="12797" max="12797" width="6" style="23" bestFit="1" customWidth="1"/>
    <col min="12798" max="12798" width="14.85546875" style="23" bestFit="1" customWidth="1"/>
    <col min="12799" max="12800" width="9.140625" style="23" customWidth="1"/>
    <col min="12801" max="13032" width="9.140625" style="23"/>
    <col min="13033" max="13033" width="5" style="23" customWidth="1"/>
    <col min="13034" max="13034" width="8.85546875" style="23" bestFit="1" customWidth="1"/>
    <col min="13035" max="13035" width="13.28515625" style="23" bestFit="1" customWidth="1"/>
    <col min="13036" max="13036" width="7.85546875" style="23" customWidth="1"/>
    <col min="13037" max="13037" width="40.42578125" style="23" bestFit="1" customWidth="1"/>
    <col min="13038" max="13039" width="7.85546875" style="23" bestFit="1" customWidth="1"/>
    <col min="13040" max="13041" width="6.7109375" style="23" bestFit="1" customWidth="1"/>
    <col min="13042" max="13042" width="7.42578125" style="23" customWidth="1"/>
    <col min="13043" max="13043" width="7.7109375" style="23" bestFit="1" customWidth="1"/>
    <col min="13044" max="13044" width="21.28515625" style="23" bestFit="1" customWidth="1"/>
    <col min="13045" max="13045" width="19.85546875" style="23" customWidth="1"/>
    <col min="13046" max="13046" width="15.7109375" style="23" customWidth="1"/>
    <col min="13047" max="13048" width="13.7109375" style="23" customWidth="1"/>
    <col min="13049" max="13049" width="14.85546875" style="23" customWidth="1"/>
    <col min="13050" max="13050" width="19.5703125" style="23" customWidth="1"/>
    <col min="13051" max="13051" width="4.42578125" style="23" customWidth="1"/>
    <col min="13052" max="13052" width="34.42578125" style="23" bestFit="1" customWidth="1"/>
    <col min="13053" max="13053" width="6" style="23" bestFit="1" customWidth="1"/>
    <col min="13054" max="13054" width="14.85546875" style="23" bestFit="1" customWidth="1"/>
    <col min="13055" max="13056" width="9.140625" style="23" customWidth="1"/>
    <col min="13057" max="13288" width="9.140625" style="23"/>
    <col min="13289" max="13289" width="5" style="23" customWidth="1"/>
    <col min="13290" max="13290" width="8.85546875" style="23" bestFit="1" customWidth="1"/>
    <col min="13291" max="13291" width="13.28515625" style="23" bestFit="1" customWidth="1"/>
    <col min="13292" max="13292" width="7.85546875" style="23" customWidth="1"/>
    <col min="13293" max="13293" width="40.42578125" style="23" bestFit="1" customWidth="1"/>
    <col min="13294" max="13295" width="7.85546875" style="23" bestFit="1" customWidth="1"/>
    <col min="13296" max="13297" width="6.7109375" style="23" bestFit="1" customWidth="1"/>
    <col min="13298" max="13298" width="7.42578125" style="23" customWidth="1"/>
    <col min="13299" max="13299" width="7.7109375" style="23" bestFit="1" customWidth="1"/>
    <col min="13300" max="13300" width="21.28515625" style="23" bestFit="1" customWidth="1"/>
    <col min="13301" max="13301" width="19.85546875" style="23" customWidth="1"/>
    <col min="13302" max="13302" width="15.7109375" style="23" customWidth="1"/>
    <col min="13303" max="13304" width="13.7109375" style="23" customWidth="1"/>
    <col min="13305" max="13305" width="14.85546875" style="23" customWidth="1"/>
    <col min="13306" max="13306" width="19.5703125" style="23" customWidth="1"/>
    <col min="13307" max="13307" width="4.42578125" style="23" customWidth="1"/>
    <col min="13308" max="13308" width="34.42578125" style="23" bestFit="1" customWidth="1"/>
    <col min="13309" max="13309" width="6" style="23" bestFit="1" customWidth="1"/>
    <col min="13310" max="13310" width="14.85546875" style="23" bestFit="1" customWidth="1"/>
    <col min="13311" max="13312" width="9.140625" style="23" customWidth="1"/>
    <col min="13313" max="13544" width="9.140625" style="23"/>
    <col min="13545" max="13545" width="5" style="23" customWidth="1"/>
    <col min="13546" max="13546" width="8.85546875" style="23" bestFit="1" customWidth="1"/>
    <col min="13547" max="13547" width="13.28515625" style="23" bestFit="1" customWidth="1"/>
    <col min="13548" max="13548" width="7.85546875" style="23" customWidth="1"/>
    <col min="13549" max="13549" width="40.42578125" style="23" bestFit="1" customWidth="1"/>
    <col min="13550" max="13551" width="7.85546875" style="23" bestFit="1" customWidth="1"/>
    <col min="13552" max="13553" width="6.7109375" style="23" bestFit="1" customWidth="1"/>
    <col min="13554" max="13554" width="7.42578125" style="23" customWidth="1"/>
    <col min="13555" max="13555" width="7.7109375" style="23" bestFit="1" customWidth="1"/>
    <col min="13556" max="13556" width="21.28515625" style="23" bestFit="1" customWidth="1"/>
    <col min="13557" max="13557" width="19.85546875" style="23" customWidth="1"/>
    <col min="13558" max="13558" width="15.7109375" style="23" customWidth="1"/>
    <col min="13559" max="13560" width="13.7109375" style="23" customWidth="1"/>
    <col min="13561" max="13561" width="14.85546875" style="23" customWidth="1"/>
    <col min="13562" max="13562" width="19.5703125" style="23" customWidth="1"/>
    <col min="13563" max="13563" width="4.42578125" style="23" customWidth="1"/>
    <col min="13564" max="13564" width="34.42578125" style="23" bestFit="1" customWidth="1"/>
    <col min="13565" max="13565" width="6" style="23" bestFit="1" customWidth="1"/>
    <col min="13566" max="13566" width="14.85546875" style="23" bestFit="1" customWidth="1"/>
    <col min="13567" max="13568" width="9.140625" style="23" customWidth="1"/>
    <col min="13569" max="13800" width="9.140625" style="23"/>
    <col min="13801" max="13801" width="5" style="23" customWidth="1"/>
    <col min="13802" max="13802" width="8.85546875" style="23" bestFit="1" customWidth="1"/>
    <col min="13803" max="13803" width="13.28515625" style="23" bestFit="1" customWidth="1"/>
    <col min="13804" max="13804" width="7.85546875" style="23" customWidth="1"/>
    <col min="13805" max="13805" width="40.42578125" style="23" bestFit="1" customWidth="1"/>
    <col min="13806" max="13807" width="7.85546875" style="23" bestFit="1" customWidth="1"/>
    <col min="13808" max="13809" width="6.7109375" style="23" bestFit="1" customWidth="1"/>
    <col min="13810" max="13810" width="7.42578125" style="23" customWidth="1"/>
    <col min="13811" max="13811" width="7.7109375" style="23" bestFit="1" customWidth="1"/>
    <col min="13812" max="13812" width="21.28515625" style="23" bestFit="1" customWidth="1"/>
    <col min="13813" max="13813" width="19.85546875" style="23" customWidth="1"/>
    <col min="13814" max="13814" width="15.7109375" style="23" customWidth="1"/>
    <col min="13815" max="13816" width="13.7109375" style="23" customWidth="1"/>
    <col min="13817" max="13817" width="14.85546875" style="23" customWidth="1"/>
    <col min="13818" max="13818" width="19.5703125" style="23" customWidth="1"/>
    <col min="13819" max="13819" width="4.42578125" style="23" customWidth="1"/>
    <col min="13820" max="13820" width="34.42578125" style="23" bestFit="1" customWidth="1"/>
    <col min="13821" max="13821" width="6" style="23" bestFit="1" customWidth="1"/>
    <col min="13822" max="13822" width="14.85546875" style="23" bestFit="1" customWidth="1"/>
    <col min="13823" max="13824" width="9.140625" style="23" customWidth="1"/>
    <col min="13825" max="14056" width="9.140625" style="23"/>
    <col min="14057" max="14057" width="5" style="23" customWidth="1"/>
    <col min="14058" max="14058" width="8.85546875" style="23" bestFit="1" customWidth="1"/>
    <col min="14059" max="14059" width="13.28515625" style="23" bestFit="1" customWidth="1"/>
    <col min="14060" max="14060" width="7.85546875" style="23" customWidth="1"/>
    <col min="14061" max="14061" width="40.42578125" style="23" bestFit="1" customWidth="1"/>
    <col min="14062" max="14063" width="7.85546875" style="23" bestFit="1" customWidth="1"/>
    <col min="14064" max="14065" width="6.7109375" style="23" bestFit="1" customWidth="1"/>
    <col min="14066" max="14066" width="7.42578125" style="23" customWidth="1"/>
    <col min="14067" max="14067" width="7.7109375" style="23" bestFit="1" customWidth="1"/>
    <col min="14068" max="14068" width="21.28515625" style="23" bestFit="1" customWidth="1"/>
    <col min="14069" max="14069" width="19.85546875" style="23" customWidth="1"/>
    <col min="14070" max="14070" width="15.7109375" style="23" customWidth="1"/>
    <col min="14071" max="14072" width="13.7109375" style="23" customWidth="1"/>
    <col min="14073" max="14073" width="14.85546875" style="23" customWidth="1"/>
    <col min="14074" max="14074" width="19.5703125" style="23" customWidth="1"/>
    <col min="14075" max="14075" width="4.42578125" style="23" customWidth="1"/>
    <col min="14076" max="14076" width="34.42578125" style="23" bestFit="1" customWidth="1"/>
    <col min="14077" max="14077" width="6" style="23" bestFit="1" customWidth="1"/>
    <col min="14078" max="14078" width="14.85546875" style="23" bestFit="1" customWidth="1"/>
    <col min="14079" max="14080" width="9.140625" style="23" customWidth="1"/>
    <col min="14081" max="14312" width="9.140625" style="23"/>
    <col min="14313" max="14313" width="5" style="23" customWidth="1"/>
    <col min="14314" max="14314" width="8.85546875" style="23" bestFit="1" customWidth="1"/>
    <col min="14315" max="14315" width="13.28515625" style="23" bestFit="1" customWidth="1"/>
    <col min="14316" max="14316" width="7.85546875" style="23" customWidth="1"/>
    <col min="14317" max="14317" width="40.42578125" style="23" bestFit="1" customWidth="1"/>
    <col min="14318" max="14319" width="7.85546875" style="23" bestFit="1" customWidth="1"/>
    <col min="14320" max="14321" width="6.7109375" style="23" bestFit="1" customWidth="1"/>
    <col min="14322" max="14322" width="7.42578125" style="23" customWidth="1"/>
    <col min="14323" max="14323" width="7.7109375" style="23" bestFit="1" customWidth="1"/>
    <col min="14324" max="14324" width="21.28515625" style="23" bestFit="1" customWidth="1"/>
    <col min="14325" max="14325" width="19.85546875" style="23" customWidth="1"/>
    <col min="14326" max="14326" width="15.7109375" style="23" customWidth="1"/>
    <col min="14327" max="14328" width="13.7109375" style="23" customWidth="1"/>
    <col min="14329" max="14329" width="14.85546875" style="23" customWidth="1"/>
    <col min="14330" max="14330" width="19.5703125" style="23" customWidth="1"/>
    <col min="14331" max="14331" width="4.42578125" style="23" customWidth="1"/>
    <col min="14332" max="14332" width="34.42578125" style="23" bestFit="1" customWidth="1"/>
    <col min="14333" max="14333" width="6" style="23" bestFit="1" customWidth="1"/>
    <col min="14334" max="14334" width="14.85546875" style="23" bestFit="1" customWidth="1"/>
    <col min="14335" max="14336" width="9.140625" style="23" customWidth="1"/>
    <col min="14337" max="14568" width="9.140625" style="23"/>
    <col min="14569" max="14569" width="5" style="23" customWidth="1"/>
    <col min="14570" max="14570" width="8.85546875" style="23" bestFit="1" customWidth="1"/>
    <col min="14571" max="14571" width="13.28515625" style="23" bestFit="1" customWidth="1"/>
    <col min="14572" max="14572" width="7.85546875" style="23" customWidth="1"/>
    <col min="14573" max="14573" width="40.42578125" style="23" bestFit="1" customWidth="1"/>
    <col min="14574" max="14575" width="7.85546875" style="23" bestFit="1" customWidth="1"/>
    <col min="14576" max="14577" width="6.7109375" style="23" bestFit="1" customWidth="1"/>
    <col min="14578" max="14578" width="7.42578125" style="23" customWidth="1"/>
    <col min="14579" max="14579" width="7.7109375" style="23" bestFit="1" customWidth="1"/>
    <col min="14580" max="14580" width="21.28515625" style="23" bestFit="1" customWidth="1"/>
    <col min="14581" max="14581" width="19.85546875" style="23" customWidth="1"/>
    <col min="14582" max="14582" width="15.7109375" style="23" customWidth="1"/>
    <col min="14583" max="14584" width="13.7109375" style="23" customWidth="1"/>
    <col min="14585" max="14585" width="14.85546875" style="23" customWidth="1"/>
    <col min="14586" max="14586" width="19.5703125" style="23" customWidth="1"/>
    <col min="14587" max="14587" width="4.42578125" style="23" customWidth="1"/>
    <col min="14588" max="14588" width="34.42578125" style="23" bestFit="1" customWidth="1"/>
    <col min="14589" max="14589" width="6" style="23" bestFit="1" customWidth="1"/>
    <col min="14590" max="14590" width="14.85546875" style="23" bestFit="1" customWidth="1"/>
    <col min="14591" max="14592" width="9.140625" style="23" customWidth="1"/>
    <col min="14593" max="14824" width="9.140625" style="23"/>
    <col min="14825" max="14825" width="5" style="23" customWidth="1"/>
    <col min="14826" max="14826" width="8.85546875" style="23" bestFit="1" customWidth="1"/>
    <col min="14827" max="14827" width="13.28515625" style="23" bestFit="1" customWidth="1"/>
    <col min="14828" max="14828" width="7.85546875" style="23" customWidth="1"/>
    <col min="14829" max="14829" width="40.42578125" style="23" bestFit="1" customWidth="1"/>
    <col min="14830" max="14831" width="7.85546875" style="23" bestFit="1" customWidth="1"/>
    <col min="14832" max="14833" width="6.7109375" style="23" bestFit="1" customWidth="1"/>
    <col min="14834" max="14834" width="7.42578125" style="23" customWidth="1"/>
    <col min="14835" max="14835" width="7.7109375" style="23" bestFit="1" customWidth="1"/>
    <col min="14836" max="14836" width="21.28515625" style="23" bestFit="1" customWidth="1"/>
    <col min="14837" max="14837" width="19.85546875" style="23" customWidth="1"/>
    <col min="14838" max="14838" width="15.7109375" style="23" customWidth="1"/>
    <col min="14839" max="14840" width="13.7109375" style="23" customWidth="1"/>
    <col min="14841" max="14841" width="14.85546875" style="23" customWidth="1"/>
    <col min="14842" max="14842" width="19.5703125" style="23" customWidth="1"/>
    <col min="14843" max="14843" width="4.42578125" style="23" customWidth="1"/>
    <col min="14844" max="14844" width="34.42578125" style="23" bestFit="1" customWidth="1"/>
    <col min="14845" max="14845" width="6" style="23" bestFit="1" customWidth="1"/>
    <col min="14846" max="14846" width="14.85546875" style="23" bestFit="1" customWidth="1"/>
    <col min="14847" max="14848" width="9.140625" style="23" customWidth="1"/>
    <col min="14849" max="15080" width="9.140625" style="23"/>
    <col min="15081" max="15081" width="5" style="23" customWidth="1"/>
    <col min="15082" max="15082" width="8.85546875" style="23" bestFit="1" customWidth="1"/>
    <col min="15083" max="15083" width="13.28515625" style="23" bestFit="1" customWidth="1"/>
    <col min="15084" max="15084" width="7.85546875" style="23" customWidth="1"/>
    <col min="15085" max="15085" width="40.42578125" style="23" bestFit="1" customWidth="1"/>
    <col min="15086" max="15087" width="7.85546875" style="23" bestFit="1" customWidth="1"/>
    <col min="15088" max="15089" width="6.7109375" style="23" bestFit="1" customWidth="1"/>
    <col min="15090" max="15090" width="7.42578125" style="23" customWidth="1"/>
    <col min="15091" max="15091" width="7.7109375" style="23" bestFit="1" customWidth="1"/>
    <col min="15092" max="15092" width="21.28515625" style="23" bestFit="1" customWidth="1"/>
    <col min="15093" max="15093" width="19.85546875" style="23" customWidth="1"/>
    <col min="15094" max="15094" width="15.7109375" style="23" customWidth="1"/>
    <col min="15095" max="15096" width="13.7109375" style="23" customWidth="1"/>
    <col min="15097" max="15097" width="14.85546875" style="23" customWidth="1"/>
    <col min="15098" max="15098" width="19.5703125" style="23" customWidth="1"/>
    <col min="15099" max="15099" width="4.42578125" style="23" customWidth="1"/>
    <col min="15100" max="15100" width="34.42578125" style="23" bestFit="1" customWidth="1"/>
    <col min="15101" max="15101" width="6" style="23" bestFit="1" customWidth="1"/>
    <col min="15102" max="15102" width="14.85546875" style="23" bestFit="1" customWidth="1"/>
    <col min="15103" max="15104" width="9.140625" style="23" customWidth="1"/>
    <col min="15105" max="15336" width="9.140625" style="23"/>
    <col min="15337" max="15337" width="5" style="23" customWidth="1"/>
    <col min="15338" max="15338" width="8.85546875" style="23" bestFit="1" customWidth="1"/>
    <col min="15339" max="15339" width="13.28515625" style="23" bestFit="1" customWidth="1"/>
    <col min="15340" max="15340" width="7.85546875" style="23" customWidth="1"/>
    <col min="15341" max="15341" width="40.42578125" style="23" bestFit="1" customWidth="1"/>
    <col min="15342" max="15343" width="7.85546875" style="23" bestFit="1" customWidth="1"/>
    <col min="15344" max="15345" width="6.7109375" style="23" bestFit="1" customWidth="1"/>
    <col min="15346" max="15346" width="7.42578125" style="23" customWidth="1"/>
    <col min="15347" max="15347" width="7.7109375" style="23" bestFit="1" customWidth="1"/>
    <col min="15348" max="15348" width="21.28515625" style="23" bestFit="1" customWidth="1"/>
    <col min="15349" max="15349" width="19.85546875" style="23" customWidth="1"/>
    <col min="15350" max="15350" width="15.7109375" style="23" customWidth="1"/>
    <col min="15351" max="15352" width="13.7109375" style="23" customWidth="1"/>
    <col min="15353" max="15353" width="14.85546875" style="23" customWidth="1"/>
    <col min="15354" max="15354" width="19.5703125" style="23" customWidth="1"/>
    <col min="15355" max="15355" width="4.42578125" style="23" customWidth="1"/>
    <col min="15356" max="15356" width="34.42578125" style="23" bestFit="1" customWidth="1"/>
    <col min="15357" max="15357" width="6" style="23" bestFit="1" customWidth="1"/>
    <col min="15358" max="15358" width="14.85546875" style="23" bestFit="1" customWidth="1"/>
    <col min="15359" max="15360" width="9.140625" style="23" customWidth="1"/>
    <col min="15361" max="15592" width="9.140625" style="23"/>
    <col min="15593" max="15593" width="5" style="23" customWidth="1"/>
    <col min="15594" max="15594" width="8.85546875" style="23" bestFit="1" customWidth="1"/>
    <col min="15595" max="15595" width="13.28515625" style="23" bestFit="1" customWidth="1"/>
    <col min="15596" max="15596" width="7.85546875" style="23" customWidth="1"/>
    <col min="15597" max="15597" width="40.42578125" style="23" bestFit="1" customWidth="1"/>
    <col min="15598" max="15599" width="7.85546875" style="23" bestFit="1" customWidth="1"/>
    <col min="15600" max="15601" width="6.7109375" style="23" bestFit="1" customWidth="1"/>
    <col min="15602" max="15602" width="7.42578125" style="23" customWidth="1"/>
    <col min="15603" max="15603" width="7.7109375" style="23" bestFit="1" customWidth="1"/>
    <col min="15604" max="15604" width="21.28515625" style="23" bestFit="1" customWidth="1"/>
    <col min="15605" max="15605" width="19.85546875" style="23" customWidth="1"/>
    <col min="15606" max="15606" width="15.7109375" style="23" customWidth="1"/>
    <col min="15607" max="15608" width="13.7109375" style="23" customWidth="1"/>
    <col min="15609" max="15609" width="14.85546875" style="23" customWidth="1"/>
    <col min="15610" max="15610" width="19.5703125" style="23" customWidth="1"/>
    <col min="15611" max="15611" width="4.42578125" style="23" customWidth="1"/>
    <col min="15612" max="15612" width="34.42578125" style="23" bestFit="1" customWidth="1"/>
    <col min="15613" max="15613" width="6" style="23" bestFit="1" customWidth="1"/>
    <col min="15614" max="15614" width="14.85546875" style="23" bestFit="1" customWidth="1"/>
    <col min="15615" max="15616" width="9.140625" style="23" customWidth="1"/>
    <col min="15617" max="15848" width="9.140625" style="23"/>
    <col min="15849" max="15849" width="5" style="23" customWidth="1"/>
    <col min="15850" max="15850" width="8.85546875" style="23" bestFit="1" customWidth="1"/>
    <col min="15851" max="15851" width="13.28515625" style="23" bestFit="1" customWidth="1"/>
    <col min="15852" max="15852" width="7.85546875" style="23" customWidth="1"/>
    <col min="15853" max="15853" width="40.42578125" style="23" bestFit="1" customWidth="1"/>
    <col min="15854" max="15855" width="7.85546875" style="23" bestFit="1" customWidth="1"/>
    <col min="15856" max="15857" width="6.7109375" style="23" bestFit="1" customWidth="1"/>
    <col min="15858" max="15858" width="7.42578125" style="23" customWidth="1"/>
    <col min="15859" max="15859" width="7.7109375" style="23" bestFit="1" customWidth="1"/>
    <col min="15860" max="15860" width="21.28515625" style="23" bestFit="1" customWidth="1"/>
    <col min="15861" max="15861" width="19.85546875" style="23" customWidth="1"/>
    <col min="15862" max="15862" width="15.7109375" style="23" customWidth="1"/>
    <col min="15863" max="15864" width="13.7109375" style="23" customWidth="1"/>
    <col min="15865" max="15865" width="14.85546875" style="23" customWidth="1"/>
    <col min="15866" max="15866" width="19.5703125" style="23" customWidth="1"/>
    <col min="15867" max="15867" width="4.42578125" style="23" customWidth="1"/>
    <col min="15868" max="15868" width="34.42578125" style="23" bestFit="1" customWidth="1"/>
    <col min="15869" max="15869" width="6" style="23" bestFit="1" customWidth="1"/>
    <col min="15870" max="15870" width="14.85546875" style="23" bestFit="1" customWidth="1"/>
    <col min="15871" max="15872" width="9.140625" style="23" customWidth="1"/>
    <col min="15873" max="16104" width="9.140625" style="23"/>
    <col min="16105" max="16105" width="5" style="23" customWidth="1"/>
    <col min="16106" max="16106" width="8.85546875" style="23" bestFit="1" customWidth="1"/>
    <col min="16107" max="16107" width="13.28515625" style="23" bestFit="1" customWidth="1"/>
    <col min="16108" max="16108" width="7.85546875" style="23" customWidth="1"/>
    <col min="16109" max="16109" width="40.42578125" style="23" bestFit="1" customWidth="1"/>
    <col min="16110" max="16111" width="7.85546875" style="23" bestFit="1" customWidth="1"/>
    <col min="16112" max="16113" width="6.7109375" style="23" bestFit="1" customWidth="1"/>
    <col min="16114" max="16114" width="7.42578125" style="23" customWidth="1"/>
    <col min="16115" max="16115" width="7.7109375" style="23" bestFit="1" customWidth="1"/>
    <col min="16116" max="16116" width="21.28515625" style="23" bestFit="1" customWidth="1"/>
    <col min="16117" max="16117" width="19.85546875" style="23" customWidth="1"/>
    <col min="16118" max="16118" width="15.7109375" style="23" customWidth="1"/>
    <col min="16119" max="16120" width="13.7109375" style="23" customWidth="1"/>
    <col min="16121" max="16121" width="14.85546875" style="23" customWidth="1"/>
    <col min="16122" max="16122" width="19.5703125" style="23" customWidth="1"/>
    <col min="16123" max="16123" width="4.42578125" style="23" customWidth="1"/>
    <col min="16124" max="16124" width="34.42578125" style="23" bestFit="1" customWidth="1"/>
    <col min="16125" max="16125" width="6" style="23" bestFit="1" customWidth="1"/>
    <col min="16126" max="16126" width="14.85546875" style="23" bestFit="1" customWidth="1"/>
    <col min="16127" max="16128" width="9.140625" style="23" customWidth="1"/>
    <col min="16129" max="16384" width="9.140625" style="23"/>
  </cols>
  <sheetData>
    <row r="1" spans="1:18" s="10" customFormat="1" ht="18.75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</row>
    <row r="2" spans="1:18" s="10" customFormat="1" ht="18.75" customHeight="1">
      <c r="A2" s="94" t="s">
        <v>230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1:18" s="10" customFormat="1" ht="18.75" customHeight="1">
      <c r="A3" s="95" t="s">
        <v>231</v>
      </c>
      <c r="B3" s="95"/>
      <c r="C3" s="95"/>
      <c r="D3" s="96" t="s">
        <v>216</v>
      </c>
      <c r="E3" s="97"/>
      <c r="F3" s="97"/>
      <c r="G3" s="97"/>
      <c r="H3" s="97"/>
      <c r="I3" s="97"/>
      <c r="J3" s="97"/>
      <c r="K3" s="97"/>
      <c r="L3" s="98" t="s">
        <v>218</v>
      </c>
      <c r="M3" s="98"/>
      <c r="N3" s="98"/>
      <c r="O3" s="98"/>
      <c r="P3" s="98"/>
      <c r="Q3" s="98"/>
      <c r="R3" s="80" t="s">
        <v>227</v>
      </c>
    </row>
    <row r="4" spans="1:18" s="14" customFormat="1" ht="18.75" customHeight="1">
      <c r="A4" s="80" t="s">
        <v>1</v>
      </c>
      <c r="B4" s="81" t="s">
        <v>2</v>
      </c>
      <c r="C4" s="11" t="s">
        <v>232</v>
      </c>
      <c r="D4" s="12" t="s">
        <v>237</v>
      </c>
      <c r="E4" s="87" t="s">
        <v>221</v>
      </c>
      <c r="F4" s="12" t="s">
        <v>253</v>
      </c>
      <c r="G4" s="87" t="s">
        <v>221</v>
      </c>
      <c r="H4" s="12" t="s">
        <v>222</v>
      </c>
      <c r="I4" s="87" t="s">
        <v>221</v>
      </c>
      <c r="J4" s="12" t="s">
        <v>259</v>
      </c>
      <c r="K4" s="87" t="s">
        <v>221</v>
      </c>
      <c r="L4" s="89" t="s">
        <v>257</v>
      </c>
      <c r="M4" s="88" t="s">
        <v>221</v>
      </c>
      <c r="N4" s="89" t="s">
        <v>255</v>
      </c>
      <c r="O4" s="91" t="s">
        <v>221</v>
      </c>
      <c r="P4" s="80" t="s">
        <v>244</v>
      </c>
      <c r="Q4" s="88" t="s">
        <v>221</v>
      </c>
      <c r="R4" s="80"/>
    </row>
    <row r="5" spans="1:18" s="14" customFormat="1" ht="18.75" customHeight="1">
      <c r="A5" s="80"/>
      <c r="B5" s="81"/>
      <c r="C5" s="7" t="s">
        <v>223</v>
      </c>
      <c r="D5" s="12">
        <v>11</v>
      </c>
      <c r="E5" s="87"/>
      <c r="F5" s="12">
        <v>14</v>
      </c>
      <c r="G5" s="87"/>
      <c r="H5" s="12">
        <v>10</v>
      </c>
      <c r="I5" s="87"/>
      <c r="J5" s="12">
        <v>13</v>
      </c>
      <c r="K5" s="87"/>
      <c r="L5" s="99"/>
      <c r="M5" s="88"/>
      <c r="N5" s="90"/>
      <c r="O5" s="92"/>
      <c r="P5" s="81"/>
      <c r="Q5" s="88"/>
      <c r="R5" s="80"/>
    </row>
    <row r="6" spans="1:18" s="14" customFormat="1" ht="18.75" customHeight="1">
      <c r="A6" s="80"/>
      <c r="B6" s="81"/>
      <c r="C6" s="7" t="s">
        <v>3</v>
      </c>
      <c r="D6" s="15">
        <f>D$5*75/100</f>
        <v>8.25</v>
      </c>
      <c r="E6" s="87"/>
      <c r="F6" s="15">
        <f>F$5*75/100</f>
        <v>10.5</v>
      </c>
      <c r="G6" s="87"/>
      <c r="H6" s="15">
        <f>H$5*75/100</f>
        <v>7.5</v>
      </c>
      <c r="I6" s="87"/>
      <c r="J6" s="15">
        <f>J$5*75/100</f>
        <v>9.75</v>
      </c>
      <c r="K6" s="87"/>
      <c r="L6" s="36" t="s">
        <v>254</v>
      </c>
      <c r="M6" s="88"/>
      <c r="N6" s="13" t="s">
        <v>256</v>
      </c>
      <c r="O6" s="93"/>
      <c r="P6" s="13" t="s">
        <v>258</v>
      </c>
      <c r="Q6" s="88"/>
      <c r="R6" s="80"/>
    </row>
    <row r="7" spans="1:18" s="21" customFormat="1" ht="21" customHeight="1">
      <c r="A7" s="24">
        <v>1</v>
      </c>
      <c r="B7" s="24">
        <v>1743001</v>
      </c>
      <c r="C7" s="25" t="s">
        <v>150</v>
      </c>
      <c r="D7" s="19">
        <v>6</v>
      </c>
      <c r="E7" s="9">
        <f>D7*100/D$5</f>
        <v>54.545454545454547</v>
      </c>
      <c r="F7" s="19">
        <v>6</v>
      </c>
      <c r="G7" s="9">
        <f>F7*100/F$5</f>
        <v>42.857142857142854</v>
      </c>
      <c r="H7" s="19">
        <v>6</v>
      </c>
      <c r="I7" s="9">
        <f>H7*100/H$5</f>
        <v>60</v>
      </c>
      <c r="J7" s="19">
        <v>7</v>
      </c>
      <c r="K7" s="9">
        <f>J7*100/J$5</f>
        <v>53.846153846153847</v>
      </c>
      <c r="L7" s="19">
        <v>1</v>
      </c>
      <c r="M7" s="20">
        <f>L7*100/3</f>
        <v>33.333333333333336</v>
      </c>
      <c r="N7" s="19">
        <v>2</v>
      </c>
      <c r="O7" s="20">
        <f>N7*100/3</f>
        <v>66.666666666666671</v>
      </c>
      <c r="P7" s="19">
        <v>4</v>
      </c>
      <c r="Q7" s="20">
        <f>P7*100/7</f>
        <v>57.142857142857146</v>
      </c>
      <c r="R7" s="20">
        <f>AVERAGE(E7,G7,I7,K7,M7,O7,Q7)</f>
        <v>52.62737262737263</v>
      </c>
    </row>
    <row r="8" spans="1:18" s="21" customFormat="1" ht="21" customHeight="1">
      <c r="A8" s="24">
        <v>2</v>
      </c>
      <c r="B8" s="24">
        <v>1743002</v>
      </c>
      <c r="C8" s="25" t="s">
        <v>151</v>
      </c>
      <c r="D8" s="19">
        <v>7</v>
      </c>
      <c r="E8" s="9">
        <f t="shared" ref="E8:G66" si="0">D8*100/D$5</f>
        <v>63.636363636363633</v>
      </c>
      <c r="F8" s="19">
        <v>9</v>
      </c>
      <c r="G8" s="9">
        <f t="shared" si="0"/>
        <v>64.285714285714292</v>
      </c>
      <c r="H8" s="19">
        <v>5</v>
      </c>
      <c r="I8" s="9">
        <f t="shared" ref="I8:K23" si="1">H8*100/H$5</f>
        <v>50</v>
      </c>
      <c r="J8" s="19">
        <v>9</v>
      </c>
      <c r="K8" s="9">
        <f t="shared" si="1"/>
        <v>69.230769230769226</v>
      </c>
      <c r="L8" s="19">
        <v>2</v>
      </c>
      <c r="M8" s="20">
        <f t="shared" ref="M8:M22" si="2">L8*100/3</f>
        <v>66.666666666666671</v>
      </c>
      <c r="N8" s="19">
        <v>2</v>
      </c>
      <c r="O8" s="20">
        <f t="shared" ref="O8:O22" si="3">N8*100/3</f>
        <v>66.666666666666671</v>
      </c>
      <c r="P8" s="19">
        <v>5</v>
      </c>
      <c r="Q8" s="20">
        <f t="shared" ref="Q8:Q22" si="4">P8*100/7</f>
        <v>71.428571428571431</v>
      </c>
      <c r="R8" s="20">
        <f t="shared" ref="R8:R71" si="5">AVERAGE(E8,G8,I8,K8,M8,O8,Q8)</f>
        <v>64.559250273535994</v>
      </c>
    </row>
    <row r="9" spans="1:18" s="21" customFormat="1" ht="21" customHeight="1">
      <c r="A9" s="24">
        <v>3</v>
      </c>
      <c r="B9" s="24">
        <v>1743003</v>
      </c>
      <c r="C9" s="25" t="s">
        <v>152</v>
      </c>
      <c r="D9" s="19">
        <v>7</v>
      </c>
      <c r="E9" s="9">
        <f t="shared" si="0"/>
        <v>63.636363636363633</v>
      </c>
      <c r="F9" s="19">
        <v>8</v>
      </c>
      <c r="G9" s="9">
        <f t="shared" si="0"/>
        <v>57.142857142857146</v>
      </c>
      <c r="H9" s="19">
        <v>5</v>
      </c>
      <c r="I9" s="9">
        <f t="shared" si="1"/>
        <v>50</v>
      </c>
      <c r="J9" s="19">
        <v>9</v>
      </c>
      <c r="K9" s="9">
        <f t="shared" si="1"/>
        <v>69.230769230769226</v>
      </c>
      <c r="L9" s="19">
        <v>1</v>
      </c>
      <c r="M9" s="20">
        <f t="shared" si="2"/>
        <v>33.333333333333336</v>
      </c>
      <c r="N9" s="19">
        <v>2</v>
      </c>
      <c r="O9" s="20">
        <f t="shared" si="3"/>
        <v>66.666666666666671</v>
      </c>
      <c r="P9" s="19">
        <v>5</v>
      </c>
      <c r="Q9" s="20">
        <f t="shared" si="4"/>
        <v>71.428571428571431</v>
      </c>
      <c r="R9" s="20">
        <f t="shared" si="5"/>
        <v>58.776937348365927</v>
      </c>
    </row>
    <row r="10" spans="1:18" s="21" customFormat="1" ht="21" customHeight="1">
      <c r="A10" s="24">
        <v>4</v>
      </c>
      <c r="B10" s="24">
        <v>1743004</v>
      </c>
      <c r="C10" s="25" t="s">
        <v>153</v>
      </c>
      <c r="D10" s="19">
        <v>8</v>
      </c>
      <c r="E10" s="9">
        <f t="shared" si="0"/>
        <v>72.727272727272734</v>
      </c>
      <c r="F10" s="19">
        <v>13</v>
      </c>
      <c r="G10" s="9">
        <f t="shared" si="0"/>
        <v>92.857142857142861</v>
      </c>
      <c r="H10" s="19">
        <v>10</v>
      </c>
      <c r="I10" s="9">
        <f t="shared" si="1"/>
        <v>100</v>
      </c>
      <c r="J10" s="19">
        <v>13</v>
      </c>
      <c r="K10" s="9">
        <f t="shared" si="1"/>
        <v>100</v>
      </c>
      <c r="L10" s="19">
        <v>3</v>
      </c>
      <c r="M10" s="20">
        <f t="shared" si="2"/>
        <v>100</v>
      </c>
      <c r="N10" s="19">
        <v>2</v>
      </c>
      <c r="O10" s="20">
        <f t="shared" si="3"/>
        <v>66.666666666666671</v>
      </c>
      <c r="P10" s="19">
        <v>6</v>
      </c>
      <c r="Q10" s="20">
        <f t="shared" si="4"/>
        <v>85.714285714285708</v>
      </c>
      <c r="R10" s="20">
        <f t="shared" si="5"/>
        <v>88.280766852195413</v>
      </c>
    </row>
    <row r="11" spans="1:18" s="21" customFormat="1" ht="21" customHeight="1">
      <c r="A11" s="24">
        <v>5</v>
      </c>
      <c r="B11" s="24">
        <v>1743005</v>
      </c>
      <c r="C11" s="25" t="s">
        <v>154</v>
      </c>
      <c r="D11" s="19">
        <v>5</v>
      </c>
      <c r="E11" s="9">
        <f t="shared" si="0"/>
        <v>45.454545454545453</v>
      </c>
      <c r="F11" s="19">
        <v>11</v>
      </c>
      <c r="G11" s="9">
        <f t="shared" si="0"/>
        <v>78.571428571428569</v>
      </c>
      <c r="H11" s="19">
        <v>6</v>
      </c>
      <c r="I11" s="9">
        <f t="shared" si="1"/>
        <v>60</v>
      </c>
      <c r="J11" s="19">
        <v>8</v>
      </c>
      <c r="K11" s="9">
        <f t="shared" si="1"/>
        <v>61.53846153846154</v>
      </c>
      <c r="L11" s="19">
        <v>2</v>
      </c>
      <c r="M11" s="20">
        <f t="shared" si="2"/>
        <v>66.666666666666671</v>
      </c>
      <c r="N11" s="19">
        <v>1</v>
      </c>
      <c r="O11" s="20">
        <f t="shared" si="3"/>
        <v>33.333333333333336</v>
      </c>
      <c r="P11" s="19">
        <v>6</v>
      </c>
      <c r="Q11" s="20">
        <f t="shared" si="4"/>
        <v>85.714285714285708</v>
      </c>
      <c r="R11" s="20">
        <f t="shared" si="5"/>
        <v>61.611245896960178</v>
      </c>
    </row>
    <row r="12" spans="1:18" s="21" customFormat="1" ht="21" customHeight="1">
      <c r="A12" s="24">
        <v>6</v>
      </c>
      <c r="B12" s="24">
        <v>1743006</v>
      </c>
      <c r="C12" s="25" t="s">
        <v>155</v>
      </c>
      <c r="D12" s="19">
        <v>8</v>
      </c>
      <c r="E12" s="9">
        <f t="shared" si="0"/>
        <v>72.727272727272734</v>
      </c>
      <c r="F12" s="19">
        <v>9</v>
      </c>
      <c r="G12" s="9">
        <f t="shared" si="0"/>
        <v>64.285714285714292</v>
      </c>
      <c r="H12" s="19">
        <v>6</v>
      </c>
      <c r="I12" s="9">
        <f t="shared" si="1"/>
        <v>60</v>
      </c>
      <c r="J12" s="19">
        <v>12</v>
      </c>
      <c r="K12" s="9">
        <f t="shared" si="1"/>
        <v>92.307692307692307</v>
      </c>
      <c r="L12" s="19">
        <v>2</v>
      </c>
      <c r="M12" s="20">
        <f t="shared" si="2"/>
        <v>66.666666666666671</v>
      </c>
      <c r="N12" s="19">
        <v>1</v>
      </c>
      <c r="O12" s="20">
        <f t="shared" si="3"/>
        <v>33.333333333333336</v>
      </c>
      <c r="P12" s="19">
        <v>7</v>
      </c>
      <c r="Q12" s="20">
        <f t="shared" si="4"/>
        <v>100</v>
      </c>
      <c r="R12" s="20">
        <f t="shared" si="5"/>
        <v>69.902954188668474</v>
      </c>
    </row>
    <row r="13" spans="1:18" s="21" customFormat="1" ht="21" customHeight="1">
      <c r="A13" s="24">
        <v>7</v>
      </c>
      <c r="B13" s="24">
        <v>1743008</v>
      </c>
      <c r="C13" s="25" t="s">
        <v>156</v>
      </c>
      <c r="D13" s="19">
        <v>4</v>
      </c>
      <c r="E13" s="9">
        <f t="shared" si="0"/>
        <v>36.363636363636367</v>
      </c>
      <c r="F13" s="19">
        <v>5</v>
      </c>
      <c r="G13" s="9">
        <f t="shared" si="0"/>
        <v>35.714285714285715</v>
      </c>
      <c r="H13" s="19">
        <v>3</v>
      </c>
      <c r="I13" s="9">
        <f t="shared" si="1"/>
        <v>30</v>
      </c>
      <c r="J13" s="19">
        <v>4</v>
      </c>
      <c r="K13" s="9">
        <f t="shared" si="1"/>
        <v>30.76923076923077</v>
      </c>
      <c r="L13" s="19">
        <v>2</v>
      </c>
      <c r="M13" s="20">
        <f t="shared" si="2"/>
        <v>66.666666666666671</v>
      </c>
      <c r="N13" s="19">
        <v>1</v>
      </c>
      <c r="O13" s="20">
        <f t="shared" si="3"/>
        <v>33.333333333333336</v>
      </c>
      <c r="P13" s="19">
        <v>2</v>
      </c>
      <c r="Q13" s="20">
        <f t="shared" si="4"/>
        <v>28.571428571428573</v>
      </c>
      <c r="R13" s="20">
        <f t="shared" si="5"/>
        <v>37.345511631225918</v>
      </c>
    </row>
    <row r="14" spans="1:18" s="21" customFormat="1" ht="21" customHeight="1">
      <c r="A14" s="24">
        <v>8</v>
      </c>
      <c r="B14" s="24">
        <v>1743009</v>
      </c>
      <c r="C14" s="25" t="s">
        <v>157</v>
      </c>
      <c r="D14" s="19">
        <v>7</v>
      </c>
      <c r="E14" s="9">
        <f t="shared" si="0"/>
        <v>63.636363636363633</v>
      </c>
      <c r="F14" s="19">
        <v>8</v>
      </c>
      <c r="G14" s="9">
        <f t="shared" si="0"/>
        <v>57.142857142857146</v>
      </c>
      <c r="H14" s="19">
        <v>6</v>
      </c>
      <c r="I14" s="9">
        <f t="shared" si="1"/>
        <v>60</v>
      </c>
      <c r="J14" s="19">
        <v>4</v>
      </c>
      <c r="K14" s="9">
        <f t="shared" si="1"/>
        <v>30.76923076923077</v>
      </c>
      <c r="L14" s="19">
        <v>2</v>
      </c>
      <c r="M14" s="20">
        <f t="shared" si="2"/>
        <v>66.666666666666671</v>
      </c>
      <c r="N14" s="19">
        <v>2</v>
      </c>
      <c r="O14" s="20">
        <f t="shared" si="3"/>
        <v>66.666666666666671</v>
      </c>
      <c r="P14" s="19">
        <v>5</v>
      </c>
      <c r="Q14" s="20">
        <f t="shared" si="4"/>
        <v>71.428571428571431</v>
      </c>
      <c r="R14" s="20">
        <f t="shared" si="5"/>
        <v>59.472908044336627</v>
      </c>
    </row>
    <row r="15" spans="1:18" s="21" customFormat="1" ht="21" customHeight="1">
      <c r="A15" s="24">
        <v>9</v>
      </c>
      <c r="B15" s="24">
        <v>1743011</v>
      </c>
      <c r="C15" s="25" t="s">
        <v>158</v>
      </c>
      <c r="D15" s="19">
        <v>7</v>
      </c>
      <c r="E15" s="9">
        <f t="shared" si="0"/>
        <v>63.636363636363633</v>
      </c>
      <c r="F15" s="19">
        <v>9</v>
      </c>
      <c r="G15" s="9">
        <f t="shared" si="0"/>
        <v>64.285714285714292</v>
      </c>
      <c r="H15" s="19">
        <v>7</v>
      </c>
      <c r="I15" s="9">
        <f t="shared" si="1"/>
        <v>70</v>
      </c>
      <c r="J15" s="19">
        <v>10</v>
      </c>
      <c r="K15" s="9">
        <f t="shared" si="1"/>
        <v>76.92307692307692</v>
      </c>
      <c r="L15" s="19">
        <v>1</v>
      </c>
      <c r="M15" s="20">
        <f t="shared" si="2"/>
        <v>33.333333333333336</v>
      </c>
      <c r="N15" s="19">
        <v>2</v>
      </c>
      <c r="O15" s="20">
        <f t="shared" si="3"/>
        <v>66.666666666666671</v>
      </c>
      <c r="P15" s="19">
        <v>5</v>
      </c>
      <c r="Q15" s="20">
        <f t="shared" si="4"/>
        <v>71.428571428571431</v>
      </c>
      <c r="R15" s="20">
        <f t="shared" si="5"/>
        <v>63.753389467675184</v>
      </c>
    </row>
    <row r="16" spans="1:18" s="21" customFormat="1" ht="21" customHeight="1">
      <c r="A16" s="24">
        <v>10</v>
      </c>
      <c r="B16" s="24">
        <v>1743013</v>
      </c>
      <c r="C16" s="25" t="s">
        <v>159</v>
      </c>
      <c r="D16" s="19">
        <v>6</v>
      </c>
      <c r="E16" s="9">
        <f t="shared" si="0"/>
        <v>54.545454545454547</v>
      </c>
      <c r="F16" s="19">
        <v>8</v>
      </c>
      <c r="G16" s="9">
        <f t="shared" si="0"/>
        <v>57.142857142857146</v>
      </c>
      <c r="H16" s="19">
        <v>5</v>
      </c>
      <c r="I16" s="9">
        <f t="shared" si="1"/>
        <v>50</v>
      </c>
      <c r="J16" s="19">
        <v>9</v>
      </c>
      <c r="K16" s="9">
        <f t="shared" si="1"/>
        <v>69.230769230769226</v>
      </c>
      <c r="L16" s="19">
        <v>2</v>
      </c>
      <c r="M16" s="20">
        <f t="shared" si="2"/>
        <v>66.666666666666671</v>
      </c>
      <c r="N16" s="19">
        <v>2</v>
      </c>
      <c r="O16" s="20">
        <f t="shared" si="3"/>
        <v>66.666666666666671</v>
      </c>
      <c r="P16" s="19">
        <v>6</v>
      </c>
      <c r="Q16" s="20">
        <f t="shared" si="4"/>
        <v>85.714285714285708</v>
      </c>
      <c r="R16" s="20">
        <f t="shared" si="5"/>
        <v>64.280957138099993</v>
      </c>
    </row>
    <row r="17" spans="1:18" s="21" customFormat="1" ht="21" customHeight="1">
      <c r="A17" s="24">
        <v>11</v>
      </c>
      <c r="B17" s="24">
        <v>1743014</v>
      </c>
      <c r="C17" s="25" t="s">
        <v>160</v>
      </c>
      <c r="D17" s="19">
        <v>6</v>
      </c>
      <c r="E17" s="9">
        <f t="shared" si="0"/>
        <v>54.545454545454547</v>
      </c>
      <c r="F17" s="19">
        <v>9</v>
      </c>
      <c r="G17" s="9">
        <f t="shared" si="0"/>
        <v>64.285714285714292</v>
      </c>
      <c r="H17" s="19">
        <v>6</v>
      </c>
      <c r="I17" s="9">
        <f t="shared" si="1"/>
        <v>60</v>
      </c>
      <c r="J17" s="19">
        <v>8</v>
      </c>
      <c r="K17" s="9">
        <f t="shared" si="1"/>
        <v>61.53846153846154</v>
      </c>
      <c r="L17" s="19">
        <v>1</v>
      </c>
      <c r="M17" s="20">
        <f t="shared" si="2"/>
        <v>33.333333333333336</v>
      </c>
      <c r="N17" s="19">
        <v>1</v>
      </c>
      <c r="O17" s="20">
        <f t="shared" si="3"/>
        <v>33.333333333333336</v>
      </c>
      <c r="P17" s="19">
        <v>6</v>
      </c>
      <c r="Q17" s="20">
        <f t="shared" si="4"/>
        <v>85.714285714285708</v>
      </c>
      <c r="R17" s="20">
        <f t="shared" si="5"/>
        <v>56.107226107226104</v>
      </c>
    </row>
    <row r="18" spans="1:18" s="21" customFormat="1" ht="21" customHeight="1">
      <c r="A18" s="24">
        <v>12</v>
      </c>
      <c r="B18" s="24">
        <v>1743015</v>
      </c>
      <c r="C18" s="25" t="s">
        <v>161</v>
      </c>
      <c r="D18" s="19">
        <v>7</v>
      </c>
      <c r="E18" s="9">
        <f t="shared" si="0"/>
        <v>63.636363636363633</v>
      </c>
      <c r="F18" s="19">
        <v>9</v>
      </c>
      <c r="G18" s="9">
        <f t="shared" si="0"/>
        <v>64.285714285714292</v>
      </c>
      <c r="H18" s="19">
        <v>7</v>
      </c>
      <c r="I18" s="9">
        <f t="shared" si="1"/>
        <v>70</v>
      </c>
      <c r="J18" s="19">
        <v>10</v>
      </c>
      <c r="K18" s="9">
        <f t="shared" si="1"/>
        <v>76.92307692307692</v>
      </c>
      <c r="L18" s="19">
        <v>2</v>
      </c>
      <c r="M18" s="20">
        <f t="shared" si="2"/>
        <v>66.666666666666671</v>
      </c>
      <c r="N18" s="19">
        <v>3</v>
      </c>
      <c r="O18" s="20">
        <f t="shared" si="3"/>
        <v>100</v>
      </c>
      <c r="P18" s="19">
        <v>7</v>
      </c>
      <c r="Q18" s="20">
        <f t="shared" si="4"/>
        <v>100</v>
      </c>
      <c r="R18" s="20">
        <f t="shared" si="5"/>
        <v>77.358831644545944</v>
      </c>
    </row>
    <row r="19" spans="1:18" s="21" customFormat="1" ht="21" customHeight="1">
      <c r="A19" s="24">
        <v>13</v>
      </c>
      <c r="B19" s="24">
        <v>1743017</v>
      </c>
      <c r="C19" s="25" t="s">
        <v>162</v>
      </c>
      <c r="D19" s="19">
        <v>6</v>
      </c>
      <c r="E19" s="9">
        <f t="shared" si="0"/>
        <v>54.545454545454547</v>
      </c>
      <c r="F19" s="19">
        <v>8</v>
      </c>
      <c r="G19" s="9">
        <f t="shared" si="0"/>
        <v>57.142857142857146</v>
      </c>
      <c r="H19" s="19">
        <v>4</v>
      </c>
      <c r="I19" s="9">
        <f t="shared" si="1"/>
        <v>40</v>
      </c>
      <c r="J19" s="19">
        <v>9</v>
      </c>
      <c r="K19" s="9">
        <f t="shared" si="1"/>
        <v>69.230769230769226</v>
      </c>
      <c r="L19" s="19">
        <v>1</v>
      </c>
      <c r="M19" s="20">
        <f t="shared" si="2"/>
        <v>33.333333333333336</v>
      </c>
      <c r="N19" s="19">
        <v>2</v>
      </c>
      <c r="O19" s="20">
        <f t="shared" si="3"/>
        <v>66.666666666666671</v>
      </c>
      <c r="P19" s="19">
        <v>5</v>
      </c>
      <c r="Q19" s="20">
        <f t="shared" si="4"/>
        <v>71.428571428571431</v>
      </c>
      <c r="R19" s="20">
        <f t="shared" si="5"/>
        <v>56.0496646210932</v>
      </c>
    </row>
    <row r="20" spans="1:18" s="21" customFormat="1" ht="21" customHeight="1">
      <c r="A20" s="24">
        <v>14</v>
      </c>
      <c r="B20" s="24">
        <v>1743018</v>
      </c>
      <c r="C20" s="25" t="s">
        <v>163</v>
      </c>
      <c r="D20" s="19">
        <v>5</v>
      </c>
      <c r="E20" s="9">
        <f t="shared" si="0"/>
        <v>45.454545454545453</v>
      </c>
      <c r="F20" s="19">
        <v>9</v>
      </c>
      <c r="G20" s="9">
        <f t="shared" si="0"/>
        <v>64.285714285714292</v>
      </c>
      <c r="H20" s="19">
        <v>6</v>
      </c>
      <c r="I20" s="9">
        <f t="shared" si="1"/>
        <v>60</v>
      </c>
      <c r="J20" s="19">
        <v>7</v>
      </c>
      <c r="K20" s="9">
        <f t="shared" si="1"/>
        <v>53.846153846153847</v>
      </c>
      <c r="L20" s="19">
        <v>2</v>
      </c>
      <c r="M20" s="20">
        <f t="shared" si="2"/>
        <v>66.666666666666671</v>
      </c>
      <c r="N20" s="19">
        <v>0</v>
      </c>
      <c r="O20" s="20">
        <f t="shared" si="3"/>
        <v>0</v>
      </c>
      <c r="P20" s="19">
        <v>6</v>
      </c>
      <c r="Q20" s="20">
        <f t="shared" si="4"/>
        <v>85.714285714285708</v>
      </c>
      <c r="R20" s="20">
        <f t="shared" si="5"/>
        <v>53.709623709623713</v>
      </c>
    </row>
    <row r="21" spans="1:18" s="21" customFormat="1" ht="21" customHeight="1">
      <c r="A21" s="24">
        <v>15</v>
      </c>
      <c r="B21" s="24">
        <v>1743019</v>
      </c>
      <c r="C21" s="25" t="s">
        <v>164</v>
      </c>
      <c r="D21" s="19">
        <v>7</v>
      </c>
      <c r="E21" s="9">
        <f t="shared" si="0"/>
        <v>63.636363636363633</v>
      </c>
      <c r="F21" s="19">
        <v>7</v>
      </c>
      <c r="G21" s="9">
        <f t="shared" si="0"/>
        <v>50</v>
      </c>
      <c r="H21" s="19">
        <v>5</v>
      </c>
      <c r="I21" s="9">
        <f t="shared" si="1"/>
        <v>50</v>
      </c>
      <c r="J21" s="19">
        <v>9</v>
      </c>
      <c r="K21" s="9">
        <f t="shared" si="1"/>
        <v>69.230769230769226</v>
      </c>
      <c r="L21" s="19">
        <v>2</v>
      </c>
      <c r="M21" s="20">
        <f t="shared" si="2"/>
        <v>66.666666666666671</v>
      </c>
      <c r="N21" s="19">
        <v>1</v>
      </c>
      <c r="O21" s="20">
        <f t="shared" si="3"/>
        <v>33.333333333333336</v>
      </c>
      <c r="P21" s="19">
        <v>5</v>
      </c>
      <c r="Q21" s="20">
        <f t="shared" si="4"/>
        <v>71.428571428571431</v>
      </c>
      <c r="R21" s="20">
        <f t="shared" si="5"/>
        <v>57.756529185100611</v>
      </c>
    </row>
    <row r="22" spans="1:18" s="21" customFormat="1" ht="21" customHeight="1">
      <c r="A22" s="24">
        <v>16</v>
      </c>
      <c r="B22" s="24">
        <v>1743020</v>
      </c>
      <c r="C22" s="25" t="s">
        <v>165</v>
      </c>
      <c r="D22" s="19">
        <v>6</v>
      </c>
      <c r="E22" s="9">
        <f t="shared" si="0"/>
        <v>54.545454545454547</v>
      </c>
      <c r="F22" s="19">
        <v>6</v>
      </c>
      <c r="G22" s="9">
        <f t="shared" si="0"/>
        <v>42.857142857142854</v>
      </c>
      <c r="H22" s="19">
        <v>5</v>
      </c>
      <c r="I22" s="9">
        <f t="shared" si="1"/>
        <v>50</v>
      </c>
      <c r="J22" s="19">
        <v>6</v>
      </c>
      <c r="K22" s="9">
        <f t="shared" si="1"/>
        <v>46.153846153846153</v>
      </c>
      <c r="L22" s="19">
        <v>0</v>
      </c>
      <c r="M22" s="20">
        <f t="shared" si="2"/>
        <v>0</v>
      </c>
      <c r="N22" s="19">
        <v>2</v>
      </c>
      <c r="O22" s="20">
        <f t="shared" si="3"/>
        <v>66.666666666666671</v>
      </c>
      <c r="P22" s="19">
        <v>4</v>
      </c>
      <c r="Q22" s="20">
        <f t="shared" si="4"/>
        <v>57.142857142857146</v>
      </c>
      <c r="R22" s="20">
        <f t="shared" si="5"/>
        <v>45.337995337995338</v>
      </c>
    </row>
    <row r="23" spans="1:18" s="18" customFormat="1" ht="21" customHeight="1">
      <c r="A23" s="2">
        <v>17</v>
      </c>
      <c r="B23" s="2">
        <v>1743022</v>
      </c>
      <c r="C23" s="3" t="s">
        <v>166</v>
      </c>
      <c r="D23" s="16">
        <v>6</v>
      </c>
      <c r="E23" s="8">
        <f t="shared" si="0"/>
        <v>54.545454545454547</v>
      </c>
      <c r="F23" s="16">
        <v>9</v>
      </c>
      <c r="G23" s="8">
        <f t="shared" si="0"/>
        <v>64.285714285714292</v>
      </c>
      <c r="H23" s="16">
        <v>4</v>
      </c>
      <c r="I23" s="8">
        <f t="shared" si="1"/>
        <v>40</v>
      </c>
      <c r="J23" s="16">
        <v>9</v>
      </c>
      <c r="K23" s="8">
        <f t="shared" si="1"/>
        <v>69.230769230769226</v>
      </c>
      <c r="L23" s="16">
        <v>2</v>
      </c>
      <c r="M23" s="17">
        <f>L23*100/4</f>
        <v>50</v>
      </c>
      <c r="N23" s="16">
        <v>3</v>
      </c>
      <c r="O23" s="17">
        <f>N23*100/3</f>
        <v>100</v>
      </c>
      <c r="P23" s="16">
        <v>5</v>
      </c>
      <c r="Q23" s="17">
        <f>P23*100/6</f>
        <v>83.333333333333329</v>
      </c>
      <c r="R23" s="17">
        <f t="shared" si="5"/>
        <v>65.913610199324481</v>
      </c>
    </row>
    <row r="24" spans="1:18" s="18" customFormat="1" ht="21" customHeight="1">
      <c r="A24" s="2">
        <v>18</v>
      </c>
      <c r="B24" s="2">
        <v>1743023</v>
      </c>
      <c r="C24" s="3" t="s">
        <v>167</v>
      </c>
      <c r="D24" s="16">
        <v>7</v>
      </c>
      <c r="E24" s="8">
        <f t="shared" si="0"/>
        <v>63.636363636363633</v>
      </c>
      <c r="F24" s="16">
        <v>11</v>
      </c>
      <c r="G24" s="8">
        <f t="shared" si="0"/>
        <v>78.571428571428569</v>
      </c>
      <c r="H24" s="16">
        <v>6</v>
      </c>
      <c r="I24" s="8">
        <f t="shared" ref="I24:K39" si="6">H24*100/H$5</f>
        <v>60</v>
      </c>
      <c r="J24" s="16">
        <v>11</v>
      </c>
      <c r="K24" s="8">
        <f t="shared" si="6"/>
        <v>84.615384615384613</v>
      </c>
      <c r="L24" s="16">
        <v>2</v>
      </c>
      <c r="M24" s="17">
        <f t="shared" ref="M24:M38" si="7">L24*100/4</f>
        <v>50</v>
      </c>
      <c r="N24" s="16">
        <v>3</v>
      </c>
      <c r="O24" s="17">
        <f t="shared" ref="O24:O38" si="8">N24*100/3</f>
        <v>100</v>
      </c>
      <c r="P24" s="16">
        <v>5</v>
      </c>
      <c r="Q24" s="17">
        <f t="shared" ref="Q24:Q38" si="9">P24*100/6</f>
        <v>83.333333333333329</v>
      </c>
      <c r="R24" s="17">
        <f t="shared" si="5"/>
        <v>74.308072879501452</v>
      </c>
    </row>
    <row r="25" spans="1:18" s="18" customFormat="1" ht="21" customHeight="1">
      <c r="A25" s="2">
        <v>19</v>
      </c>
      <c r="B25" s="2">
        <v>1743024</v>
      </c>
      <c r="C25" s="3" t="s">
        <v>168</v>
      </c>
      <c r="D25" s="16">
        <v>7</v>
      </c>
      <c r="E25" s="8">
        <f t="shared" si="0"/>
        <v>63.636363636363633</v>
      </c>
      <c r="F25" s="16">
        <v>10</v>
      </c>
      <c r="G25" s="8">
        <f t="shared" si="0"/>
        <v>71.428571428571431</v>
      </c>
      <c r="H25" s="16">
        <v>6</v>
      </c>
      <c r="I25" s="8">
        <f t="shared" si="6"/>
        <v>60</v>
      </c>
      <c r="J25" s="16">
        <v>10</v>
      </c>
      <c r="K25" s="8">
        <f t="shared" si="6"/>
        <v>76.92307692307692</v>
      </c>
      <c r="L25" s="16">
        <v>3</v>
      </c>
      <c r="M25" s="17">
        <f t="shared" si="7"/>
        <v>75</v>
      </c>
      <c r="N25" s="16">
        <v>3</v>
      </c>
      <c r="O25" s="17">
        <f t="shared" si="8"/>
        <v>100</v>
      </c>
      <c r="P25" s="16">
        <v>6</v>
      </c>
      <c r="Q25" s="17">
        <f t="shared" si="9"/>
        <v>100</v>
      </c>
      <c r="R25" s="17">
        <f t="shared" si="5"/>
        <v>78.141144569715991</v>
      </c>
    </row>
    <row r="26" spans="1:18" s="18" customFormat="1" ht="21" customHeight="1">
      <c r="A26" s="2">
        <v>20</v>
      </c>
      <c r="B26" s="2">
        <v>1743026</v>
      </c>
      <c r="C26" s="3" t="s">
        <v>169</v>
      </c>
      <c r="D26" s="16">
        <v>8</v>
      </c>
      <c r="E26" s="8">
        <f t="shared" si="0"/>
        <v>72.727272727272734</v>
      </c>
      <c r="F26" s="16">
        <v>10</v>
      </c>
      <c r="G26" s="8">
        <f t="shared" si="0"/>
        <v>71.428571428571431</v>
      </c>
      <c r="H26" s="16">
        <v>6</v>
      </c>
      <c r="I26" s="8">
        <f t="shared" si="6"/>
        <v>60</v>
      </c>
      <c r="J26" s="16">
        <v>10</v>
      </c>
      <c r="K26" s="8">
        <f t="shared" si="6"/>
        <v>76.92307692307692</v>
      </c>
      <c r="L26" s="16">
        <v>1</v>
      </c>
      <c r="M26" s="17">
        <f t="shared" si="7"/>
        <v>25</v>
      </c>
      <c r="N26" s="16">
        <v>3</v>
      </c>
      <c r="O26" s="17">
        <f t="shared" si="8"/>
        <v>100</v>
      </c>
      <c r="P26" s="16">
        <v>5</v>
      </c>
      <c r="Q26" s="17">
        <f t="shared" si="9"/>
        <v>83.333333333333329</v>
      </c>
      <c r="R26" s="17">
        <f t="shared" si="5"/>
        <v>69.916036344607775</v>
      </c>
    </row>
    <row r="27" spans="1:18" s="18" customFormat="1" ht="21" customHeight="1">
      <c r="A27" s="2">
        <v>21</v>
      </c>
      <c r="B27" s="2">
        <v>1743027</v>
      </c>
      <c r="C27" s="3" t="s">
        <v>170</v>
      </c>
      <c r="D27" s="16">
        <v>7</v>
      </c>
      <c r="E27" s="8">
        <f t="shared" si="0"/>
        <v>63.636363636363633</v>
      </c>
      <c r="F27" s="16">
        <v>10</v>
      </c>
      <c r="G27" s="8">
        <f t="shared" si="0"/>
        <v>71.428571428571431</v>
      </c>
      <c r="H27" s="16">
        <v>6</v>
      </c>
      <c r="I27" s="8">
        <f t="shared" si="6"/>
        <v>60</v>
      </c>
      <c r="J27" s="16">
        <v>11</v>
      </c>
      <c r="K27" s="8">
        <f t="shared" si="6"/>
        <v>84.615384615384613</v>
      </c>
      <c r="L27" s="16">
        <v>2</v>
      </c>
      <c r="M27" s="17">
        <f t="shared" si="7"/>
        <v>50</v>
      </c>
      <c r="N27" s="16">
        <v>3</v>
      </c>
      <c r="O27" s="17">
        <f t="shared" si="8"/>
        <v>100</v>
      </c>
      <c r="P27" s="16">
        <v>5</v>
      </c>
      <c r="Q27" s="17">
        <f t="shared" si="9"/>
        <v>83.333333333333329</v>
      </c>
      <c r="R27" s="17">
        <f t="shared" si="5"/>
        <v>73.287664716236151</v>
      </c>
    </row>
    <row r="28" spans="1:18" s="18" customFormat="1" ht="21" customHeight="1">
      <c r="A28" s="2">
        <v>22</v>
      </c>
      <c r="B28" s="2">
        <v>1743028</v>
      </c>
      <c r="C28" s="3" t="s">
        <v>171</v>
      </c>
      <c r="D28" s="16">
        <v>6</v>
      </c>
      <c r="E28" s="8">
        <f t="shared" si="0"/>
        <v>54.545454545454547</v>
      </c>
      <c r="F28" s="16">
        <v>9</v>
      </c>
      <c r="G28" s="8">
        <f t="shared" si="0"/>
        <v>64.285714285714292</v>
      </c>
      <c r="H28" s="16">
        <v>8</v>
      </c>
      <c r="I28" s="8">
        <f t="shared" si="6"/>
        <v>80</v>
      </c>
      <c r="J28" s="16">
        <v>7</v>
      </c>
      <c r="K28" s="8">
        <f t="shared" si="6"/>
        <v>53.846153846153847</v>
      </c>
      <c r="L28" s="16">
        <v>2</v>
      </c>
      <c r="M28" s="17">
        <f t="shared" si="7"/>
        <v>50</v>
      </c>
      <c r="N28" s="16">
        <v>2</v>
      </c>
      <c r="O28" s="17">
        <f t="shared" si="8"/>
        <v>66.666666666666671</v>
      </c>
      <c r="P28" s="16">
        <v>5</v>
      </c>
      <c r="Q28" s="17">
        <f t="shared" si="9"/>
        <v>83.333333333333329</v>
      </c>
      <c r="R28" s="17">
        <f t="shared" si="5"/>
        <v>64.66818895390324</v>
      </c>
    </row>
    <row r="29" spans="1:18" s="18" customFormat="1" ht="21" customHeight="1">
      <c r="A29" s="2">
        <v>23</v>
      </c>
      <c r="B29" s="2">
        <v>1743029</v>
      </c>
      <c r="C29" s="3" t="s">
        <v>172</v>
      </c>
      <c r="D29" s="16">
        <v>7</v>
      </c>
      <c r="E29" s="8">
        <f t="shared" si="0"/>
        <v>63.636363636363633</v>
      </c>
      <c r="F29" s="16">
        <v>9</v>
      </c>
      <c r="G29" s="8">
        <f t="shared" si="0"/>
        <v>64.285714285714292</v>
      </c>
      <c r="H29" s="16">
        <v>5</v>
      </c>
      <c r="I29" s="8">
        <f t="shared" si="6"/>
        <v>50</v>
      </c>
      <c r="J29" s="16">
        <v>11</v>
      </c>
      <c r="K29" s="8">
        <f t="shared" si="6"/>
        <v>84.615384615384613</v>
      </c>
      <c r="L29" s="16">
        <v>3</v>
      </c>
      <c r="M29" s="17">
        <f t="shared" si="7"/>
        <v>75</v>
      </c>
      <c r="N29" s="16">
        <v>3</v>
      </c>
      <c r="O29" s="17">
        <f t="shared" si="8"/>
        <v>100</v>
      </c>
      <c r="P29" s="16">
        <v>4</v>
      </c>
      <c r="Q29" s="17">
        <f t="shared" si="9"/>
        <v>66.666666666666671</v>
      </c>
      <c r="R29" s="17">
        <f t="shared" si="5"/>
        <v>72.029161314875608</v>
      </c>
    </row>
    <row r="30" spans="1:18" s="18" customFormat="1" ht="21" customHeight="1">
      <c r="A30" s="2">
        <v>24</v>
      </c>
      <c r="B30" s="2">
        <v>1743030</v>
      </c>
      <c r="C30" s="3" t="s">
        <v>173</v>
      </c>
      <c r="D30" s="16">
        <v>6</v>
      </c>
      <c r="E30" s="8">
        <f t="shared" si="0"/>
        <v>54.545454545454547</v>
      </c>
      <c r="F30" s="16">
        <v>7</v>
      </c>
      <c r="G30" s="8">
        <f t="shared" si="0"/>
        <v>50</v>
      </c>
      <c r="H30" s="16">
        <v>4</v>
      </c>
      <c r="I30" s="8">
        <f t="shared" si="6"/>
        <v>40</v>
      </c>
      <c r="J30" s="16">
        <v>4</v>
      </c>
      <c r="K30" s="8">
        <f t="shared" si="6"/>
        <v>30.76923076923077</v>
      </c>
      <c r="L30" s="16">
        <v>2</v>
      </c>
      <c r="M30" s="17">
        <f t="shared" si="7"/>
        <v>50</v>
      </c>
      <c r="N30" s="16">
        <v>2</v>
      </c>
      <c r="O30" s="17">
        <f t="shared" si="8"/>
        <v>66.666666666666671</v>
      </c>
      <c r="P30" s="16">
        <v>3</v>
      </c>
      <c r="Q30" s="17">
        <f t="shared" si="9"/>
        <v>50</v>
      </c>
      <c r="R30" s="17">
        <f t="shared" si="5"/>
        <v>48.854478854478863</v>
      </c>
    </row>
    <row r="31" spans="1:18" s="18" customFormat="1" ht="21" customHeight="1">
      <c r="A31" s="2">
        <v>25</v>
      </c>
      <c r="B31" s="2">
        <v>1743031</v>
      </c>
      <c r="C31" s="3" t="s">
        <v>174</v>
      </c>
      <c r="D31" s="16">
        <v>7</v>
      </c>
      <c r="E31" s="8">
        <f t="shared" si="0"/>
        <v>63.636363636363633</v>
      </c>
      <c r="F31" s="16">
        <v>12</v>
      </c>
      <c r="G31" s="8">
        <f t="shared" si="0"/>
        <v>85.714285714285708</v>
      </c>
      <c r="H31" s="16">
        <v>6</v>
      </c>
      <c r="I31" s="8">
        <f t="shared" si="6"/>
        <v>60</v>
      </c>
      <c r="J31" s="16">
        <v>10</v>
      </c>
      <c r="K31" s="8">
        <f t="shared" si="6"/>
        <v>76.92307692307692</v>
      </c>
      <c r="L31" s="16">
        <v>1</v>
      </c>
      <c r="M31" s="17">
        <f t="shared" si="7"/>
        <v>25</v>
      </c>
      <c r="N31" s="16">
        <v>3</v>
      </c>
      <c r="O31" s="17">
        <f t="shared" si="8"/>
        <v>100</v>
      </c>
      <c r="P31" s="16">
        <v>5</v>
      </c>
      <c r="Q31" s="17">
        <f t="shared" si="9"/>
        <v>83.333333333333329</v>
      </c>
      <c r="R31" s="17">
        <f t="shared" si="5"/>
        <v>70.658151372437075</v>
      </c>
    </row>
    <row r="32" spans="1:18" s="18" customFormat="1" ht="21" customHeight="1">
      <c r="A32" s="2">
        <v>26</v>
      </c>
      <c r="B32" s="2">
        <v>1743032</v>
      </c>
      <c r="C32" s="3" t="s">
        <v>175</v>
      </c>
      <c r="D32" s="16">
        <v>7</v>
      </c>
      <c r="E32" s="8">
        <f t="shared" si="0"/>
        <v>63.636363636363633</v>
      </c>
      <c r="F32" s="16">
        <v>10</v>
      </c>
      <c r="G32" s="8">
        <f t="shared" si="0"/>
        <v>71.428571428571431</v>
      </c>
      <c r="H32" s="16">
        <v>5</v>
      </c>
      <c r="I32" s="8">
        <f t="shared" si="6"/>
        <v>50</v>
      </c>
      <c r="J32" s="16">
        <v>11</v>
      </c>
      <c r="K32" s="8">
        <f t="shared" si="6"/>
        <v>84.615384615384613</v>
      </c>
      <c r="L32" s="16">
        <v>4</v>
      </c>
      <c r="M32" s="17">
        <f t="shared" si="7"/>
        <v>100</v>
      </c>
      <c r="N32" s="16">
        <v>3</v>
      </c>
      <c r="O32" s="17">
        <f t="shared" si="8"/>
        <v>100</v>
      </c>
      <c r="P32" s="16">
        <v>5</v>
      </c>
      <c r="Q32" s="17">
        <f t="shared" si="9"/>
        <v>83.333333333333329</v>
      </c>
      <c r="R32" s="17">
        <f t="shared" si="5"/>
        <v>79.001950430521873</v>
      </c>
    </row>
    <row r="33" spans="1:18" s="18" customFormat="1" ht="21" customHeight="1">
      <c r="A33" s="2">
        <v>27</v>
      </c>
      <c r="B33" s="2">
        <v>1743033</v>
      </c>
      <c r="C33" s="3" t="s">
        <v>176</v>
      </c>
      <c r="D33" s="16">
        <v>5</v>
      </c>
      <c r="E33" s="8">
        <f t="shared" si="0"/>
        <v>45.454545454545453</v>
      </c>
      <c r="F33" s="16">
        <v>8</v>
      </c>
      <c r="G33" s="8">
        <f t="shared" si="0"/>
        <v>57.142857142857146</v>
      </c>
      <c r="H33" s="16">
        <v>6</v>
      </c>
      <c r="I33" s="8">
        <f t="shared" si="6"/>
        <v>60</v>
      </c>
      <c r="J33" s="16">
        <v>7</v>
      </c>
      <c r="K33" s="8">
        <f t="shared" si="6"/>
        <v>53.846153846153847</v>
      </c>
      <c r="L33" s="16">
        <v>1</v>
      </c>
      <c r="M33" s="17">
        <f t="shared" si="7"/>
        <v>25</v>
      </c>
      <c r="N33" s="16">
        <v>2</v>
      </c>
      <c r="O33" s="17">
        <f t="shared" si="8"/>
        <v>66.666666666666671</v>
      </c>
      <c r="P33" s="16">
        <v>3</v>
      </c>
      <c r="Q33" s="17">
        <f t="shared" si="9"/>
        <v>50</v>
      </c>
      <c r="R33" s="17">
        <f t="shared" si="5"/>
        <v>51.158603301460445</v>
      </c>
    </row>
    <row r="34" spans="1:18" s="18" customFormat="1" ht="21" customHeight="1">
      <c r="A34" s="2">
        <v>28</v>
      </c>
      <c r="B34" s="2">
        <v>1743034</v>
      </c>
      <c r="C34" s="3" t="s">
        <v>177</v>
      </c>
      <c r="D34" s="16">
        <v>8</v>
      </c>
      <c r="E34" s="8">
        <f t="shared" si="0"/>
        <v>72.727272727272734</v>
      </c>
      <c r="F34" s="16">
        <v>11</v>
      </c>
      <c r="G34" s="8">
        <f t="shared" si="0"/>
        <v>78.571428571428569</v>
      </c>
      <c r="H34" s="16">
        <v>7</v>
      </c>
      <c r="I34" s="8">
        <f t="shared" si="6"/>
        <v>70</v>
      </c>
      <c r="J34" s="16">
        <v>11</v>
      </c>
      <c r="K34" s="8">
        <f t="shared" si="6"/>
        <v>84.615384615384613</v>
      </c>
      <c r="L34" s="16">
        <v>4</v>
      </c>
      <c r="M34" s="17">
        <f t="shared" si="7"/>
        <v>100</v>
      </c>
      <c r="N34" s="16">
        <v>2</v>
      </c>
      <c r="O34" s="17">
        <f t="shared" si="8"/>
        <v>66.666666666666671</v>
      </c>
      <c r="P34" s="16">
        <v>4</v>
      </c>
      <c r="Q34" s="17">
        <f t="shared" si="9"/>
        <v>66.666666666666671</v>
      </c>
      <c r="R34" s="17">
        <f t="shared" si="5"/>
        <v>77.035345606774186</v>
      </c>
    </row>
    <row r="35" spans="1:18" s="18" customFormat="1" ht="21" customHeight="1">
      <c r="A35" s="2">
        <v>29</v>
      </c>
      <c r="B35" s="2">
        <v>1743035</v>
      </c>
      <c r="C35" s="3" t="s">
        <v>178</v>
      </c>
      <c r="D35" s="16">
        <v>6</v>
      </c>
      <c r="E35" s="8">
        <f t="shared" si="0"/>
        <v>54.545454545454547</v>
      </c>
      <c r="F35" s="16">
        <v>7</v>
      </c>
      <c r="G35" s="8">
        <f t="shared" si="0"/>
        <v>50</v>
      </c>
      <c r="H35" s="16">
        <v>4</v>
      </c>
      <c r="I35" s="8">
        <f t="shared" si="6"/>
        <v>40</v>
      </c>
      <c r="J35" s="16">
        <v>7</v>
      </c>
      <c r="K35" s="8">
        <f t="shared" si="6"/>
        <v>53.846153846153847</v>
      </c>
      <c r="L35" s="16">
        <v>1</v>
      </c>
      <c r="M35" s="17">
        <f t="shared" si="7"/>
        <v>25</v>
      </c>
      <c r="N35" s="16">
        <v>3</v>
      </c>
      <c r="O35" s="17">
        <f t="shared" si="8"/>
        <v>100</v>
      </c>
      <c r="P35" s="16">
        <v>4</v>
      </c>
      <c r="Q35" s="17">
        <f t="shared" si="9"/>
        <v>66.666666666666671</v>
      </c>
      <c r="R35" s="17">
        <f t="shared" si="5"/>
        <v>55.722610722610732</v>
      </c>
    </row>
    <row r="36" spans="1:18" s="18" customFormat="1" ht="21" customHeight="1">
      <c r="A36" s="2">
        <v>30</v>
      </c>
      <c r="B36" s="2">
        <v>1743036</v>
      </c>
      <c r="C36" s="3" t="s">
        <v>179</v>
      </c>
      <c r="D36" s="16">
        <v>7</v>
      </c>
      <c r="E36" s="8">
        <f t="shared" si="0"/>
        <v>63.636363636363633</v>
      </c>
      <c r="F36" s="16">
        <v>10</v>
      </c>
      <c r="G36" s="8">
        <f t="shared" si="0"/>
        <v>71.428571428571431</v>
      </c>
      <c r="H36" s="16">
        <v>6</v>
      </c>
      <c r="I36" s="8">
        <f t="shared" si="6"/>
        <v>60</v>
      </c>
      <c r="J36" s="16">
        <v>9</v>
      </c>
      <c r="K36" s="8">
        <f t="shared" si="6"/>
        <v>69.230769230769226</v>
      </c>
      <c r="L36" s="16">
        <v>3</v>
      </c>
      <c r="M36" s="17">
        <f t="shared" si="7"/>
        <v>75</v>
      </c>
      <c r="N36" s="16">
        <v>3</v>
      </c>
      <c r="O36" s="17">
        <f t="shared" si="8"/>
        <v>100</v>
      </c>
      <c r="P36" s="16">
        <v>4</v>
      </c>
      <c r="Q36" s="17">
        <f t="shared" si="9"/>
        <v>66.666666666666671</v>
      </c>
      <c r="R36" s="17">
        <f t="shared" si="5"/>
        <v>72.280338708910136</v>
      </c>
    </row>
    <row r="37" spans="1:18" s="18" customFormat="1" ht="21" customHeight="1">
      <c r="A37" s="2">
        <v>31</v>
      </c>
      <c r="B37" s="2">
        <v>1743037</v>
      </c>
      <c r="C37" s="3" t="s">
        <v>180</v>
      </c>
      <c r="D37" s="16">
        <v>5</v>
      </c>
      <c r="E37" s="8">
        <f t="shared" si="0"/>
        <v>45.454545454545453</v>
      </c>
      <c r="F37" s="16">
        <v>5</v>
      </c>
      <c r="G37" s="8">
        <f t="shared" si="0"/>
        <v>35.714285714285715</v>
      </c>
      <c r="H37" s="16">
        <v>5</v>
      </c>
      <c r="I37" s="8">
        <f t="shared" si="6"/>
        <v>50</v>
      </c>
      <c r="J37" s="16">
        <v>6</v>
      </c>
      <c r="K37" s="8">
        <f t="shared" si="6"/>
        <v>46.153846153846153</v>
      </c>
      <c r="L37" s="16">
        <v>2</v>
      </c>
      <c r="M37" s="17">
        <f t="shared" si="7"/>
        <v>50</v>
      </c>
      <c r="N37" s="16">
        <v>2</v>
      </c>
      <c r="O37" s="17">
        <f t="shared" si="8"/>
        <v>66.666666666666671</v>
      </c>
      <c r="P37" s="16">
        <v>3</v>
      </c>
      <c r="Q37" s="17">
        <f t="shared" si="9"/>
        <v>50</v>
      </c>
      <c r="R37" s="17">
        <f t="shared" si="5"/>
        <v>49.14133485562057</v>
      </c>
    </row>
    <row r="38" spans="1:18" s="18" customFormat="1" ht="21" customHeight="1">
      <c r="A38" s="2">
        <v>32</v>
      </c>
      <c r="B38" s="2">
        <v>1743038</v>
      </c>
      <c r="C38" s="3" t="s">
        <v>181</v>
      </c>
      <c r="D38" s="16">
        <v>6</v>
      </c>
      <c r="E38" s="8">
        <f t="shared" si="0"/>
        <v>54.545454545454547</v>
      </c>
      <c r="F38" s="16">
        <v>9</v>
      </c>
      <c r="G38" s="8">
        <f t="shared" si="0"/>
        <v>64.285714285714292</v>
      </c>
      <c r="H38" s="16">
        <v>6</v>
      </c>
      <c r="I38" s="8">
        <f t="shared" si="6"/>
        <v>60</v>
      </c>
      <c r="J38" s="16">
        <v>7</v>
      </c>
      <c r="K38" s="8">
        <f t="shared" si="6"/>
        <v>53.846153846153847</v>
      </c>
      <c r="L38" s="16">
        <v>2</v>
      </c>
      <c r="M38" s="17">
        <f t="shared" si="7"/>
        <v>50</v>
      </c>
      <c r="N38" s="16">
        <v>2</v>
      </c>
      <c r="O38" s="17">
        <f t="shared" si="8"/>
        <v>66.666666666666671</v>
      </c>
      <c r="P38" s="16">
        <v>3</v>
      </c>
      <c r="Q38" s="17">
        <f t="shared" si="9"/>
        <v>50</v>
      </c>
      <c r="R38" s="17">
        <f t="shared" si="5"/>
        <v>57.049141334855619</v>
      </c>
    </row>
    <row r="39" spans="1:18" s="21" customFormat="1" ht="21" customHeight="1">
      <c r="A39" s="24">
        <v>33</v>
      </c>
      <c r="B39" s="24">
        <v>1743039</v>
      </c>
      <c r="C39" s="25" t="s">
        <v>182</v>
      </c>
      <c r="D39" s="19">
        <v>7</v>
      </c>
      <c r="E39" s="9">
        <f t="shared" si="0"/>
        <v>63.636363636363633</v>
      </c>
      <c r="F39" s="19">
        <v>9</v>
      </c>
      <c r="G39" s="9">
        <f t="shared" si="0"/>
        <v>64.285714285714292</v>
      </c>
      <c r="H39" s="19">
        <v>7</v>
      </c>
      <c r="I39" s="9">
        <f t="shared" si="6"/>
        <v>70</v>
      </c>
      <c r="J39" s="19">
        <v>9</v>
      </c>
      <c r="K39" s="9">
        <f t="shared" si="6"/>
        <v>69.230769230769226</v>
      </c>
      <c r="L39" s="19">
        <v>3</v>
      </c>
      <c r="M39" s="20">
        <f>L39*100/5</f>
        <v>60</v>
      </c>
      <c r="N39" s="19">
        <v>2</v>
      </c>
      <c r="O39" s="20">
        <f>N39*100/4</f>
        <v>50</v>
      </c>
      <c r="P39" s="19">
        <v>5</v>
      </c>
      <c r="Q39" s="20">
        <f t="shared" ref="Q39:Q54" si="10">P39*100/7</f>
        <v>71.428571428571431</v>
      </c>
      <c r="R39" s="20">
        <f t="shared" si="5"/>
        <v>64.083059797345513</v>
      </c>
    </row>
    <row r="40" spans="1:18" s="21" customFormat="1" ht="21" customHeight="1">
      <c r="A40" s="24">
        <v>34</v>
      </c>
      <c r="B40" s="24">
        <v>1743041</v>
      </c>
      <c r="C40" s="25" t="s">
        <v>183</v>
      </c>
      <c r="D40" s="19">
        <v>6</v>
      </c>
      <c r="E40" s="9">
        <f t="shared" si="0"/>
        <v>54.545454545454547</v>
      </c>
      <c r="F40" s="19">
        <v>10</v>
      </c>
      <c r="G40" s="9">
        <f t="shared" si="0"/>
        <v>71.428571428571431</v>
      </c>
      <c r="H40" s="19">
        <v>7</v>
      </c>
      <c r="I40" s="9">
        <f t="shared" ref="I40:K55" si="11">H40*100/H$5</f>
        <v>70</v>
      </c>
      <c r="J40" s="19">
        <v>10</v>
      </c>
      <c r="K40" s="9">
        <f t="shared" si="11"/>
        <v>76.92307692307692</v>
      </c>
      <c r="L40" s="19">
        <v>3</v>
      </c>
      <c r="M40" s="20">
        <f t="shared" ref="M40:M54" si="12">L40*100/5</f>
        <v>60</v>
      </c>
      <c r="N40" s="19">
        <v>3</v>
      </c>
      <c r="O40" s="20">
        <f t="shared" ref="O40:O54" si="13">N40*100/4</f>
        <v>75</v>
      </c>
      <c r="P40" s="19">
        <v>5</v>
      </c>
      <c r="Q40" s="20">
        <f t="shared" si="10"/>
        <v>71.428571428571431</v>
      </c>
      <c r="R40" s="20">
        <f t="shared" si="5"/>
        <v>68.47509633223919</v>
      </c>
    </row>
    <row r="41" spans="1:18" s="21" customFormat="1" ht="21" customHeight="1">
      <c r="A41" s="24">
        <v>35</v>
      </c>
      <c r="B41" s="24">
        <v>1743042</v>
      </c>
      <c r="C41" s="25" t="s">
        <v>184</v>
      </c>
      <c r="D41" s="19">
        <v>7</v>
      </c>
      <c r="E41" s="9">
        <f t="shared" si="0"/>
        <v>63.636363636363633</v>
      </c>
      <c r="F41" s="19">
        <v>10</v>
      </c>
      <c r="G41" s="9">
        <f t="shared" si="0"/>
        <v>71.428571428571431</v>
      </c>
      <c r="H41" s="19">
        <v>6</v>
      </c>
      <c r="I41" s="9">
        <f t="shared" si="11"/>
        <v>60</v>
      </c>
      <c r="J41" s="19">
        <v>8</v>
      </c>
      <c r="K41" s="9">
        <f t="shared" si="11"/>
        <v>61.53846153846154</v>
      </c>
      <c r="L41" s="19">
        <v>4</v>
      </c>
      <c r="M41" s="20">
        <f t="shared" si="12"/>
        <v>80</v>
      </c>
      <c r="N41" s="19">
        <v>3</v>
      </c>
      <c r="O41" s="20">
        <f t="shared" si="13"/>
        <v>75</v>
      </c>
      <c r="P41" s="19">
        <v>3</v>
      </c>
      <c r="Q41" s="20">
        <f t="shared" si="10"/>
        <v>42.857142857142854</v>
      </c>
      <c r="R41" s="20">
        <f t="shared" si="5"/>
        <v>64.922934208648499</v>
      </c>
    </row>
    <row r="42" spans="1:18" s="21" customFormat="1" ht="21" customHeight="1">
      <c r="A42" s="24">
        <v>36</v>
      </c>
      <c r="B42" s="24">
        <v>1743043</v>
      </c>
      <c r="C42" s="25" t="s">
        <v>185</v>
      </c>
      <c r="D42" s="19">
        <v>7</v>
      </c>
      <c r="E42" s="9">
        <f t="shared" si="0"/>
        <v>63.636363636363633</v>
      </c>
      <c r="F42" s="19">
        <v>9</v>
      </c>
      <c r="G42" s="9">
        <f t="shared" si="0"/>
        <v>64.285714285714292</v>
      </c>
      <c r="H42" s="19">
        <v>5</v>
      </c>
      <c r="I42" s="9">
        <f t="shared" si="11"/>
        <v>50</v>
      </c>
      <c r="J42" s="19">
        <v>9</v>
      </c>
      <c r="K42" s="9">
        <f t="shared" si="11"/>
        <v>69.230769230769226</v>
      </c>
      <c r="L42" s="19">
        <v>4</v>
      </c>
      <c r="M42" s="20">
        <f t="shared" si="12"/>
        <v>80</v>
      </c>
      <c r="N42" s="19">
        <v>2</v>
      </c>
      <c r="O42" s="20">
        <f t="shared" si="13"/>
        <v>50</v>
      </c>
      <c r="P42" s="19">
        <v>4</v>
      </c>
      <c r="Q42" s="20">
        <f t="shared" si="10"/>
        <v>57.142857142857146</v>
      </c>
      <c r="R42" s="20">
        <f t="shared" si="5"/>
        <v>62.042243470814903</v>
      </c>
    </row>
    <row r="43" spans="1:18" s="21" customFormat="1" ht="21" customHeight="1">
      <c r="A43" s="24">
        <v>37</v>
      </c>
      <c r="B43" s="24">
        <v>1743044</v>
      </c>
      <c r="C43" s="25" t="s">
        <v>186</v>
      </c>
      <c r="D43" s="19">
        <v>8</v>
      </c>
      <c r="E43" s="9">
        <f t="shared" si="0"/>
        <v>72.727272727272734</v>
      </c>
      <c r="F43" s="19">
        <v>11</v>
      </c>
      <c r="G43" s="9">
        <f t="shared" si="0"/>
        <v>78.571428571428569</v>
      </c>
      <c r="H43" s="19">
        <v>6</v>
      </c>
      <c r="I43" s="9">
        <f t="shared" si="11"/>
        <v>60</v>
      </c>
      <c r="J43" s="19">
        <v>10</v>
      </c>
      <c r="K43" s="9">
        <f t="shared" si="11"/>
        <v>76.92307692307692</v>
      </c>
      <c r="L43" s="19">
        <v>5</v>
      </c>
      <c r="M43" s="20">
        <f t="shared" si="12"/>
        <v>100</v>
      </c>
      <c r="N43" s="19">
        <v>3</v>
      </c>
      <c r="O43" s="20">
        <f t="shared" si="13"/>
        <v>75</v>
      </c>
      <c r="P43" s="19">
        <v>4</v>
      </c>
      <c r="Q43" s="20">
        <f t="shared" si="10"/>
        <v>57.142857142857146</v>
      </c>
      <c r="R43" s="20">
        <f t="shared" si="5"/>
        <v>74.337805052090758</v>
      </c>
    </row>
    <row r="44" spans="1:18" s="21" customFormat="1" ht="21" customHeight="1">
      <c r="A44" s="24">
        <v>38</v>
      </c>
      <c r="B44" s="24">
        <v>1743045</v>
      </c>
      <c r="C44" s="25" t="s">
        <v>187</v>
      </c>
      <c r="D44" s="19">
        <v>8</v>
      </c>
      <c r="E44" s="9">
        <f t="shared" si="0"/>
        <v>72.727272727272734</v>
      </c>
      <c r="F44" s="19">
        <v>9</v>
      </c>
      <c r="G44" s="9">
        <f t="shared" si="0"/>
        <v>64.285714285714292</v>
      </c>
      <c r="H44" s="19">
        <v>8</v>
      </c>
      <c r="I44" s="9">
        <f t="shared" si="11"/>
        <v>80</v>
      </c>
      <c r="J44" s="19">
        <v>9</v>
      </c>
      <c r="K44" s="9">
        <f t="shared" si="11"/>
        <v>69.230769230769226</v>
      </c>
      <c r="L44" s="19">
        <v>4</v>
      </c>
      <c r="M44" s="20">
        <f t="shared" si="12"/>
        <v>80</v>
      </c>
      <c r="N44" s="19">
        <v>2</v>
      </c>
      <c r="O44" s="20">
        <f t="shared" si="13"/>
        <v>50</v>
      </c>
      <c r="P44" s="19">
        <v>4</v>
      </c>
      <c r="Q44" s="20">
        <f t="shared" si="10"/>
        <v>57.142857142857146</v>
      </c>
      <c r="R44" s="20">
        <f t="shared" si="5"/>
        <v>67.62665905523049</v>
      </c>
    </row>
    <row r="45" spans="1:18" s="21" customFormat="1" ht="21" customHeight="1">
      <c r="A45" s="24">
        <v>39</v>
      </c>
      <c r="B45" s="24">
        <v>1743046</v>
      </c>
      <c r="C45" s="25" t="s">
        <v>188</v>
      </c>
      <c r="D45" s="19">
        <v>6</v>
      </c>
      <c r="E45" s="9">
        <f t="shared" si="0"/>
        <v>54.545454545454547</v>
      </c>
      <c r="F45" s="19">
        <v>9</v>
      </c>
      <c r="G45" s="9">
        <f t="shared" si="0"/>
        <v>64.285714285714292</v>
      </c>
      <c r="H45" s="19">
        <v>5</v>
      </c>
      <c r="I45" s="9">
        <f t="shared" si="11"/>
        <v>50</v>
      </c>
      <c r="J45" s="19">
        <v>8</v>
      </c>
      <c r="K45" s="9">
        <f t="shared" si="11"/>
        <v>61.53846153846154</v>
      </c>
      <c r="L45" s="19">
        <v>3</v>
      </c>
      <c r="M45" s="20">
        <f t="shared" si="12"/>
        <v>60</v>
      </c>
      <c r="N45" s="19">
        <v>2</v>
      </c>
      <c r="O45" s="20">
        <f t="shared" si="13"/>
        <v>50</v>
      </c>
      <c r="P45" s="19">
        <v>5</v>
      </c>
      <c r="Q45" s="20">
        <f t="shared" si="10"/>
        <v>71.428571428571431</v>
      </c>
      <c r="R45" s="20">
        <f t="shared" si="5"/>
        <v>58.82831454260026</v>
      </c>
    </row>
    <row r="46" spans="1:18" s="21" customFormat="1" ht="21" customHeight="1">
      <c r="A46" s="24">
        <v>40</v>
      </c>
      <c r="B46" s="24">
        <v>1743047</v>
      </c>
      <c r="C46" s="25" t="s">
        <v>189</v>
      </c>
      <c r="D46" s="19">
        <v>4</v>
      </c>
      <c r="E46" s="9">
        <f t="shared" si="0"/>
        <v>36.363636363636367</v>
      </c>
      <c r="F46" s="19">
        <v>4</v>
      </c>
      <c r="G46" s="9">
        <f t="shared" si="0"/>
        <v>28.571428571428573</v>
      </c>
      <c r="H46" s="19">
        <v>3</v>
      </c>
      <c r="I46" s="9">
        <f t="shared" si="11"/>
        <v>30</v>
      </c>
      <c r="J46" s="19">
        <v>4</v>
      </c>
      <c r="K46" s="9">
        <f t="shared" si="11"/>
        <v>30.76923076923077</v>
      </c>
      <c r="L46" s="19">
        <v>1</v>
      </c>
      <c r="M46" s="20">
        <f t="shared" si="12"/>
        <v>20</v>
      </c>
      <c r="N46" s="19">
        <v>1</v>
      </c>
      <c r="O46" s="20">
        <f t="shared" si="13"/>
        <v>25</v>
      </c>
      <c r="P46" s="19">
        <v>2</v>
      </c>
      <c r="Q46" s="20">
        <f t="shared" si="10"/>
        <v>28.571428571428573</v>
      </c>
      <c r="R46" s="20">
        <f t="shared" si="5"/>
        <v>28.467960610817755</v>
      </c>
    </row>
    <row r="47" spans="1:18" s="21" customFormat="1" ht="21" customHeight="1">
      <c r="A47" s="24">
        <v>41</v>
      </c>
      <c r="B47" s="24">
        <v>1743048</v>
      </c>
      <c r="C47" s="25" t="s">
        <v>190</v>
      </c>
      <c r="D47" s="19">
        <v>7</v>
      </c>
      <c r="E47" s="9">
        <f t="shared" si="0"/>
        <v>63.636363636363633</v>
      </c>
      <c r="F47" s="19">
        <v>11</v>
      </c>
      <c r="G47" s="9">
        <f t="shared" si="0"/>
        <v>78.571428571428569</v>
      </c>
      <c r="H47" s="19">
        <v>6</v>
      </c>
      <c r="I47" s="9">
        <f t="shared" si="11"/>
        <v>60</v>
      </c>
      <c r="J47" s="19">
        <v>8</v>
      </c>
      <c r="K47" s="9">
        <f t="shared" si="11"/>
        <v>61.53846153846154</v>
      </c>
      <c r="L47" s="19">
        <v>4</v>
      </c>
      <c r="M47" s="20">
        <f t="shared" si="12"/>
        <v>80</v>
      </c>
      <c r="N47" s="19">
        <v>2</v>
      </c>
      <c r="O47" s="20">
        <f t="shared" si="13"/>
        <v>50</v>
      </c>
      <c r="P47" s="19">
        <v>6</v>
      </c>
      <c r="Q47" s="20">
        <f t="shared" si="10"/>
        <v>85.714285714285708</v>
      </c>
      <c r="R47" s="20">
        <f t="shared" si="5"/>
        <v>68.494362780077068</v>
      </c>
    </row>
    <row r="48" spans="1:18" s="21" customFormat="1" ht="21" customHeight="1">
      <c r="A48" s="24">
        <v>42</v>
      </c>
      <c r="B48" s="24">
        <v>1743049</v>
      </c>
      <c r="C48" s="25" t="s">
        <v>191</v>
      </c>
      <c r="D48" s="19">
        <v>5</v>
      </c>
      <c r="E48" s="9">
        <f t="shared" si="0"/>
        <v>45.454545454545453</v>
      </c>
      <c r="F48" s="19">
        <v>9</v>
      </c>
      <c r="G48" s="9">
        <f t="shared" si="0"/>
        <v>64.285714285714292</v>
      </c>
      <c r="H48" s="19">
        <v>7</v>
      </c>
      <c r="I48" s="9">
        <f t="shared" si="11"/>
        <v>70</v>
      </c>
      <c r="J48" s="19">
        <v>5</v>
      </c>
      <c r="K48" s="9">
        <f t="shared" si="11"/>
        <v>38.46153846153846</v>
      </c>
      <c r="L48" s="19">
        <v>5</v>
      </c>
      <c r="M48" s="20">
        <f t="shared" si="12"/>
        <v>100</v>
      </c>
      <c r="N48" s="19">
        <v>2</v>
      </c>
      <c r="O48" s="20">
        <f t="shared" si="13"/>
        <v>50</v>
      </c>
      <c r="P48" s="19">
        <v>5</v>
      </c>
      <c r="Q48" s="20">
        <f t="shared" si="10"/>
        <v>71.428571428571431</v>
      </c>
      <c r="R48" s="20">
        <f t="shared" si="5"/>
        <v>62.804338518624228</v>
      </c>
    </row>
    <row r="49" spans="1:18" s="21" customFormat="1" ht="21" customHeight="1">
      <c r="A49" s="24">
        <v>43</v>
      </c>
      <c r="B49" s="24">
        <v>1743050</v>
      </c>
      <c r="C49" s="25" t="s">
        <v>192</v>
      </c>
      <c r="D49" s="19">
        <v>7</v>
      </c>
      <c r="E49" s="9">
        <f t="shared" si="0"/>
        <v>63.636363636363633</v>
      </c>
      <c r="F49" s="19">
        <v>9</v>
      </c>
      <c r="G49" s="9">
        <f t="shared" si="0"/>
        <v>64.285714285714292</v>
      </c>
      <c r="H49" s="19">
        <v>5</v>
      </c>
      <c r="I49" s="9">
        <f t="shared" si="11"/>
        <v>50</v>
      </c>
      <c r="J49" s="19">
        <v>10</v>
      </c>
      <c r="K49" s="9">
        <f t="shared" si="11"/>
        <v>76.92307692307692</v>
      </c>
      <c r="L49" s="19">
        <v>5</v>
      </c>
      <c r="M49" s="20">
        <f t="shared" si="12"/>
        <v>100</v>
      </c>
      <c r="N49" s="19">
        <v>2</v>
      </c>
      <c r="O49" s="20">
        <f t="shared" si="13"/>
        <v>50</v>
      </c>
      <c r="P49" s="19">
        <v>4</v>
      </c>
      <c r="Q49" s="20">
        <f t="shared" si="10"/>
        <v>57.142857142857146</v>
      </c>
      <c r="R49" s="20">
        <f t="shared" si="5"/>
        <v>65.998287426858866</v>
      </c>
    </row>
    <row r="50" spans="1:18" s="21" customFormat="1" ht="21" customHeight="1">
      <c r="A50" s="24">
        <v>44</v>
      </c>
      <c r="B50" s="24">
        <v>1743051</v>
      </c>
      <c r="C50" s="25" t="s">
        <v>193</v>
      </c>
      <c r="D50" s="19">
        <v>7</v>
      </c>
      <c r="E50" s="9">
        <f t="shared" si="0"/>
        <v>63.636363636363633</v>
      </c>
      <c r="F50" s="19">
        <v>10</v>
      </c>
      <c r="G50" s="9">
        <f t="shared" si="0"/>
        <v>71.428571428571431</v>
      </c>
      <c r="H50" s="19">
        <v>5</v>
      </c>
      <c r="I50" s="9">
        <f t="shared" si="11"/>
        <v>50</v>
      </c>
      <c r="J50" s="19">
        <v>9</v>
      </c>
      <c r="K50" s="9">
        <f t="shared" si="11"/>
        <v>69.230769230769226</v>
      </c>
      <c r="L50" s="19">
        <v>4</v>
      </c>
      <c r="M50" s="20">
        <f t="shared" si="12"/>
        <v>80</v>
      </c>
      <c r="N50" s="19">
        <v>2</v>
      </c>
      <c r="O50" s="20">
        <f t="shared" si="13"/>
        <v>50</v>
      </c>
      <c r="P50" s="19">
        <v>5</v>
      </c>
      <c r="Q50" s="20">
        <f t="shared" si="10"/>
        <v>71.428571428571431</v>
      </c>
      <c r="R50" s="20">
        <f t="shared" si="5"/>
        <v>65.103467960610814</v>
      </c>
    </row>
    <row r="51" spans="1:18" s="21" customFormat="1" ht="21" customHeight="1">
      <c r="A51" s="24">
        <v>45</v>
      </c>
      <c r="B51" s="24">
        <v>1743052</v>
      </c>
      <c r="C51" s="25" t="s">
        <v>194</v>
      </c>
      <c r="D51" s="19">
        <v>6</v>
      </c>
      <c r="E51" s="9">
        <f t="shared" si="0"/>
        <v>54.545454545454547</v>
      </c>
      <c r="F51" s="19">
        <v>9</v>
      </c>
      <c r="G51" s="9">
        <f t="shared" si="0"/>
        <v>64.285714285714292</v>
      </c>
      <c r="H51" s="19">
        <v>4</v>
      </c>
      <c r="I51" s="9">
        <f t="shared" si="11"/>
        <v>40</v>
      </c>
      <c r="J51" s="19">
        <v>8</v>
      </c>
      <c r="K51" s="9">
        <f t="shared" si="11"/>
        <v>61.53846153846154</v>
      </c>
      <c r="L51" s="19">
        <v>4</v>
      </c>
      <c r="M51" s="20">
        <f t="shared" si="12"/>
        <v>80</v>
      </c>
      <c r="N51" s="19">
        <v>2</v>
      </c>
      <c r="O51" s="20">
        <f t="shared" si="13"/>
        <v>50</v>
      </c>
      <c r="P51" s="19">
        <v>3</v>
      </c>
      <c r="Q51" s="20">
        <f t="shared" si="10"/>
        <v>42.857142857142854</v>
      </c>
      <c r="R51" s="20">
        <f t="shared" si="5"/>
        <v>56.175253318110457</v>
      </c>
    </row>
    <row r="52" spans="1:18" s="21" customFormat="1" ht="21" customHeight="1">
      <c r="A52" s="24">
        <v>46</v>
      </c>
      <c r="B52" s="24">
        <v>1743053</v>
      </c>
      <c r="C52" s="25" t="s">
        <v>195</v>
      </c>
      <c r="D52" s="19">
        <v>7</v>
      </c>
      <c r="E52" s="9">
        <f t="shared" si="0"/>
        <v>63.636363636363633</v>
      </c>
      <c r="F52" s="19">
        <v>9</v>
      </c>
      <c r="G52" s="9">
        <f t="shared" si="0"/>
        <v>64.285714285714292</v>
      </c>
      <c r="H52" s="19">
        <v>7</v>
      </c>
      <c r="I52" s="9">
        <f t="shared" si="11"/>
        <v>70</v>
      </c>
      <c r="J52" s="19">
        <v>9</v>
      </c>
      <c r="K52" s="9">
        <f t="shared" si="11"/>
        <v>69.230769230769226</v>
      </c>
      <c r="L52" s="19">
        <v>4</v>
      </c>
      <c r="M52" s="20">
        <f t="shared" si="12"/>
        <v>80</v>
      </c>
      <c r="N52" s="19">
        <v>2</v>
      </c>
      <c r="O52" s="20">
        <f t="shared" si="13"/>
        <v>50</v>
      </c>
      <c r="P52" s="19">
        <v>5</v>
      </c>
      <c r="Q52" s="20">
        <f t="shared" si="10"/>
        <v>71.428571428571431</v>
      </c>
      <c r="R52" s="20">
        <f t="shared" si="5"/>
        <v>66.940202654488374</v>
      </c>
    </row>
    <row r="53" spans="1:18" s="21" customFormat="1" ht="21" customHeight="1">
      <c r="A53" s="24">
        <v>47</v>
      </c>
      <c r="B53" s="24">
        <v>1743055</v>
      </c>
      <c r="C53" s="25" t="s">
        <v>196</v>
      </c>
      <c r="D53" s="19">
        <v>7</v>
      </c>
      <c r="E53" s="9">
        <f t="shared" si="0"/>
        <v>63.636363636363633</v>
      </c>
      <c r="F53" s="19">
        <v>9</v>
      </c>
      <c r="G53" s="9">
        <f t="shared" si="0"/>
        <v>64.285714285714292</v>
      </c>
      <c r="H53" s="19">
        <v>4</v>
      </c>
      <c r="I53" s="9">
        <f t="shared" si="11"/>
        <v>40</v>
      </c>
      <c r="J53" s="19">
        <v>10</v>
      </c>
      <c r="K53" s="9">
        <f t="shared" si="11"/>
        <v>76.92307692307692</v>
      </c>
      <c r="L53" s="19">
        <v>4</v>
      </c>
      <c r="M53" s="20">
        <f t="shared" si="12"/>
        <v>80</v>
      </c>
      <c r="N53" s="19">
        <v>3</v>
      </c>
      <c r="O53" s="20">
        <f t="shared" si="13"/>
        <v>75</v>
      </c>
      <c r="P53" s="19">
        <v>5</v>
      </c>
      <c r="Q53" s="20">
        <f t="shared" si="10"/>
        <v>71.428571428571431</v>
      </c>
      <c r="R53" s="20">
        <f t="shared" si="5"/>
        <v>67.324818039103761</v>
      </c>
    </row>
    <row r="54" spans="1:18" s="21" customFormat="1" ht="21" customHeight="1">
      <c r="A54" s="24">
        <v>48</v>
      </c>
      <c r="B54" s="24">
        <v>1743056</v>
      </c>
      <c r="C54" s="25" t="s">
        <v>197</v>
      </c>
      <c r="D54" s="19">
        <v>6</v>
      </c>
      <c r="E54" s="9">
        <f t="shared" si="0"/>
        <v>54.545454545454547</v>
      </c>
      <c r="F54" s="19">
        <v>10</v>
      </c>
      <c r="G54" s="9">
        <f t="shared" si="0"/>
        <v>71.428571428571431</v>
      </c>
      <c r="H54" s="19">
        <v>7</v>
      </c>
      <c r="I54" s="9">
        <f t="shared" si="11"/>
        <v>70</v>
      </c>
      <c r="J54" s="19">
        <v>10</v>
      </c>
      <c r="K54" s="9">
        <f t="shared" si="11"/>
        <v>76.92307692307692</v>
      </c>
      <c r="L54" s="19">
        <v>4</v>
      </c>
      <c r="M54" s="20">
        <f t="shared" si="12"/>
        <v>80</v>
      </c>
      <c r="N54" s="19">
        <v>3</v>
      </c>
      <c r="O54" s="20">
        <f t="shared" si="13"/>
        <v>75</v>
      </c>
      <c r="P54" s="19">
        <v>5</v>
      </c>
      <c r="Q54" s="20">
        <f t="shared" si="10"/>
        <v>71.428571428571431</v>
      </c>
      <c r="R54" s="20">
        <f t="shared" si="5"/>
        <v>71.332239189382051</v>
      </c>
    </row>
    <row r="55" spans="1:18" s="18" customFormat="1" ht="21" customHeight="1">
      <c r="A55" s="2">
        <v>49</v>
      </c>
      <c r="B55" s="2">
        <v>1743057</v>
      </c>
      <c r="C55" s="3" t="s">
        <v>198</v>
      </c>
      <c r="D55" s="16">
        <v>7</v>
      </c>
      <c r="E55" s="8">
        <f t="shared" si="0"/>
        <v>63.636363636363633</v>
      </c>
      <c r="F55" s="16">
        <v>9</v>
      </c>
      <c r="G55" s="8">
        <f t="shared" si="0"/>
        <v>64.285714285714292</v>
      </c>
      <c r="H55" s="16">
        <v>6</v>
      </c>
      <c r="I55" s="8">
        <f t="shared" si="11"/>
        <v>60</v>
      </c>
      <c r="J55" s="16">
        <v>7</v>
      </c>
      <c r="K55" s="8">
        <f t="shared" si="11"/>
        <v>53.846153846153847</v>
      </c>
      <c r="L55" s="16">
        <v>1</v>
      </c>
      <c r="M55" s="17">
        <f>L55*100/4</f>
        <v>25</v>
      </c>
      <c r="N55" s="16">
        <v>2</v>
      </c>
      <c r="O55" s="17">
        <f>N55*100/3</f>
        <v>66.666666666666671</v>
      </c>
      <c r="P55" s="16">
        <v>2</v>
      </c>
      <c r="Q55" s="17">
        <f>P55*100/6</f>
        <v>33.333333333333336</v>
      </c>
      <c r="R55" s="17">
        <f t="shared" si="5"/>
        <v>52.395461681175966</v>
      </c>
    </row>
    <row r="56" spans="1:18" s="18" customFormat="1" ht="21" customHeight="1">
      <c r="A56" s="2">
        <v>50</v>
      </c>
      <c r="B56" s="2">
        <v>1743058</v>
      </c>
      <c r="C56" s="3" t="s">
        <v>199</v>
      </c>
      <c r="D56" s="16">
        <v>9</v>
      </c>
      <c r="E56" s="8">
        <f t="shared" si="0"/>
        <v>81.818181818181813</v>
      </c>
      <c r="F56" s="16">
        <v>11</v>
      </c>
      <c r="G56" s="8">
        <f t="shared" si="0"/>
        <v>78.571428571428569</v>
      </c>
      <c r="H56" s="16">
        <v>6</v>
      </c>
      <c r="I56" s="8">
        <f t="shared" ref="I56:K71" si="14">H56*100/H$5</f>
        <v>60</v>
      </c>
      <c r="J56" s="16">
        <v>10</v>
      </c>
      <c r="K56" s="8">
        <f t="shared" si="14"/>
        <v>76.92307692307692</v>
      </c>
      <c r="L56" s="16">
        <v>2</v>
      </c>
      <c r="M56" s="17">
        <f t="shared" ref="M56:M71" si="15">L56*100/4</f>
        <v>50</v>
      </c>
      <c r="N56" s="16">
        <v>3</v>
      </c>
      <c r="O56" s="17">
        <f t="shared" ref="O56:O71" si="16">N56*100/3</f>
        <v>100</v>
      </c>
      <c r="P56" s="16">
        <v>5</v>
      </c>
      <c r="Q56" s="17">
        <f t="shared" ref="Q56:Q71" si="17">P56*100/6</f>
        <v>83.333333333333329</v>
      </c>
      <c r="R56" s="17">
        <f t="shared" si="5"/>
        <v>75.806574378002935</v>
      </c>
    </row>
    <row r="57" spans="1:18" s="18" customFormat="1" ht="21" customHeight="1">
      <c r="A57" s="2">
        <v>51</v>
      </c>
      <c r="B57" s="2">
        <v>1743059</v>
      </c>
      <c r="C57" s="3" t="s">
        <v>200</v>
      </c>
      <c r="D57" s="16">
        <v>4</v>
      </c>
      <c r="E57" s="8">
        <f t="shared" si="0"/>
        <v>36.363636363636367</v>
      </c>
      <c r="F57" s="16">
        <v>4</v>
      </c>
      <c r="G57" s="8">
        <f t="shared" si="0"/>
        <v>28.571428571428573</v>
      </c>
      <c r="H57" s="16">
        <v>3</v>
      </c>
      <c r="I57" s="8">
        <f t="shared" si="14"/>
        <v>30</v>
      </c>
      <c r="J57" s="16">
        <v>6</v>
      </c>
      <c r="K57" s="8">
        <f t="shared" si="14"/>
        <v>46.153846153846153</v>
      </c>
      <c r="L57" s="16">
        <v>2</v>
      </c>
      <c r="M57" s="17">
        <f t="shared" si="15"/>
        <v>50</v>
      </c>
      <c r="N57" s="16">
        <v>1</v>
      </c>
      <c r="O57" s="17">
        <f t="shared" si="16"/>
        <v>33.333333333333336</v>
      </c>
      <c r="P57" s="16">
        <v>3</v>
      </c>
      <c r="Q57" s="17">
        <f t="shared" si="17"/>
        <v>50</v>
      </c>
      <c r="R57" s="17">
        <f t="shared" si="5"/>
        <v>39.203177774606345</v>
      </c>
    </row>
    <row r="58" spans="1:18" s="18" customFormat="1" ht="21" customHeight="1">
      <c r="A58" s="2">
        <v>52</v>
      </c>
      <c r="B58" s="2">
        <v>1743060</v>
      </c>
      <c r="C58" s="3" t="s">
        <v>201</v>
      </c>
      <c r="D58" s="16">
        <v>5</v>
      </c>
      <c r="E58" s="8">
        <f t="shared" si="0"/>
        <v>45.454545454545453</v>
      </c>
      <c r="F58" s="16">
        <v>7</v>
      </c>
      <c r="G58" s="8">
        <f t="shared" si="0"/>
        <v>50</v>
      </c>
      <c r="H58" s="16">
        <v>6</v>
      </c>
      <c r="I58" s="8">
        <f t="shared" si="14"/>
        <v>60</v>
      </c>
      <c r="J58" s="16">
        <v>9</v>
      </c>
      <c r="K58" s="8">
        <f t="shared" si="14"/>
        <v>69.230769230769226</v>
      </c>
      <c r="L58" s="16">
        <v>1</v>
      </c>
      <c r="M58" s="17">
        <f t="shared" si="15"/>
        <v>25</v>
      </c>
      <c r="N58" s="16">
        <v>1</v>
      </c>
      <c r="O58" s="17">
        <f t="shared" si="16"/>
        <v>33.333333333333336</v>
      </c>
      <c r="P58" s="16">
        <v>4</v>
      </c>
      <c r="Q58" s="17">
        <f t="shared" si="17"/>
        <v>66.666666666666671</v>
      </c>
      <c r="R58" s="17">
        <f t="shared" si="5"/>
        <v>49.955044955044954</v>
      </c>
    </row>
    <row r="59" spans="1:18" s="18" customFormat="1" ht="21" customHeight="1">
      <c r="A59" s="2">
        <v>53</v>
      </c>
      <c r="B59" s="2">
        <v>1743061</v>
      </c>
      <c r="C59" s="3" t="s">
        <v>202</v>
      </c>
      <c r="D59" s="16">
        <v>8</v>
      </c>
      <c r="E59" s="8">
        <f t="shared" si="0"/>
        <v>72.727272727272734</v>
      </c>
      <c r="F59" s="16">
        <v>12</v>
      </c>
      <c r="G59" s="8">
        <f t="shared" si="0"/>
        <v>85.714285714285708</v>
      </c>
      <c r="H59" s="16">
        <v>7</v>
      </c>
      <c r="I59" s="8">
        <f t="shared" si="14"/>
        <v>70</v>
      </c>
      <c r="J59" s="16">
        <v>10</v>
      </c>
      <c r="K59" s="8">
        <f t="shared" si="14"/>
        <v>76.92307692307692</v>
      </c>
      <c r="L59" s="16">
        <v>2</v>
      </c>
      <c r="M59" s="17">
        <f t="shared" si="15"/>
        <v>50</v>
      </c>
      <c r="N59" s="16">
        <v>2</v>
      </c>
      <c r="O59" s="17">
        <f t="shared" si="16"/>
        <v>66.666666666666671</v>
      </c>
      <c r="P59" s="16">
        <v>5</v>
      </c>
      <c r="Q59" s="17">
        <f t="shared" si="17"/>
        <v>83.333333333333329</v>
      </c>
      <c r="R59" s="17">
        <f t="shared" si="5"/>
        <v>72.194947909233619</v>
      </c>
    </row>
    <row r="60" spans="1:18" s="18" customFormat="1" ht="21" customHeight="1">
      <c r="A60" s="2">
        <v>54</v>
      </c>
      <c r="B60" s="2">
        <v>1743062</v>
      </c>
      <c r="C60" s="3" t="s">
        <v>203</v>
      </c>
      <c r="D60" s="16">
        <v>8</v>
      </c>
      <c r="E60" s="8">
        <f t="shared" si="0"/>
        <v>72.727272727272734</v>
      </c>
      <c r="F60" s="16">
        <v>7</v>
      </c>
      <c r="G60" s="8">
        <f t="shared" si="0"/>
        <v>50</v>
      </c>
      <c r="H60" s="16">
        <v>7</v>
      </c>
      <c r="I60" s="8">
        <f t="shared" si="14"/>
        <v>70</v>
      </c>
      <c r="J60" s="16">
        <v>6</v>
      </c>
      <c r="K60" s="8">
        <f t="shared" si="14"/>
        <v>46.153846153846153</v>
      </c>
      <c r="L60" s="16">
        <v>3</v>
      </c>
      <c r="M60" s="17">
        <f t="shared" si="15"/>
        <v>75</v>
      </c>
      <c r="N60" s="16">
        <v>2</v>
      </c>
      <c r="O60" s="17">
        <f t="shared" si="16"/>
        <v>66.666666666666671</v>
      </c>
      <c r="P60" s="16">
        <v>2</v>
      </c>
      <c r="Q60" s="17">
        <f t="shared" si="17"/>
        <v>33.333333333333336</v>
      </c>
      <c r="R60" s="17">
        <f t="shared" si="5"/>
        <v>59.125874125874134</v>
      </c>
    </row>
    <row r="61" spans="1:18" s="18" customFormat="1" ht="21" customHeight="1">
      <c r="A61" s="2">
        <v>55</v>
      </c>
      <c r="B61" s="2">
        <v>1743063</v>
      </c>
      <c r="C61" s="3" t="s">
        <v>204</v>
      </c>
      <c r="D61" s="16">
        <v>5</v>
      </c>
      <c r="E61" s="8">
        <f t="shared" si="0"/>
        <v>45.454545454545453</v>
      </c>
      <c r="F61" s="16">
        <v>7</v>
      </c>
      <c r="G61" s="8">
        <f t="shared" si="0"/>
        <v>50</v>
      </c>
      <c r="H61" s="16">
        <v>3</v>
      </c>
      <c r="I61" s="8">
        <f t="shared" si="14"/>
        <v>30</v>
      </c>
      <c r="J61" s="16">
        <v>6</v>
      </c>
      <c r="K61" s="8">
        <f t="shared" si="14"/>
        <v>46.153846153846153</v>
      </c>
      <c r="L61" s="16">
        <v>2</v>
      </c>
      <c r="M61" s="17">
        <f t="shared" si="15"/>
        <v>50</v>
      </c>
      <c r="N61" s="16">
        <v>2</v>
      </c>
      <c r="O61" s="17">
        <f t="shared" si="16"/>
        <v>66.666666666666671</v>
      </c>
      <c r="P61" s="16">
        <v>4</v>
      </c>
      <c r="Q61" s="17">
        <f t="shared" si="17"/>
        <v>66.666666666666671</v>
      </c>
      <c r="R61" s="17">
        <f t="shared" si="5"/>
        <v>50.705960705960706</v>
      </c>
    </row>
    <row r="62" spans="1:18" s="18" customFormat="1" ht="21" customHeight="1">
      <c r="A62" s="2">
        <v>56</v>
      </c>
      <c r="B62" s="2">
        <v>1743064</v>
      </c>
      <c r="C62" s="3" t="s">
        <v>205</v>
      </c>
      <c r="D62" s="16">
        <v>9</v>
      </c>
      <c r="E62" s="8">
        <f t="shared" si="0"/>
        <v>81.818181818181813</v>
      </c>
      <c r="F62" s="16">
        <v>10</v>
      </c>
      <c r="G62" s="8">
        <f t="shared" si="0"/>
        <v>71.428571428571431</v>
      </c>
      <c r="H62" s="16">
        <v>8</v>
      </c>
      <c r="I62" s="8">
        <f t="shared" si="14"/>
        <v>80</v>
      </c>
      <c r="J62" s="16">
        <v>13</v>
      </c>
      <c r="K62" s="8">
        <f t="shared" si="14"/>
        <v>100</v>
      </c>
      <c r="L62" s="16">
        <v>3</v>
      </c>
      <c r="M62" s="17">
        <f t="shared" si="15"/>
        <v>75</v>
      </c>
      <c r="N62" s="16">
        <v>2</v>
      </c>
      <c r="O62" s="17">
        <f t="shared" si="16"/>
        <v>66.666666666666671</v>
      </c>
      <c r="P62" s="16">
        <v>5</v>
      </c>
      <c r="Q62" s="17">
        <f t="shared" si="17"/>
        <v>83.333333333333329</v>
      </c>
      <c r="R62" s="17">
        <f t="shared" si="5"/>
        <v>79.749536178107618</v>
      </c>
    </row>
    <row r="63" spans="1:18" s="18" customFormat="1" ht="21" customHeight="1">
      <c r="A63" s="2">
        <v>57</v>
      </c>
      <c r="B63" s="2">
        <v>1743066</v>
      </c>
      <c r="C63" s="3" t="s">
        <v>206</v>
      </c>
      <c r="D63" s="16">
        <v>8</v>
      </c>
      <c r="E63" s="8">
        <f t="shared" si="0"/>
        <v>72.727272727272734</v>
      </c>
      <c r="F63" s="16">
        <v>9</v>
      </c>
      <c r="G63" s="8">
        <f t="shared" si="0"/>
        <v>64.285714285714292</v>
      </c>
      <c r="H63" s="16">
        <v>5</v>
      </c>
      <c r="I63" s="8">
        <f t="shared" si="14"/>
        <v>50</v>
      </c>
      <c r="J63" s="16">
        <v>7</v>
      </c>
      <c r="K63" s="8">
        <f t="shared" si="14"/>
        <v>53.846153846153847</v>
      </c>
      <c r="L63" s="16">
        <v>2</v>
      </c>
      <c r="M63" s="17">
        <f t="shared" si="15"/>
        <v>50</v>
      </c>
      <c r="N63" s="16">
        <v>2</v>
      </c>
      <c r="O63" s="17">
        <f t="shared" si="16"/>
        <v>66.666666666666671</v>
      </c>
      <c r="P63" s="16">
        <v>3</v>
      </c>
      <c r="Q63" s="17">
        <f t="shared" si="17"/>
        <v>50</v>
      </c>
      <c r="R63" s="17">
        <f t="shared" si="5"/>
        <v>58.217972503686795</v>
      </c>
    </row>
    <row r="64" spans="1:18" s="18" customFormat="1" ht="21" customHeight="1">
      <c r="A64" s="2">
        <v>58</v>
      </c>
      <c r="B64" s="2">
        <v>1743068</v>
      </c>
      <c r="C64" s="3" t="s">
        <v>207</v>
      </c>
      <c r="D64" s="16">
        <v>5</v>
      </c>
      <c r="E64" s="8">
        <f t="shared" si="0"/>
        <v>45.454545454545453</v>
      </c>
      <c r="F64" s="16">
        <v>7</v>
      </c>
      <c r="G64" s="8">
        <f t="shared" si="0"/>
        <v>50</v>
      </c>
      <c r="H64" s="16">
        <v>4</v>
      </c>
      <c r="I64" s="8">
        <f t="shared" si="14"/>
        <v>40</v>
      </c>
      <c r="J64" s="16">
        <v>6</v>
      </c>
      <c r="K64" s="8">
        <f t="shared" si="14"/>
        <v>46.153846153846153</v>
      </c>
      <c r="L64" s="16">
        <v>1</v>
      </c>
      <c r="M64" s="17">
        <f t="shared" si="15"/>
        <v>25</v>
      </c>
      <c r="N64" s="16">
        <v>2</v>
      </c>
      <c r="O64" s="17">
        <f t="shared" si="16"/>
        <v>66.666666666666671</v>
      </c>
      <c r="P64" s="16">
        <v>4</v>
      </c>
      <c r="Q64" s="17">
        <f t="shared" si="17"/>
        <v>66.666666666666671</v>
      </c>
      <c r="R64" s="17">
        <f t="shared" si="5"/>
        <v>48.56310356310356</v>
      </c>
    </row>
    <row r="65" spans="1:18" s="18" customFormat="1" ht="21" customHeight="1">
      <c r="A65" s="2">
        <v>59</v>
      </c>
      <c r="B65" s="2">
        <v>1743069</v>
      </c>
      <c r="C65" s="3" t="s">
        <v>208</v>
      </c>
      <c r="D65" s="16">
        <v>6</v>
      </c>
      <c r="E65" s="8">
        <f t="shared" si="0"/>
        <v>54.545454545454547</v>
      </c>
      <c r="F65" s="16">
        <v>10</v>
      </c>
      <c r="G65" s="8">
        <f t="shared" si="0"/>
        <v>71.428571428571431</v>
      </c>
      <c r="H65" s="16">
        <v>5</v>
      </c>
      <c r="I65" s="8">
        <f t="shared" si="14"/>
        <v>50</v>
      </c>
      <c r="J65" s="16">
        <v>6</v>
      </c>
      <c r="K65" s="8">
        <f t="shared" si="14"/>
        <v>46.153846153846153</v>
      </c>
      <c r="L65" s="16">
        <v>2</v>
      </c>
      <c r="M65" s="17">
        <f t="shared" si="15"/>
        <v>50</v>
      </c>
      <c r="N65" s="16">
        <v>2</v>
      </c>
      <c r="O65" s="17">
        <f t="shared" si="16"/>
        <v>66.666666666666671</v>
      </c>
      <c r="P65" s="16">
        <v>2</v>
      </c>
      <c r="Q65" s="17">
        <f t="shared" si="17"/>
        <v>33.333333333333336</v>
      </c>
      <c r="R65" s="17">
        <f t="shared" si="5"/>
        <v>53.161124589696023</v>
      </c>
    </row>
    <row r="66" spans="1:18" s="18" customFormat="1" ht="21" customHeight="1">
      <c r="A66" s="2">
        <v>60</v>
      </c>
      <c r="B66" s="2">
        <v>1743070</v>
      </c>
      <c r="C66" s="3" t="s">
        <v>209</v>
      </c>
      <c r="D66" s="16">
        <v>8</v>
      </c>
      <c r="E66" s="8">
        <f t="shared" si="0"/>
        <v>72.727272727272734</v>
      </c>
      <c r="F66" s="16">
        <v>11</v>
      </c>
      <c r="G66" s="8">
        <f t="shared" si="0"/>
        <v>78.571428571428569</v>
      </c>
      <c r="H66" s="16">
        <v>6</v>
      </c>
      <c r="I66" s="8">
        <f t="shared" si="14"/>
        <v>60</v>
      </c>
      <c r="J66" s="16">
        <v>11</v>
      </c>
      <c r="K66" s="8">
        <f t="shared" si="14"/>
        <v>84.615384615384613</v>
      </c>
      <c r="L66" s="16">
        <v>2</v>
      </c>
      <c r="M66" s="17">
        <f t="shared" si="15"/>
        <v>50</v>
      </c>
      <c r="N66" s="16">
        <v>2</v>
      </c>
      <c r="O66" s="17">
        <f t="shared" si="16"/>
        <v>66.666666666666671</v>
      </c>
      <c r="P66" s="16">
        <v>4</v>
      </c>
      <c r="Q66" s="17">
        <f t="shared" si="17"/>
        <v>66.666666666666671</v>
      </c>
      <c r="R66" s="17">
        <f t="shared" si="5"/>
        <v>68.463917035345617</v>
      </c>
    </row>
    <row r="67" spans="1:18" s="18" customFormat="1" ht="21" customHeight="1">
      <c r="A67" s="2">
        <v>61</v>
      </c>
      <c r="B67" s="2">
        <v>1743071</v>
      </c>
      <c r="C67" s="3" t="s">
        <v>210</v>
      </c>
      <c r="D67" s="16">
        <v>7</v>
      </c>
      <c r="E67" s="8">
        <f t="shared" ref="E67:G71" si="18">D67*100/D$5</f>
        <v>63.636363636363633</v>
      </c>
      <c r="F67" s="16">
        <v>9</v>
      </c>
      <c r="G67" s="8">
        <f t="shared" si="18"/>
        <v>64.285714285714292</v>
      </c>
      <c r="H67" s="16">
        <v>5</v>
      </c>
      <c r="I67" s="8">
        <f t="shared" si="14"/>
        <v>50</v>
      </c>
      <c r="J67" s="16">
        <v>11</v>
      </c>
      <c r="K67" s="8">
        <f t="shared" si="14"/>
        <v>84.615384615384613</v>
      </c>
      <c r="L67" s="16">
        <v>2</v>
      </c>
      <c r="M67" s="17">
        <f t="shared" si="15"/>
        <v>50</v>
      </c>
      <c r="N67" s="16">
        <v>1</v>
      </c>
      <c r="O67" s="17">
        <f t="shared" si="16"/>
        <v>33.333333333333336</v>
      </c>
      <c r="P67" s="16">
        <v>4</v>
      </c>
      <c r="Q67" s="17">
        <f t="shared" si="17"/>
        <v>66.666666666666671</v>
      </c>
      <c r="R67" s="17">
        <f t="shared" si="5"/>
        <v>58.933923219637506</v>
      </c>
    </row>
    <row r="68" spans="1:18" s="18" customFormat="1" ht="21" customHeight="1">
      <c r="A68" s="2">
        <v>62</v>
      </c>
      <c r="B68" s="2">
        <v>1743072</v>
      </c>
      <c r="C68" s="3" t="s">
        <v>211</v>
      </c>
      <c r="D68" s="16">
        <v>7</v>
      </c>
      <c r="E68" s="8">
        <f t="shared" si="18"/>
        <v>63.636363636363633</v>
      </c>
      <c r="F68" s="16">
        <v>9</v>
      </c>
      <c r="G68" s="8">
        <f t="shared" si="18"/>
        <v>64.285714285714292</v>
      </c>
      <c r="H68" s="16">
        <v>6</v>
      </c>
      <c r="I68" s="8">
        <f t="shared" si="14"/>
        <v>60</v>
      </c>
      <c r="J68" s="16">
        <v>10</v>
      </c>
      <c r="K68" s="8">
        <f t="shared" si="14"/>
        <v>76.92307692307692</v>
      </c>
      <c r="L68" s="16">
        <v>2</v>
      </c>
      <c r="M68" s="17">
        <f t="shared" si="15"/>
        <v>50</v>
      </c>
      <c r="N68" s="16">
        <v>2</v>
      </c>
      <c r="O68" s="17">
        <f t="shared" si="16"/>
        <v>66.666666666666671</v>
      </c>
      <c r="P68" s="16">
        <v>6</v>
      </c>
      <c r="Q68" s="17">
        <f t="shared" si="17"/>
        <v>100</v>
      </c>
      <c r="R68" s="17">
        <f t="shared" si="5"/>
        <v>68.78740307311736</v>
      </c>
    </row>
    <row r="69" spans="1:18" s="18" customFormat="1" ht="21" customHeight="1">
      <c r="A69" s="2">
        <v>63</v>
      </c>
      <c r="B69" s="2">
        <v>1743073</v>
      </c>
      <c r="C69" s="3" t="s">
        <v>212</v>
      </c>
      <c r="D69" s="16">
        <v>6</v>
      </c>
      <c r="E69" s="8">
        <f t="shared" si="18"/>
        <v>54.545454545454547</v>
      </c>
      <c r="F69" s="16">
        <v>10</v>
      </c>
      <c r="G69" s="8">
        <f t="shared" si="18"/>
        <v>71.428571428571431</v>
      </c>
      <c r="H69" s="16">
        <v>8</v>
      </c>
      <c r="I69" s="8">
        <f t="shared" si="14"/>
        <v>80</v>
      </c>
      <c r="J69" s="16">
        <v>10</v>
      </c>
      <c r="K69" s="8">
        <f t="shared" si="14"/>
        <v>76.92307692307692</v>
      </c>
      <c r="L69" s="16">
        <v>3</v>
      </c>
      <c r="M69" s="17">
        <f t="shared" si="15"/>
        <v>75</v>
      </c>
      <c r="N69" s="16">
        <v>2</v>
      </c>
      <c r="O69" s="17">
        <f t="shared" si="16"/>
        <v>66.666666666666671</v>
      </c>
      <c r="P69" s="16">
        <v>3</v>
      </c>
      <c r="Q69" s="17">
        <f t="shared" si="17"/>
        <v>50</v>
      </c>
      <c r="R69" s="17">
        <f t="shared" si="5"/>
        <v>67.794824223395651</v>
      </c>
    </row>
    <row r="70" spans="1:18" s="18" customFormat="1" ht="21" customHeight="1">
      <c r="A70" s="2">
        <v>64</v>
      </c>
      <c r="B70" s="2">
        <v>1743074</v>
      </c>
      <c r="C70" s="3" t="s">
        <v>213</v>
      </c>
      <c r="D70" s="16">
        <v>6</v>
      </c>
      <c r="E70" s="8">
        <f t="shared" si="18"/>
        <v>54.545454545454547</v>
      </c>
      <c r="F70" s="16">
        <v>11</v>
      </c>
      <c r="G70" s="8">
        <f t="shared" si="18"/>
        <v>78.571428571428569</v>
      </c>
      <c r="H70" s="16">
        <v>6</v>
      </c>
      <c r="I70" s="8">
        <f t="shared" si="14"/>
        <v>60</v>
      </c>
      <c r="J70" s="16">
        <v>9</v>
      </c>
      <c r="K70" s="8">
        <f t="shared" si="14"/>
        <v>69.230769230769226</v>
      </c>
      <c r="L70" s="16">
        <v>2</v>
      </c>
      <c r="M70" s="17">
        <f t="shared" si="15"/>
        <v>50</v>
      </c>
      <c r="N70" s="16">
        <v>2</v>
      </c>
      <c r="O70" s="17">
        <f t="shared" si="16"/>
        <v>66.666666666666671</v>
      </c>
      <c r="P70" s="16">
        <v>4</v>
      </c>
      <c r="Q70" s="17">
        <f t="shared" si="17"/>
        <v>66.666666666666671</v>
      </c>
      <c r="R70" s="17">
        <f t="shared" si="5"/>
        <v>63.668712240140813</v>
      </c>
    </row>
    <row r="71" spans="1:18" s="18" customFormat="1" ht="21" customHeight="1">
      <c r="A71" s="2">
        <v>65</v>
      </c>
      <c r="B71" s="2">
        <v>1743075</v>
      </c>
      <c r="C71" s="3" t="s">
        <v>214</v>
      </c>
      <c r="D71" s="16">
        <v>7</v>
      </c>
      <c r="E71" s="8">
        <f t="shared" si="18"/>
        <v>63.636363636363633</v>
      </c>
      <c r="F71" s="16">
        <v>12</v>
      </c>
      <c r="G71" s="8">
        <f t="shared" si="18"/>
        <v>85.714285714285708</v>
      </c>
      <c r="H71" s="16">
        <v>5</v>
      </c>
      <c r="I71" s="8">
        <f t="shared" si="14"/>
        <v>50</v>
      </c>
      <c r="J71" s="16">
        <v>11</v>
      </c>
      <c r="K71" s="8">
        <f t="shared" si="14"/>
        <v>84.615384615384613</v>
      </c>
      <c r="L71" s="16">
        <v>2</v>
      </c>
      <c r="M71" s="17">
        <f t="shared" si="15"/>
        <v>50</v>
      </c>
      <c r="N71" s="16">
        <v>2</v>
      </c>
      <c r="O71" s="17">
        <f t="shared" si="16"/>
        <v>66.666666666666671</v>
      </c>
      <c r="P71" s="16">
        <v>5</v>
      </c>
      <c r="Q71" s="17">
        <f t="shared" si="17"/>
        <v>83.333333333333329</v>
      </c>
      <c r="R71" s="17">
        <f t="shared" si="5"/>
        <v>69.138004852290564</v>
      </c>
    </row>
  </sheetData>
  <mergeCells count="18">
    <mergeCell ref="L4:L5"/>
    <mergeCell ref="I4:I6"/>
    <mergeCell ref="K4:K6"/>
    <mergeCell ref="M4:M6"/>
    <mergeCell ref="N4:N5"/>
    <mergeCell ref="O4:O6"/>
    <mergeCell ref="A1:R1"/>
    <mergeCell ref="A2:R2"/>
    <mergeCell ref="A3:C3"/>
    <mergeCell ref="D3:K3"/>
    <mergeCell ref="L3:Q3"/>
    <mergeCell ref="R3:R6"/>
    <mergeCell ref="A4:A6"/>
    <mergeCell ref="B4:B6"/>
    <mergeCell ref="E4:E6"/>
    <mergeCell ref="G4:G6"/>
    <mergeCell ref="P4:P5"/>
    <mergeCell ref="Q4:Q6"/>
  </mergeCells>
  <pageMargins left="0.37" right="0.34" top="0.28000000000000003" bottom="0.74803149606299202" header="0.31496062992126" footer="0.3149606299212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 IT </vt:lpstr>
      <vt:lpstr>TE IT</vt:lpstr>
      <vt:lpstr>BE 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2018-02-05T03:52:25Z</cp:lastPrinted>
  <dcterms:created xsi:type="dcterms:W3CDTF">2017-12-18T06:28:08Z</dcterms:created>
  <dcterms:modified xsi:type="dcterms:W3CDTF">2018-02-08T04:02:42Z</dcterms:modified>
</cp:coreProperties>
</file>