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1340" windowHeight="6030" tabRatio="899" activeTab="1"/>
  </bookViews>
  <sheets>
    <sheet name="Dept. Level" sheetId="24" r:id="rId1"/>
    <sheet name="Sub_Wise" sheetId="25" r:id="rId2"/>
  </sheets>
  <definedNames>
    <definedName name="_xlnm.Print_Area" localSheetId="0">'Dept. Level'!$B$2:$Q$23</definedName>
    <definedName name="_xlnm.Print_Area" localSheetId="1">Sub_Wise!$A$1:$S$23</definedName>
  </definedNames>
  <calcPr calcId="124519"/>
</workbook>
</file>

<file path=xl/calcChain.xml><?xml version="1.0" encoding="utf-8"?>
<calcChain xmlns="http://schemas.openxmlformats.org/spreadsheetml/2006/main">
  <c r="K15" i="24"/>
  <c r="J15"/>
  <c r="I15"/>
  <c r="H15"/>
  <c r="G15"/>
  <c r="F15"/>
  <c r="E15"/>
  <c r="D15"/>
  <c r="I14"/>
  <c r="K14" s="1"/>
  <c r="K13" l="1"/>
  <c r="J13"/>
  <c r="I13"/>
  <c r="H13"/>
  <c r="G13"/>
  <c r="F13"/>
  <c r="E13"/>
  <c r="D13"/>
  <c r="K12"/>
  <c r="I12"/>
  <c r="J9" i="25"/>
  <c r="N11" i="24"/>
  <c r="M11"/>
  <c r="L11"/>
  <c r="K11"/>
  <c r="J11"/>
  <c r="I11"/>
  <c r="H11"/>
  <c r="G11"/>
  <c r="F11"/>
  <c r="E11"/>
  <c r="D11"/>
  <c r="I10"/>
  <c r="K10" s="1"/>
  <c r="H19"/>
  <c r="H20"/>
  <c r="H21"/>
  <c r="H22"/>
  <c r="H18"/>
  <c r="H20" i="25"/>
  <c r="H17"/>
  <c r="H14"/>
  <c r="H11"/>
  <c r="H8"/>
  <c r="H19"/>
  <c r="H16"/>
  <c r="H13"/>
  <c r="H10"/>
  <c r="H7"/>
  <c r="J18"/>
  <c r="J15"/>
  <c r="J12"/>
  <c r="J6"/>
  <c r="H18"/>
  <c r="H15"/>
  <c r="H12"/>
  <c r="H9"/>
  <c r="H6"/>
</calcChain>
</file>

<file path=xl/sharedStrings.xml><?xml version="1.0" encoding="utf-8"?>
<sst xmlns="http://schemas.openxmlformats.org/spreadsheetml/2006/main" count="112" uniqueCount="81">
  <si>
    <t>Sr.
No.</t>
  </si>
  <si>
    <t>Total No. of Students Appeared for Exam</t>
  </si>
  <si>
    <t>Passed Students</t>
  </si>
  <si>
    <t>I Class
with Dist.</t>
  </si>
  <si>
    <t>I 
Class</t>
  </si>
  <si>
    <t>Pass Class</t>
  </si>
  <si>
    <t>Total</t>
  </si>
  <si>
    <t>II
Class</t>
  </si>
  <si>
    <t>%</t>
  </si>
  <si>
    <t>Name of 
Subject</t>
  </si>
  <si>
    <t>Total No. of 
Students
Passed</t>
  </si>
  <si>
    <t>Total No. of 
Students
Fail</t>
  </si>
  <si>
    <t>Higher 
II Class</t>
  </si>
  <si>
    <t>Total Students Appeared</t>
  </si>
  <si>
    <t xml:space="preserve"> 
ATKT
</t>
  </si>
  <si>
    <t>Total Marks</t>
  </si>
  <si>
    <t>Fail</t>
  </si>
  <si>
    <t>Absent</t>
  </si>
  <si>
    <t>SGPA</t>
  </si>
  <si>
    <t>VPKBIET, BARAMATI</t>
  </si>
  <si>
    <t xml:space="preserve"> </t>
  </si>
  <si>
    <r>
      <t xml:space="preserve">Total 
Pass </t>
    </r>
    <r>
      <rPr>
        <b/>
        <sz val="12"/>
        <rFont val="Calibri"/>
        <family val="2"/>
      </rPr>
      <t>+</t>
    </r>
    <r>
      <rPr>
        <b/>
        <sz val="10"/>
        <rFont val="Calibri"/>
        <family val="2"/>
      </rPr>
      <t xml:space="preserve">
ATKT</t>
    </r>
  </si>
  <si>
    <r>
      <t xml:space="preserve">R.F.B.
/ Other Result 
</t>
    </r>
    <r>
      <rPr>
        <b/>
        <sz val="8"/>
        <rFont val="Calibri"/>
        <family val="2"/>
      </rPr>
      <t>(Only Pass)</t>
    </r>
  </si>
  <si>
    <t>Result Summary of NOV 2019 Examination</t>
  </si>
  <si>
    <t>19-20</t>
  </si>
  <si>
    <t>18-19</t>
  </si>
  <si>
    <t>17-18</t>
  </si>
  <si>
    <t>Year</t>
  </si>
  <si>
    <t>Name of Faculty</t>
  </si>
  <si>
    <t>0 to 39</t>
  </si>
  <si>
    <t>40 to 44</t>
  </si>
  <si>
    <t>45 to 54</t>
  </si>
  <si>
    <t>55 to 59</t>
  </si>
  <si>
    <t>60 to 69</t>
  </si>
  <si>
    <t>70 to 79</t>
  </si>
  <si>
    <t>80 to 89</t>
  </si>
  <si>
    <t>90 to 100</t>
  </si>
  <si>
    <t>Marks of Subject topper</t>
  </si>
  <si>
    <t>Feedback of Faculty</t>
  </si>
  <si>
    <t>2019-20</t>
  </si>
  <si>
    <t>2018-19</t>
  </si>
  <si>
    <t>2017-18</t>
  </si>
  <si>
    <t>% of Passing</t>
  </si>
  <si>
    <t>Total No. of 
Students
Appeared</t>
  </si>
  <si>
    <t>HoD</t>
  </si>
  <si>
    <t>Class Teacher</t>
  </si>
  <si>
    <t xml:space="preserve">No. of Absent Students </t>
  </si>
  <si>
    <t>No. of Students Scored marks</t>
  </si>
  <si>
    <t>Sr. No.</t>
  </si>
  <si>
    <t>Fail in no of Subject</t>
  </si>
  <si>
    <t>No. of students</t>
  </si>
  <si>
    <t>Fail in  1 Subject</t>
  </si>
  <si>
    <t>Fail in  2 Subjects</t>
  </si>
  <si>
    <t>Fail in  3 Subjects</t>
  </si>
  <si>
    <t>Fail in  4 Subjects</t>
  </si>
  <si>
    <t>Fail in  5 Subjects</t>
  </si>
  <si>
    <t>Topper Name</t>
  </si>
  <si>
    <t>Mr.Kokare Avinash J.</t>
  </si>
  <si>
    <t>Mr.Gaikwad Deepak S.</t>
  </si>
  <si>
    <t>Dept. Information Technology</t>
  </si>
  <si>
    <t>Subjectwise Result of OCT-2019 Examination</t>
  </si>
  <si>
    <t>Dept. :  Information Technology</t>
  </si>
  <si>
    <t xml:space="preserve">Class :-  SE </t>
  </si>
  <si>
    <t>Discrete Structures</t>
  </si>
  <si>
    <t>Computer Organization &amp; Architecture</t>
  </si>
  <si>
    <t xml:space="preserve"> Digital Electronics and
Logic Design</t>
  </si>
  <si>
    <t>Fundamentals of Data
Structures</t>
  </si>
  <si>
    <t>Problem Solving &amp;
Object Oriented  Programming</t>
  </si>
  <si>
    <t>Mr.Shinde Santosh A.</t>
  </si>
  <si>
    <t>Mr.Deshmukh Vikas S.</t>
  </si>
  <si>
    <t>Mr.Patil Pradeep M.</t>
  </si>
  <si>
    <t xml:space="preserve"> PACHUNDKAR APEKSHA SUKHDEO</t>
  </si>
  <si>
    <t>TEJASWINEE SANJAY VETAL</t>
  </si>
  <si>
    <t>Prof.Kare Santosh S.</t>
  </si>
  <si>
    <t>Prof.Kokare Avinash J.</t>
  </si>
  <si>
    <t>Prof.Deshmukh Vikas V.</t>
  </si>
  <si>
    <t>Prof.Takale Sheetal A.</t>
  </si>
  <si>
    <t>Prof.Gaikwad Deepak S.</t>
  </si>
  <si>
    <t>Maske Prerana Tanaji</t>
  </si>
  <si>
    <t>Prof.Zende Dinesh A.</t>
  </si>
  <si>
    <t>Class : SE IT</t>
  </si>
</sst>
</file>

<file path=xl/styles.xml><?xml version="1.0" encoding="utf-8"?>
<styleSheet xmlns="http://schemas.openxmlformats.org/spreadsheetml/2006/main">
  <numFmts count="1">
    <numFmt numFmtId="164" formatCode="###0;###0"/>
  </numFmts>
  <fonts count="25"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b/>
      <sz val="12"/>
      <name val="Calibri"/>
      <family val="2"/>
    </font>
    <font>
      <b/>
      <sz val="10"/>
      <name val="Calibri"/>
      <family val="2"/>
    </font>
    <font>
      <b/>
      <sz val="8"/>
      <name val="Calibri"/>
      <family val="2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name val="Bookman Old Style"/>
      <family val="1"/>
    </font>
    <font>
      <sz val="10"/>
      <color indexed="8"/>
      <name val="Bookman Old Style"/>
      <family val="1"/>
    </font>
    <font>
      <sz val="11"/>
      <name val="Arial"/>
      <family val="2"/>
    </font>
    <font>
      <sz val="11"/>
      <color rgb="FF000000"/>
      <name val="Calibri"/>
      <family val="2"/>
      <scheme val="minor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0" fontId="4" fillId="0" borderId="0" xfId="0" applyFont="1" applyBorder="1"/>
    <xf numFmtId="0" fontId="4" fillId="0" borderId="0" xfId="0" applyFont="1" applyAlignment="1">
      <alignment wrapText="1"/>
    </xf>
    <xf numFmtId="0" fontId="1" fillId="0" borderId="0" xfId="0" applyFont="1"/>
    <xf numFmtId="0" fontId="3" fillId="0" borderId="0" xfId="0" applyFont="1"/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1" fillId="0" borderId="0" xfId="0" applyFont="1" applyBorder="1"/>
    <xf numFmtId="0" fontId="10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left" vertical="center"/>
    </xf>
    <xf numFmtId="0" fontId="16" fillId="0" borderId="0" xfId="0" applyFont="1"/>
    <xf numFmtId="0" fontId="17" fillId="0" borderId="0" xfId="0" applyFont="1" applyBorder="1" applyAlignment="1">
      <alignment horizontal="left" vertical="center"/>
    </xf>
    <xf numFmtId="10" fontId="15" fillId="0" borderId="0" xfId="0" applyNumberFormat="1" applyFont="1" applyBorder="1" applyAlignment="1">
      <alignment horizontal="left" vertical="center"/>
    </xf>
    <xf numFmtId="0" fontId="16" fillId="0" borderId="0" xfId="0" applyFont="1" applyBorder="1"/>
    <xf numFmtId="0" fontId="1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0" fillId="0" borderId="0" xfId="0" applyFont="1" applyBorder="1"/>
    <xf numFmtId="0" fontId="14" fillId="0" borderId="0" xfId="0" applyFont="1"/>
    <xf numFmtId="0" fontId="10" fillId="0" borderId="0" xfId="0" applyFont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1" xfId="0" applyBorder="1"/>
    <xf numFmtId="0" fontId="4" fillId="0" borderId="1" xfId="0" applyFont="1" applyBorder="1" applyAlignment="1">
      <alignment wrapText="1"/>
    </xf>
    <xf numFmtId="0" fontId="16" fillId="0" borderId="0" xfId="0" applyFont="1" applyBorder="1" applyAlignment="1">
      <alignment horizontal="center" vertical="center"/>
    </xf>
    <xf numFmtId="2" fontId="16" fillId="0" borderId="0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wrapText="1"/>
    </xf>
    <xf numFmtId="0" fontId="11" fillId="0" borderId="0" xfId="0" applyFont="1" applyAlignment="1">
      <alignment horizontal="right"/>
    </xf>
    <xf numFmtId="0" fontId="13" fillId="0" borderId="2" xfId="0" applyFont="1" applyBorder="1" applyAlignment="1">
      <alignment horizontal="center" vertical="center" textRotation="90" wrapText="1"/>
    </xf>
    <xf numFmtId="0" fontId="9" fillId="0" borderId="1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left" vertical="center" wrapText="1"/>
    </xf>
    <xf numFmtId="0" fontId="17" fillId="0" borderId="21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left" vertical="center" wrapText="1"/>
    </xf>
    <xf numFmtId="0" fontId="17" fillId="0" borderId="2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8" fillId="2" borderId="0" xfId="0" applyFont="1" applyFill="1" applyAlignment="1">
      <alignment horizontal="center"/>
    </xf>
    <xf numFmtId="0" fontId="21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10" fillId="0" borderId="4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 textRotation="90" wrapText="1"/>
    </xf>
    <xf numFmtId="0" fontId="13" fillId="0" borderId="14" xfId="0" applyFont="1" applyBorder="1" applyAlignment="1">
      <alignment horizontal="center" vertical="center" textRotation="90" wrapText="1"/>
    </xf>
    <xf numFmtId="0" fontId="13" fillId="0" borderId="7" xfId="0" applyFont="1" applyBorder="1" applyAlignment="1">
      <alignment horizontal="center" vertical="center" textRotation="90" wrapText="1"/>
    </xf>
    <xf numFmtId="0" fontId="13" fillId="0" borderId="2" xfId="0" applyFont="1" applyBorder="1" applyAlignment="1">
      <alignment horizontal="center" vertical="center" textRotation="90" wrapText="1"/>
    </xf>
    <xf numFmtId="0" fontId="13" fillId="0" borderId="7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15" xfId="0" applyFont="1" applyBorder="1" applyAlignment="1">
      <alignment horizontal="center" vertical="center" textRotation="90" wrapText="1"/>
    </xf>
    <xf numFmtId="0" fontId="13" fillId="0" borderId="16" xfId="0" applyFont="1" applyBorder="1" applyAlignment="1">
      <alignment horizontal="center" vertical="center" textRotation="90" wrapText="1"/>
    </xf>
    <xf numFmtId="0" fontId="17" fillId="0" borderId="7" xfId="0" applyFont="1" applyBorder="1" applyAlignment="1">
      <alignment vertical="center" wrapText="1"/>
    </xf>
    <xf numFmtId="0" fontId="17" fillId="0" borderId="5" xfId="0" applyFont="1" applyBorder="1" applyAlignment="1">
      <alignment vertical="center" wrapText="1"/>
    </xf>
    <xf numFmtId="0" fontId="17" fillId="0" borderId="20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17" fillId="0" borderId="2" xfId="0" applyFont="1" applyBorder="1" applyAlignment="1">
      <alignment vertical="center" wrapText="1"/>
    </xf>
    <xf numFmtId="0" fontId="22" fillId="0" borderId="2" xfId="0" applyFont="1" applyBorder="1" applyAlignment="1">
      <alignment vertical="center" wrapText="1"/>
    </xf>
    <xf numFmtId="0" fontId="22" fillId="0" borderId="1" xfId="0" applyFont="1" applyBorder="1" applyAlignment="1">
      <alignment horizontal="left" vertical="center" wrapText="1"/>
    </xf>
    <xf numFmtId="164" fontId="23" fillId="0" borderId="7" xfId="0" applyNumberFormat="1" applyFont="1" applyFill="1" applyBorder="1" applyAlignment="1">
      <alignment horizontal="left" vertical="center" wrapText="1"/>
    </xf>
    <xf numFmtId="0" fontId="17" fillId="0" borderId="17" xfId="0" applyFont="1" applyBorder="1" applyAlignment="1">
      <alignment horizontal="left" vertical="center" wrapText="1"/>
    </xf>
    <xf numFmtId="2" fontId="4" fillId="0" borderId="1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Q30"/>
  <sheetViews>
    <sheetView topLeftCell="A15" zoomScaleSheetLayoutView="70" workbookViewId="0">
      <selection activeCell="I30" sqref="I30"/>
    </sheetView>
  </sheetViews>
  <sheetFormatPr defaultRowHeight="12.75"/>
  <cols>
    <col min="1" max="1" width="2.42578125" customWidth="1"/>
    <col min="2" max="2" width="13.5703125" customWidth="1"/>
    <col min="3" max="3" width="10.28515625" customWidth="1"/>
    <col min="4" max="4" width="8" customWidth="1"/>
    <col min="5" max="5" width="7.42578125" customWidth="1"/>
    <col min="6" max="6" width="8.28515625" customWidth="1"/>
    <col min="7" max="7" width="8.140625" customWidth="1"/>
    <col min="8" max="8" width="7.5703125" customWidth="1"/>
    <col min="9" max="9" width="7.28515625" customWidth="1"/>
    <col min="10" max="10" width="7" customWidth="1"/>
    <col min="11" max="11" width="8.5703125" customWidth="1"/>
    <col min="12" max="12" width="10.42578125" customWidth="1"/>
    <col min="13" max="13" width="7.7109375" customWidth="1"/>
    <col min="14" max="14" width="7.5703125" customWidth="1"/>
    <col min="15" max="15" width="17.28515625" customWidth="1"/>
    <col min="16" max="16" width="7.85546875" customWidth="1"/>
    <col min="17" max="17" width="8.28515625" customWidth="1"/>
  </cols>
  <sheetData>
    <row r="2" spans="2:17" ht="18.75">
      <c r="B2" s="59" t="s">
        <v>19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</row>
    <row r="3" spans="2:17" ht="18.75">
      <c r="B3" s="61" t="s">
        <v>23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</row>
    <row r="4" spans="2:17" ht="15.75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2:17" s="9" customFormat="1" ht="15.75">
      <c r="B5" s="12"/>
      <c r="C5" s="12"/>
      <c r="D5" s="13"/>
      <c r="E5" s="14"/>
      <c r="F5" s="14"/>
      <c r="G5" s="12" t="s">
        <v>61</v>
      </c>
      <c r="H5" s="12"/>
      <c r="I5" s="15"/>
      <c r="J5" s="14"/>
      <c r="K5" s="14"/>
      <c r="L5" s="14"/>
      <c r="M5" s="12" t="s">
        <v>62</v>
      </c>
      <c r="N5" s="12"/>
      <c r="O5" s="12"/>
    </row>
    <row r="6" spans="2:17" ht="15">
      <c r="B6" s="4"/>
      <c r="C6" s="4"/>
      <c r="D6" s="5"/>
      <c r="F6" s="4"/>
      <c r="G6" s="4"/>
      <c r="H6" s="4"/>
      <c r="I6" s="6"/>
      <c r="O6" s="6"/>
    </row>
    <row r="7" spans="2:17" ht="35.25" customHeight="1">
      <c r="B7" s="64" t="s">
        <v>1</v>
      </c>
      <c r="C7" s="64"/>
      <c r="D7" s="60" t="s">
        <v>2</v>
      </c>
      <c r="E7" s="60"/>
      <c r="F7" s="60"/>
      <c r="G7" s="60"/>
      <c r="H7" s="60"/>
      <c r="I7" s="60"/>
      <c r="J7" s="64" t="s">
        <v>14</v>
      </c>
      <c r="K7" s="64" t="s">
        <v>21</v>
      </c>
      <c r="L7" s="64" t="s">
        <v>22</v>
      </c>
      <c r="M7" s="64" t="s">
        <v>17</v>
      </c>
      <c r="N7" s="64" t="s">
        <v>16</v>
      </c>
      <c r="O7" s="64" t="s">
        <v>56</v>
      </c>
      <c r="P7" s="64" t="s">
        <v>18</v>
      </c>
      <c r="Q7" s="64" t="s">
        <v>15</v>
      </c>
    </row>
    <row r="8" spans="2:17" ht="44.25" customHeight="1">
      <c r="B8" s="64" t="s">
        <v>13</v>
      </c>
      <c r="C8" s="64"/>
      <c r="D8" s="57" t="s">
        <v>3</v>
      </c>
      <c r="E8" s="57" t="s">
        <v>4</v>
      </c>
      <c r="F8" s="57" t="s">
        <v>12</v>
      </c>
      <c r="G8" s="57" t="s">
        <v>7</v>
      </c>
      <c r="H8" s="57" t="s">
        <v>5</v>
      </c>
      <c r="I8" s="57" t="s">
        <v>6</v>
      </c>
      <c r="J8" s="64"/>
      <c r="K8" s="64"/>
      <c r="L8" s="64"/>
      <c r="M8" s="64"/>
      <c r="N8" s="64"/>
      <c r="O8" s="64"/>
      <c r="P8" s="64"/>
      <c r="Q8" s="64"/>
    </row>
    <row r="9" spans="2:17" ht="12.75" customHeight="1">
      <c r="B9" s="57"/>
      <c r="C9" s="57">
        <v>1</v>
      </c>
      <c r="D9" s="57">
        <v>2</v>
      </c>
      <c r="E9" s="57">
        <v>3</v>
      </c>
      <c r="F9" s="57">
        <v>4</v>
      </c>
      <c r="G9" s="57">
        <v>5</v>
      </c>
      <c r="H9" s="57">
        <v>6</v>
      </c>
      <c r="I9" s="57">
        <v>7</v>
      </c>
      <c r="J9" s="57">
        <v>8</v>
      </c>
      <c r="K9" s="57">
        <v>9</v>
      </c>
      <c r="L9" s="57">
        <v>10</v>
      </c>
      <c r="M9" s="57"/>
      <c r="N9" s="57">
        <v>11</v>
      </c>
      <c r="O9" s="57"/>
      <c r="P9" s="29"/>
      <c r="Q9" s="29"/>
    </row>
    <row r="10" spans="2:17" s="7" customFormat="1" ht="40.5" customHeight="1">
      <c r="B10" s="16" t="s">
        <v>24</v>
      </c>
      <c r="C10" s="42">
        <v>64</v>
      </c>
      <c r="D10" s="42">
        <v>14</v>
      </c>
      <c r="E10" s="42">
        <v>8</v>
      </c>
      <c r="F10" s="42">
        <v>2</v>
      </c>
      <c r="G10" s="42">
        <v>5</v>
      </c>
      <c r="H10" s="42">
        <v>0</v>
      </c>
      <c r="I10" s="42">
        <f>+SUM(D10:H10)</f>
        <v>29</v>
      </c>
      <c r="J10" s="42">
        <v>0</v>
      </c>
      <c r="K10" s="42">
        <f>+SUM(I10:J10)</f>
        <v>29</v>
      </c>
      <c r="L10" s="42">
        <v>0</v>
      </c>
      <c r="M10" s="42">
        <v>0</v>
      </c>
      <c r="N10" s="42">
        <v>35</v>
      </c>
      <c r="O10" s="58" t="s">
        <v>71</v>
      </c>
      <c r="P10" s="42">
        <v>9.1999999999999993</v>
      </c>
      <c r="Q10" s="42">
        <v>587</v>
      </c>
    </row>
    <row r="11" spans="2:17" s="7" customFormat="1" ht="21.95" customHeight="1">
      <c r="B11" s="10" t="s">
        <v>8</v>
      </c>
      <c r="C11" s="42"/>
      <c r="D11" s="89">
        <f>+D10/64*100</f>
        <v>21.875</v>
      </c>
      <c r="E11" s="89">
        <f t="shared" ref="E11:N11" si="0">+E10/64*100</f>
        <v>12.5</v>
      </c>
      <c r="F11" s="89">
        <f t="shared" si="0"/>
        <v>3.125</v>
      </c>
      <c r="G11" s="89">
        <f t="shared" si="0"/>
        <v>7.8125</v>
      </c>
      <c r="H11" s="89">
        <f t="shared" si="0"/>
        <v>0</v>
      </c>
      <c r="I11" s="89">
        <f t="shared" si="0"/>
        <v>45.3125</v>
      </c>
      <c r="J11" s="89">
        <f t="shared" si="0"/>
        <v>0</v>
      </c>
      <c r="K11" s="89">
        <f t="shared" si="0"/>
        <v>45.3125</v>
      </c>
      <c r="L11" s="89">
        <f t="shared" si="0"/>
        <v>0</v>
      </c>
      <c r="M11" s="89">
        <f t="shared" si="0"/>
        <v>0</v>
      </c>
      <c r="N11" s="89">
        <f t="shared" si="0"/>
        <v>54.6875</v>
      </c>
      <c r="O11" s="58"/>
      <c r="P11" s="30"/>
      <c r="Q11" s="30"/>
    </row>
    <row r="12" spans="2:17" s="7" customFormat="1" ht="42" customHeight="1">
      <c r="B12" s="16" t="s">
        <v>25</v>
      </c>
      <c r="C12" s="42">
        <v>68</v>
      </c>
      <c r="D12" s="42">
        <v>6</v>
      </c>
      <c r="E12" s="42">
        <v>1</v>
      </c>
      <c r="F12" s="42">
        <v>1</v>
      </c>
      <c r="G12" s="42">
        <v>0</v>
      </c>
      <c r="H12" s="42">
        <v>0</v>
      </c>
      <c r="I12" s="42">
        <f>+SUM(D12:H12)</f>
        <v>8</v>
      </c>
      <c r="J12" s="42">
        <v>60</v>
      </c>
      <c r="K12" s="42">
        <f>+SUM(I12:J12)</f>
        <v>68</v>
      </c>
      <c r="L12" s="42">
        <v>0</v>
      </c>
      <c r="M12" s="42">
        <v>0</v>
      </c>
      <c r="N12" s="42">
        <v>0</v>
      </c>
      <c r="O12" s="58" t="s">
        <v>72</v>
      </c>
      <c r="P12" s="42">
        <v>8.4</v>
      </c>
      <c r="Q12" s="42">
        <v>545</v>
      </c>
    </row>
    <row r="13" spans="2:17" s="7" customFormat="1" ht="23.25" customHeight="1">
      <c r="B13" s="42" t="s">
        <v>8</v>
      </c>
      <c r="C13" s="42"/>
      <c r="D13" s="89">
        <f>+D12/68*100</f>
        <v>8.8235294117647065</v>
      </c>
      <c r="E13" s="89">
        <f t="shared" ref="E13:K13" si="1">+E12/68*100</f>
        <v>1.4705882352941175</v>
      </c>
      <c r="F13" s="89">
        <f t="shared" si="1"/>
        <v>1.4705882352941175</v>
      </c>
      <c r="G13" s="89">
        <f t="shared" si="1"/>
        <v>0</v>
      </c>
      <c r="H13" s="89">
        <f t="shared" si="1"/>
        <v>0</v>
      </c>
      <c r="I13" s="89">
        <f t="shared" si="1"/>
        <v>11.76470588235294</v>
      </c>
      <c r="J13" s="89">
        <f t="shared" si="1"/>
        <v>88.235294117647058</v>
      </c>
      <c r="K13" s="89">
        <f t="shared" si="1"/>
        <v>100</v>
      </c>
      <c r="L13" s="42"/>
      <c r="M13" s="42"/>
      <c r="N13" s="42"/>
      <c r="O13" s="58"/>
      <c r="P13" s="30"/>
      <c r="Q13" s="33"/>
    </row>
    <row r="14" spans="2:17" s="7" customFormat="1" ht="42" customHeight="1">
      <c r="B14" s="16" t="s">
        <v>26</v>
      </c>
      <c r="C14" s="42">
        <v>70</v>
      </c>
      <c r="D14" s="42">
        <v>8</v>
      </c>
      <c r="E14" s="42">
        <v>14</v>
      </c>
      <c r="F14" s="42">
        <v>4</v>
      </c>
      <c r="G14" s="42">
        <v>0</v>
      </c>
      <c r="H14" s="42">
        <v>0</v>
      </c>
      <c r="I14" s="42">
        <f>+SUM(D14:H14)</f>
        <v>26</v>
      </c>
      <c r="J14" s="42">
        <v>44</v>
      </c>
      <c r="K14" s="42">
        <f>+SUM(I14:J14)</f>
        <v>70</v>
      </c>
      <c r="L14" s="42">
        <v>0</v>
      </c>
      <c r="M14" s="42">
        <v>0</v>
      </c>
      <c r="N14" s="42">
        <v>0</v>
      </c>
      <c r="O14" s="58" t="s">
        <v>78</v>
      </c>
      <c r="P14" s="42">
        <v>8.64</v>
      </c>
      <c r="Q14" s="42">
        <v>538</v>
      </c>
    </row>
    <row r="15" spans="2:17" s="7" customFormat="1" ht="24" customHeight="1">
      <c r="B15" s="10" t="s">
        <v>8</v>
      </c>
      <c r="C15" s="42"/>
      <c r="D15" s="89">
        <f>+D14/70*100</f>
        <v>11.428571428571429</v>
      </c>
      <c r="E15" s="89">
        <f t="shared" ref="E15:K15" si="2">+E14/70*100</f>
        <v>20</v>
      </c>
      <c r="F15" s="89">
        <f t="shared" si="2"/>
        <v>5.7142857142857144</v>
      </c>
      <c r="G15" s="89">
        <f t="shared" si="2"/>
        <v>0</v>
      </c>
      <c r="H15" s="89">
        <f t="shared" si="2"/>
        <v>0</v>
      </c>
      <c r="I15" s="89">
        <f t="shared" si="2"/>
        <v>37.142857142857146</v>
      </c>
      <c r="J15" s="89">
        <f t="shared" si="2"/>
        <v>62.857142857142854</v>
      </c>
      <c r="K15" s="89">
        <f t="shared" si="2"/>
        <v>100</v>
      </c>
      <c r="L15" s="42"/>
      <c r="M15" s="42"/>
      <c r="N15" s="42"/>
      <c r="O15" s="17"/>
      <c r="P15" s="30"/>
      <c r="Q15" s="30"/>
    </row>
    <row r="16" spans="2:17" ht="20.25" customHeight="1">
      <c r="B16" s="18"/>
      <c r="C16" s="18"/>
      <c r="D16" s="18"/>
      <c r="E16" s="18"/>
      <c r="F16" s="18"/>
      <c r="G16" s="18"/>
      <c r="H16" s="18"/>
      <c r="I16" s="18"/>
      <c r="J16" s="18"/>
      <c r="K16" s="31"/>
      <c r="L16" s="31"/>
      <c r="M16" s="28"/>
      <c r="N16" s="28"/>
      <c r="O16" s="28"/>
      <c r="P16" s="28"/>
      <c r="Q16" s="28"/>
    </row>
    <row r="17" spans="1:17" ht="33.75" customHeight="1">
      <c r="B17" s="22"/>
      <c r="C17" s="36" t="s">
        <v>48</v>
      </c>
      <c r="D17" s="63" t="s">
        <v>49</v>
      </c>
      <c r="E17" s="63"/>
      <c r="F17" s="63"/>
      <c r="G17" s="37" t="s">
        <v>50</v>
      </c>
      <c r="H17" s="38" t="s">
        <v>8</v>
      </c>
      <c r="I17" s="19"/>
      <c r="J17" s="22"/>
      <c r="K17" s="31"/>
      <c r="L17" s="31"/>
      <c r="M17" s="28"/>
      <c r="N17" s="28"/>
      <c r="O17" s="28"/>
      <c r="P17" s="28"/>
      <c r="Q17" s="28"/>
    </row>
    <row r="18" spans="1:17" ht="20.100000000000001" customHeight="1">
      <c r="B18" s="18"/>
      <c r="C18" s="39">
        <v>1</v>
      </c>
      <c r="D18" s="62" t="s">
        <v>51</v>
      </c>
      <c r="E18" s="62"/>
      <c r="F18" s="62"/>
      <c r="G18" s="40">
        <v>9</v>
      </c>
      <c r="H18" s="41">
        <f>+G18/68*100</f>
        <v>13.23529411764706</v>
      </c>
      <c r="I18" s="18"/>
      <c r="J18" s="18"/>
      <c r="K18" s="31"/>
      <c r="L18" s="32"/>
      <c r="M18" s="28"/>
      <c r="N18" s="28"/>
      <c r="O18" s="28"/>
      <c r="P18" s="28"/>
      <c r="Q18" s="28"/>
    </row>
    <row r="19" spans="1:17" ht="20.100000000000001" customHeight="1">
      <c r="B19" s="22"/>
      <c r="C19" s="39">
        <v>2</v>
      </c>
      <c r="D19" s="62" t="s">
        <v>52</v>
      </c>
      <c r="E19" s="62"/>
      <c r="F19" s="62"/>
      <c r="G19" s="40">
        <v>12</v>
      </c>
      <c r="H19" s="41">
        <f t="shared" ref="H19:H22" si="3">+G19/68*100</f>
        <v>17.647058823529413</v>
      </c>
      <c r="I19" s="19"/>
      <c r="J19" s="22"/>
      <c r="K19" s="31"/>
      <c r="L19" s="32"/>
      <c r="M19" s="28"/>
      <c r="N19" s="28"/>
      <c r="O19" s="28"/>
      <c r="P19" s="28"/>
      <c r="Q19" s="28"/>
    </row>
    <row r="20" spans="1:17" ht="20.100000000000001" customHeight="1">
      <c r="B20" s="18"/>
      <c r="C20" s="39">
        <v>3</v>
      </c>
      <c r="D20" s="62" t="s">
        <v>53</v>
      </c>
      <c r="E20" s="62"/>
      <c r="F20" s="62"/>
      <c r="G20" s="40">
        <v>7</v>
      </c>
      <c r="H20" s="41">
        <f t="shared" si="3"/>
        <v>10.294117647058822</v>
      </c>
      <c r="I20" s="18"/>
      <c r="J20" s="18"/>
      <c r="K20" s="31"/>
      <c r="L20" s="32"/>
      <c r="M20" s="28"/>
      <c r="N20" s="28"/>
      <c r="O20" s="28"/>
      <c r="P20" s="28"/>
      <c r="Q20" s="28"/>
    </row>
    <row r="21" spans="1:17" ht="20.100000000000001" customHeight="1">
      <c r="B21" s="20"/>
      <c r="C21" s="39">
        <v>4</v>
      </c>
      <c r="D21" s="62" t="s">
        <v>54</v>
      </c>
      <c r="E21" s="62"/>
      <c r="F21" s="62"/>
      <c r="G21" s="40">
        <v>2</v>
      </c>
      <c r="H21" s="41">
        <f t="shared" si="3"/>
        <v>2.9411764705882351</v>
      </c>
      <c r="I21" s="18"/>
      <c r="J21" s="18"/>
      <c r="K21" s="18"/>
      <c r="L21" s="18"/>
      <c r="M21" s="18"/>
      <c r="N21" s="21"/>
    </row>
    <row r="22" spans="1:17" ht="20.100000000000001" customHeight="1">
      <c r="A22" s="3"/>
      <c r="B22" s="19"/>
      <c r="C22" s="39">
        <v>5</v>
      </c>
      <c r="D22" s="62" t="s">
        <v>55</v>
      </c>
      <c r="E22" s="62"/>
      <c r="F22" s="62"/>
      <c r="G22" s="40">
        <v>2</v>
      </c>
      <c r="H22" s="41">
        <f t="shared" si="3"/>
        <v>2.9411764705882351</v>
      </c>
      <c r="I22" s="19"/>
      <c r="J22" s="19"/>
      <c r="K22" s="19"/>
      <c r="L22" s="19"/>
      <c r="M22" s="19"/>
      <c r="N22" s="19"/>
      <c r="O22" s="19"/>
    </row>
    <row r="23" spans="1:17" ht="15.75">
      <c r="A23" s="3"/>
      <c r="B23" s="19"/>
      <c r="C23" s="12"/>
      <c r="D23" s="22" t="s">
        <v>20</v>
      </c>
      <c r="E23" s="22"/>
      <c r="F23" s="22"/>
      <c r="G23" s="22"/>
      <c r="H23" s="22"/>
      <c r="I23" s="19"/>
      <c r="J23" s="19"/>
      <c r="K23" s="23"/>
      <c r="L23" s="19"/>
      <c r="M23" s="19"/>
      <c r="O23" s="18" t="s">
        <v>44</v>
      </c>
    </row>
    <row r="24" spans="1:17" ht="15.75">
      <c r="A24" s="3"/>
      <c r="C24" s="8"/>
      <c r="D24" s="2"/>
      <c r="E24" s="2"/>
      <c r="F24" s="2"/>
      <c r="G24" s="2"/>
      <c r="H24" s="2"/>
    </row>
    <row r="25" spans="1:17">
      <c r="A25" s="3"/>
    </row>
    <row r="26" spans="1:17">
      <c r="A26" s="3"/>
      <c r="E26" s="2"/>
      <c r="F26" s="2"/>
      <c r="G26" s="2"/>
      <c r="H26" s="2"/>
    </row>
    <row r="27" spans="1:17">
      <c r="A27" s="3"/>
    </row>
    <row r="28" spans="1:17">
      <c r="A28" s="3"/>
      <c r="D28" s="2"/>
      <c r="E28" s="2"/>
      <c r="F28" s="2"/>
      <c r="G28" s="2"/>
    </row>
    <row r="29" spans="1:17">
      <c r="A29" s="3"/>
    </row>
    <row r="30" spans="1:17" ht="15.75">
      <c r="A30" s="3"/>
      <c r="I30" s="1"/>
    </row>
  </sheetData>
  <mergeCells count="20">
    <mergeCell ref="D21:F21"/>
    <mergeCell ref="D22:F22"/>
    <mergeCell ref="P3:Q3"/>
    <mergeCell ref="D17:F17"/>
    <mergeCell ref="D18:F18"/>
    <mergeCell ref="D19:F19"/>
    <mergeCell ref="D20:F20"/>
    <mergeCell ref="P7:P8"/>
    <mergeCell ref="Q7:Q8"/>
    <mergeCell ref="B2:O2"/>
    <mergeCell ref="D7:I7"/>
    <mergeCell ref="J7:J8"/>
    <mergeCell ref="N7:N8"/>
    <mergeCell ref="O7:O8"/>
    <mergeCell ref="K7:K8"/>
    <mergeCell ref="B7:C7"/>
    <mergeCell ref="M7:M8"/>
    <mergeCell ref="L7:L8"/>
    <mergeCell ref="B3:O3"/>
    <mergeCell ref="B8:C8"/>
  </mergeCells>
  <phoneticPr fontId="0" type="noConversion"/>
  <printOptions horizontalCentered="1"/>
  <pageMargins left="0.25" right="0.25" top="0.25" bottom="0.25" header="0.24" footer="0.17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3"/>
  <sheetViews>
    <sheetView tabSelected="1" zoomScaleSheetLayoutView="75" workbookViewId="0">
      <selection activeCell="J8" sqref="J8"/>
    </sheetView>
  </sheetViews>
  <sheetFormatPr defaultRowHeight="12.75"/>
  <cols>
    <col min="1" max="1" width="4.7109375" style="24" customWidth="1"/>
    <col min="2" max="2" width="9.5703125" style="24" customWidth="1"/>
    <col min="3" max="3" width="25.5703125" style="19" customWidth="1"/>
    <col min="4" max="4" width="26.85546875" style="19" customWidth="1"/>
    <col min="5" max="5" width="6" style="19" customWidth="1"/>
    <col min="6" max="6" width="7.42578125" style="19" customWidth="1"/>
    <col min="7" max="7" width="7.28515625" style="19" customWidth="1"/>
    <col min="8" max="8" width="6.140625" style="19" customWidth="1"/>
    <col min="9" max="9" width="6.28515625" style="19" customWidth="1"/>
    <col min="10" max="10" width="7.28515625" style="19" customWidth="1"/>
    <col min="11" max="18" width="4.7109375" style="19" customWidth="1"/>
    <col min="19" max="19" width="7.42578125" style="19" customWidth="1"/>
    <col min="20" max="16384" width="9.140625" style="19"/>
  </cols>
  <sheetData>
    <row r="1" spans="1:19" ht="21">
      <c r="A1" s="65" t="s">
        <v>19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</row>
    <row r="2" spans="1:19" ht="18.75">
      <c r="A2" s="61" t="s">
        <v>60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</row>
    <row r="3" spans="1:19" ht="16.5" thickBot="1">
      <c r="C3" s="12" t="s">
        <v>80</v>
      </c>
      <c r="F3" s="12"/>
      <c r="H3" s="14"/>
      <c r="I3" s="22"/>
      <c r="J3" s="22"/>
      <c r="K3" s="22"/>
      <c r="L3" s="22"/>
      <c r="M3" s="12" t="s">
        <v>59</v>
      </c>
      <c r="N3" s="22"/>
      <c r="O3" s="22"/>
      <c r="P3" s="22"/>
      <c r="Q3" s="22"/>
      <c r="R3" s="22"/>
      <c r="S3" s="25"/>
    </row>
    <row r="4" spans="1:19">
      <c r="A4" s="70" t="s">
        <v>0</v>
      </c>
      <c r="B4" s="72" t="s">
        <v>27</v>
      </c>
      <c r="C4" s="74" t="s">
        <v>9</v>
      </c>
      <c r="D4" s="74" t="s">
        <v>28</v>
      </c>
      <c r="E4" s="72" t="s">
        <v>38</v>
      </c>
      <c r="F4" s="72" t="s">
        <v>43</v>
      </c>
      <c r="G4" s="72" t="s">
        <v>10</v>
      </c>
      <c r="H4" s="72" t="s">
        <v>42</v>
      </c>
      <c r="I4" s="72" t="s">
        <v>46</v>
      </c>
      <c r="J4" s="72" t="s">
        <v>11</v>
      </c>
      <c r="K4" s="77" t="s">
        <v>47</v>
      </c>
      <c r="L4" s="77"/>
      <c r="M4" s="77"/>
      <c r="N4" s="77"/>
      <c r="O4" s="77"/>
      <c r="P4" s="77"/>
      <c r="Q4" s="77"/>
      <c r="R4" s="77"/>
      <c r="S4" s="78" t="s">
        <v>37</v>
      </c>
    </row>
    <row r="5" spans="1:19" s="26" customFormat="1" ht="82.5" customHeight="1" thickBot="1">
      <c r="A5" s="71"/>
      <c r="B5" s="73"/>
      <c r="C5" s="75"/>
      <c r="D5" s="75"/>
      <c r="E5" s="73"/>
      <c r="F5" s="73"/>
      <c r="G5" s="73"/>
      <c r="H5" s="73"/>
      <c r="I5" s="73"/>
      <c r="J5" s="73"/>
      <c r="K5" s="35" t="s">
        <v>29</v>
      </c>
      <c r="L5" s="35" t="s">
        <v>30</v>
      </c>
      <c r="M5" s="35" t="s">
        <v>31</v>
      </c>
      <c r="N5" s="35" t="s">
        <v>32</v>
      </c>
      <c r="O5" s="35" t="s">
        <v>33</v>
      </c>
      <c r="P5" s="35" t="s">
        <v>34</v>
      </c>
      <c r="Q5" s="35" t="s">
        <v>35</v>
      </c>
      <c r="R5" s="35" t="s">
        <v>36</v>
      </c>
      <c r="S5" s="79"/>
    </row>
    <row r="6" spans="1:19" s="26" customFormat="1" ht="30" customHeight="1">
      <c r="A6" s="66">
        <v>1</v>
      </c>
      <c r="B6" s="43" t="s">
        <v>39</v>
      </c>
      <c r="C6" s="86" t="s">
        <v>63</v>
      </c>
      <c r="D6" s="80" t="s">
        <v>57</v>
      </c>
      <c r="E6" s="43">
        <v>3.58</v>
      </c>
      <c r="F6" s="43">
        <v>64</v>
      </c>
      <c r="G6" s="43">
        <v>45</v>
      </c>
      <c r="H6" s="44">
        <f>+G6/F6*100</f>
        <v>70.3125</v>
      </c>
      <c r="I6" s="43">
        <v>0</v>
      </c>
      <c r="J6" s="43">
        <f>+F6-G6</f>
        <v>19</v>
      </c>
      <c r="K6" s="43">
        <v>19</v>
      </c>
      <c r="L6" s="43">
        <v>7</v>
      </c>
      <c r="M6" s="43">
        <v>14</v>
      </c>
      <c r="N6" s="43">
        <v>7</v>
      </c>
      <c r="O6" s="43">
        <v>6</v>
      </c>
      <c r="P6" s="43">
        <v>8</v>
      </c>
      <c r="Q6" s="43">
        <v>3</v>
      </c>
      <c r="R6" s="43">
        <v>0</v>
      </c>
      <c r="S6" s="45">
        <v>84</v>
      </c>
    </row>
    <row r="7" spans="1:19" s="26" customFormat="1" ht="30" customHeight="1">
      <c r="A7" s="67"/>
      <c r="B7" s="46" t="s">
        <v>40</v>
      </c>
      <c r="C7" s="86" t="s">
        <v>63</v>
      </c>
      <c r="D7" s="81" t="s">
        <v>73</v>
      </c>
      <c r="E7" s="46">
        <v>4.13</v>
      </c>
      <c r="F7" s="46">
        <v>68</v>
      </c>
      <c r="G7" s="47">
        <v>60</v>
      </c>
      <c r="H7" s="48">
        <f>G7/F7*100</f>
        <v>88.235294117647058</v>
      </c>
      <c r="I7" s="46">
        <v>0</v>
      </c>
      <c r="J7" s="46">
        <v>8</v>
      </c>
      <c r="K7" s="46">
        <v>8</v>
      </c>
      <c r="L7" s="46">
        <v>2</v>
      </c>
      <c r="M7" s="46">
        <v>15</v>
      </c>
      <c r="N7" s="46">
        <v>9</v>
      </c>
      <c r="O7" s="46">
        <v>21</v>
      </c>
      <c r="P7" s="46">
        <v>11</v>
      </c>
      <c r="Q7" s="46">
        <v>2</v>
      </c>
      <c r="R7" s="46">
        <v>0</v>
      </c>
      <c r="S7" s="49">
        <v>80</v>
      </c>
    </row>
    <row r="8" spans="1:19" s="27" customFormat="1" ht="30" customHeight="1" thickBot="1">
      <c r="A8" s="68"/>
      <c r="B8" s="50" t="s">
        <v>41</v>
      </c>
      <c r="C8" s="86" t="s">
        <v>63</v>
      </c>
      <c r="D8" s="82" t="s">
        <v>79</v>
      </c>
      <c r="E8" s="51">
        <v>4.26</v>
      </c>
      <c r="F8" s="50">
        <v>70</v>
      </c>
      <c r="G8" s="50">
        <v>49</v>
      </c>
      <c r="H8" s="52">
        <f>+G8/F8*100</f>
        <v>70</v>
      </c>
      <c r="I8" s="50">
        <v>0</v>
      </c>
      <c r="J8" s="50">
        <v>21</v>
      </c>
      <c r="K8" s="50">
        <v>21</v>
      </c>
      <c r="L8" s="50">
        <v>7</v>
      </c>
      <c r="M8" s="50">
        <v>20</v>
      </c>
      <c r="N8" s="50">
        <v>8</v>
      </c>
      <c r="O8" s="50">
        <v>9</v>
      </c>
      <c r="P8" s="50">
        <v>4</v>
      </c>
      <c r="Q8" s="50">
        <v>1</v>
      </c>
      <c r="R8" s="50">
        <v>0</v>
      </c>
      <c r="S8" s="53">
        <v>80</v>
      </c>
    </row>
    <row r="9" spans="1:19" s="27" customFormat="1" ht="30" customHeight="1" thickBot="1">
      <c r="A9" s="66">
        <v>2</v>
      </c>
      <c r="B9" s="43" t="s">
        <v>39</v>
      </c>
      <c r="C9" s="87" t="s">
        <v>64</v>
      </c>
      <c r="D9" s="80" t="s">
        <v>68</v>
      </c>
      <c r="E9" s="54">
        <v>3.75</v>
      </c>
      <c r="F9" s="43">
        <v>64</v>
      </c>
      <c r="G9" s="55">
        <v>51</v>
      </c>
      <c r="H9" s="44">
        <f>+G9/F9*100</f>
        <v>79.6875</v>
      </c>
      <c r="I9" s="43">
        <v>0</v>
      </c>
      <c r="J9" s="43">
        <f>+F9-G9</f>
        <v>13</v>
      </c>
      <c r="K9" s="43">
        <v>13</v>
      </c>
      <c r="L9" s="43">
        <v>6</v>
      </c>
      <c r="M9" s="43">
        <v>26</v>
      </c>
      <c r="N9" s="43">
        <v>6</v>
      </c>
      <c r="O9" s="43">
        <v>11</v>
      </c>
      <c r="P9" s="43">
        <v>2</v>
      </c>
      <c r="Q9" s="43">
        <v>0</v>
      </c>
      <c r="R9" s="43">
        <v>0</v>
      </c>
      <c r="S9" s="45">
        <v>70</v>
      </c>
    </row>
    <row r="10" spans="1:19" s="27" customFormat="1" ht="30" customHeight="1" thickBot="1">
      <c r="A10" s="67"/>
      <c r="B10" s="46" t="s">
        <v>40</v>
      </c>
      <c r="C10" s="87" t="s">
        <v>64</v>
      </c>
      <c r="D10" s="83" t="s">
        <v>74</v>
      </c>
      <c r="E10" s="56">
        <v>3.35</v>
      </c>
      <c r="F10" s="46">
        <v>68</v>
      </c>
      <c r="G10" s="47">
        <v>58</v>
      </c>
      <c r="H10" s="48">
        <f>G10/F10*100</f>
        <v>85.294117647058826</v>
      </c>
      <c r="I10" s="46">
        <v>0</v>
      </c>
      <c r="J10" s="46">
        <v>10</v>
      </c>
      <c r="K10" s="46">
        <v>10</v>
      </c>
      <c r="L10" s="46">
        <v>4</v>
      </c>
      <c r="M10" s="46">
        <v>26</v>
      </c>
      <c r="N10" s="46">
        <v>13</v>
      </c>
      <c r="O10" s="46">
        <v>14</v>
      </c>
      <c r="P10" s="46">
        <v>1</v>
      </c>
      <c r="Q10" s="46">
        <v>0</v>
      </c>
      <c r="R10" s="46">
        <v>0</v>
      </c>
      <c r="S10" s="49">
        <v>71</v>
      </c>
    </row>
    <row r="11" spans="1:19" s="27" customFormat="1" ht="30" customHeight="1" thickBot="1">
      <c r="A11" s="68"/>
      <c r="B11" s="50" t="s">
        <v>41</v>
      </c>
      <c r="C11" s="87" t="s">
        <v>64</v>
      </c>
      <c r="D11" s="84" t="s">
        <v>74</v>
      </c>
      <c r="E11" s="51">
        <v>3.7</v>
      </c>
      <c r="F11" s="50">
        <v>70</v>
      </c>
      <c r="G11" s="50">
        <v>58</v>
      </c>
      <c r="H11" s="52">
        <f>+G11/F11*100</f>
        <v>82.857142857142861</v>
      </c>
      <c r="I11" s="50">
        <v>0</v>
      </c>
      <c r="J11" s="50">
        <v>12</v>
      </c>
      <c r="K11" s="50">
        <v>12</v>
      </c>
      <c r="L11" s="50">
        <v>10</v>
      </c>
      <c r="M11" s="50">
        <v>24</v>
      </c>
      <c r="N11" s="50">
        <v>10</v>
      </c>
      <c r="O11" s="50">
        <v>13</v>
      </c>
      <c r="P11" s="50">
        <v>1</v>
      </c>
      <c r="Q11" s="50">
        <v>0</v>
      </c>
      <c r="R11" s="50">
        <v>0</v>
      </c>
      <c r="S11" s="53">
        <v>74</v>
      </c>
    </row>
    <row r="12" spans="1:19" s="27" customFormat="1" ht="30" customHeight="1" thickBot="1">
      <c r="A12" s="66">
        <v>3</v>
      </c>
      <c r="B12" s="43" t="s">
        <v>39</v>
      </c>
      <c r="C12" s="54" t="s">
        <v>65</v>
      </c>
      <c r="D12" s="80" t="s">
        <v>69</v>
      </c>
      <c r="E12" s="54">
        <v>3.55</v>
      </c>
      <c r="F12" s="43">
        <v>64</v>
      </c>
      <c r="G12" s="55">
        <v>39</v>
      </c>
      <c r="H12" s="44">
        <f>+G12/F12*100</f>
        <v>60.9375</v>
      </c>
      <c r="I12" s="43">
        <v>0</v>
      </c>
      <c r="J12" s="43">
        <f>+F12-G12</f>
        <v>25</v>
      </c>
      <c r="K12" s="43">
        <v>25</v>
      </c>
      <c r="L12" s="43">
        <v>4</v>
      </c>
      <c r="M12" s="43">
        <v>20</v>
      </c>
      <c r="N12" s="43">
        <v>9</v>
      </c>
      <c r="O12" s="43">
        <v>6</v>
      </c>
      <c r="P12" s="43">
        <v>0</v>
      </c>
      <c r="Q12" s="43">
        <v>0</v>
      </c>
      <c r="R12" s="43">
        <v>0</v>
      </c>
      <c r="S12" s="45">
        <v>65</v>
      </c>
    </row>
    <row r="13" spans="1:19" s="27" customFormat="1" ht="30" customHeight="1" thickBot="1">
      <c r="A13" s="67"/>
      <c r="B13" s="46" t="s">
        <v>40</v>
      </c>
      <c r="C13" s="54" t="s">
        <v>65</v>
      </c>
      <c r="D13" s="83" t="s">
        <v>75</v>
      </c>
      <c r="E13" s="56">
        <v>3.57</v>
      </c>
      <c r="F13" s="46">
        <v>68</v>
      </c>
      <c r="G13" s="47">
        <v>47</v>
      </c>
      <c r="H13" s="48">
        <f>G13/F13*100</f>
        <v>69.117647058823522</v>
      </c>
      <c r="I13" s="46">
        <v>0</v>
      </c>
      <c r="J13" s="46">
        <v>21</v>
      </c>
      <c r="K13" s="46">
        <v>21</v>
      </c>
      <c r="L13" s="46">
        <v>4</v>
      </c>
      <c r="M13" s="46">
        <v>26</v>
      </c>
      <c r="N13" s="46">
        <v>9</v>
      </c>
      <c r="O13" s="46">
        <v>8</v>
      </c>
      <c r="P13" s="46">
        <v>0</v>
      </c>
      <c r="Q13" s="46">
        <v>0</v>
      </c>
      <c r="R13" s="46">
        <v>0</v>
      </c>
      <c r="S13" s="49">
        <v>67</v>
      </c>
    </row>
    <row r="14" spans="1:19" s="27" customFormat="1" ht="30" customHeight="1" thickBot="1">
      <c r="A14" s="68"/>
      <c r="B14" s="50" t="s">
        <v>41</v>
      </c>
      <c r="C14" s="54" t="s">
        <v>65</v>
      </c>
      <c r="D14" s="85" t="s">
        <v>75</v>
      </c>
      <c r="E14" s="51">
        <v>3.9</v>
      </c>
      <c r="F14" s="50">
        <v>70</v>
      </c>
      <c r="G14" s="50">
        <v>51</v>
      </c>
      <c r="H14" s="52">
        <f>+G14/F14*100</f>
        <v>72.857142857142847</v>
      </c>
      <c r="I14" s="50">
        <v>0</v>
      </c>
      <c r="J14" s="50">
        <v>19</v>
      </c>
      <c r="K14" s="50">
        <v>19</v>
      </c>
      <c r="L14" s="50">
        <v>3</v>
      </c>
      <c r="M14" s="50">
        <v>32</v>
      </c>
      <c r="N14" s="50">
        <v>6</v>
      </c>
      <c r="O14" s="50">
        <v>9</v>
      </c>
      <c r="P14" s="50">
        <v>1</v>
      </c>
      <c r="Q14" s="50">
        <v>0</v>
      </c>
      <c r="R14" s="50">
        <v>0</v>
      </c>
      <c r="S14" s="53">
        <v>71</v>
      </c>
    </row>
    <row r="15" spans="1:19" s="27" customFormat="1" ht="30" customHeight="1" thickBot="1">
      <c r="A15" s="66">
        <v>4</v>
      </c>
      <c r="B15" s="43" t="s">
        <v>39</v>
      </c>
      <c r="C15" s="54" t="s">
        <v>66</v>
      </c>
      <c r="D15" s="80" t="s">
        <v>70</v>
      </c>
      <c r="E15" s="54">
        <v>3.35</v>
      </c>
      <c r="F15" s="43">
        <v>64</v>
      </c>
      <c r="G15" s="55">
        <v>54</v>
      </c>
      <c r="H15" s="44">
        <f>+G15/F15*100</f>
        <v>84.375</v>
      </c>
      <c r="I15" s="43">
        <v>0</v>
      </c>
      <c r="J15" s="43">
        <f>+F15-G15</f>
        <v>10</v>
      </c>
      <c r="K15" s="43">
        <v>10</v>
      </c>
      <c r="L15" s="43">
        <v>4</v>
      </c>
      <c r="M15" s="43">
        <v>14</v>
      </c>
      <c r="N15" s="43">
        <v>9</v>
      </c>
      <c r="O15" s="43">
        <v>22</v>
      </c>
      <c r="P15" s="43">
        <v>4</v>
      </c>
      <c r="Q15" s="43">
        <v>1</v>
      </c>
      <c r="R15" s="43">
        <v>0</v>
      </c>
      <c r="S15" s="45">
        <v>80</v>
      </c>
    </row>
    <row r="16" spans="1:19" s="27" customFormat="1" ht="30" customHeight="1" thickBot="1">
      <c r="A16" s="67"/>
      <c r="B16" s="46" t="s">
        <v>40</v>
      </c>
      <c r="C16" s="54" t="s">
        <v>66</v>
      </c>
      <c r="D16" s="83" t="s">
        <v>76</v>
      </c>
      <c r="E16" s="56">
        <v>3.4</v>
      </c>
      <c r="F16" s="46">
        <v>68</v>
      </c>
      <c r="G16" s="47">
        <v>10</v>
      </c>
      <c r="H16" s="48">
        <f>G16/F16*100</f>
        <v>14.705882352941178</v>
      </c>
      <c r="I16" s="46">
        <v>1</v>
      </c>
      <c r="J16" s="46">
        <v>57</v>
      </c>
      <c r="K16" s="46">
        <v>57</v>
      </c>
      <c r="L16" s="46">
        <v>3</v>
      </c>
      <c r="M16" s="46">
        <v>5</v>
      </c>
      <c r="N16" s="46">
        <v>1</v>
      </c>
      <c r="O16" s="46">
        <v>1</v>
      </c>
      <c r="P16" s="46">
        <v>0</v>
      </c>
      <c r="Q16" s="46">
        <v>0</v>
      </c>
      <c r="R16" s="46">
        <v>0</v>
      </c>
      <c r="S16" s="49">
        <v>65</v>
      </c>
    </row>
    <row r="17" spans="1:19" ht="30" customHeight="1" thickBot="1">
      <c r="A17" s="68"/>
      <c r="B17" s="50" t="s">
        <v>41</v>
      </c>
      <c r="C17" s="88" t="s">
        <v>66</v>
      </c>
      <c r="D17" s="85" t="s">
        <v>73</v>
      </c>
      <c r="E17" s="51">
        <v>4.7</v>
      </c>
      <c r="F17" s="50">
        <v>70</v>
      </c>
      <c r="G17" s="50">
        <v>65</v>
      </c>
      <c r="H17" s="52">
        <f>+G17/F17*100</f>
        <v>92.857142857142861</v>
      </c>
      <c r="I17" s="50">
        <v>0</v>
      </c>
      <c r="J17" s="50">
        <v>5</v>
      </c>
      <c r="K17" s="50">
        <v>5</v>
      </c>
      <c r="L17" s="50">
        <v>11</v>
      </c>
      <c r="M17" s="50">
        <v>22</v>
      </c>
      <c r="N17" s="50">
        <v>8</v>
      </c>
      <c r="O17" s="50">
        <v>20</v>
      </c>
      <c r="P17" s="50">
        <v>4</v>
      </c>
      <c r="Q17" s="50">
        <v>0</v>
      </c>
      <c r="R17" s="50">
        <v>0</v>
      </c>
      <c r="S17" s="53">
        <v>72</v>
      </c>
    </row>
    <row r="18" spans="1:19" ht="47.25" customHeight="1" thickBot="1">
      <c r="A18" s="66">
        <v>5</v>
      </c>
      <c r="B18" s="43" t="s">
        <v>39</v>
      </c>
      <c r="C18" s="54" t="s">
        <v>67</v>
      </c>
      <c r="D18" s="80" t="s">
        <v>58</v>
      </c>
      <c r="E18" s="54">
        <v>3.85</v>
      </c>
      <c r="F18" s="43">
        <v>64</v>
      </c>
      <c r="G18" s="55">
        <v>59</v>
      </c>
      <c r="H18" s="44">
        <f>+G18/F18*100</f>
        <v>92.1875</v>
      </c>
      <c r="I18" s="43">
        <v>0</v>
      </c>
      <c r="J18" s="43">
        <f>+F18-G18</f>
        <v>5</v>
      </c>
      <c r="K18" s="43">
        <v>5</v>
      </c>
      <c r="L18" s="43">
        <v>3</v>
      </c>
      <c r="M18" s="43">
        <v>13</v>
      </c>
      <c r="N18" s="43">
        <v>7</v>
      </c>
      <c r="O18" s="43">
        <v>15</v>
      </c>
      <c r="P18" s="43">
        <v>20</v>
      </c>
      <c r="Q18" s="43">
        <v>1</v>
      </c>
      <c r="R18" s="43">
        <v>0</v>
      </c>
      <c r="S18" s="45">
        <v>80</v>
      </c>
    </row>
    <row r="19" spans="1:19" ht="45.75" thickBot="1">
      <c r="A19" s="67"/>
      <c r="B19" s="46" t="s">
        <v>40</v>
      </c>
      <c r="C19" s="54" t="s">
        <v>67</v>
      </c>
      <c r="D19" s="83" t="s">
        <v>77</v>
      </c>
      <c r="E19" s="56">
        <v>3.9</v>
      </c>
      <c r="F19" s="46">
        <v>68</v>
      </c>
      <c r="G19" s="47">
        <v>64</v>
      </c>
      <c r="H19" s="48">
        <f>G19/F19*100</f>
        <v>94.117647058823522</v>
      </c>
      <c r="I19" s="46">
        <v>0</v>
      </c>
      <c r="J19" s="46">
        <v>4</v>
      </c>
      <c r="K19" s="46">
        <v>4</v>
      </c>
      <c r="L19" s="46">
        <v>6</v>
      </c>
      <c r="M19" s="46">
        <v>20</v>
      </c>
      <c r="N19" s="46">
        <v>19</v>
      </c>
      <c r="O19" s="46">
        <v>14</v>
      </c>
      <c r="P19" s="46">
        <v>5</v>
      </c>
      <c r="Q19" s="46">
        <v>0</v>
      </c>
      <c r="R19" s="46">
        <v>0</v>
      </c>
      <c r="S19" s="49">
        <v>75</v>
      </c>
    </row>
    <row r="20" spans="1:19" ht="45.75" thickBot="1">
      <c r="A20" s="68"/>
      <c r="B20" s="50" t="s">
        <v>41</v>
      </c>
      <c r="C20" s="54" t="s">
        <v>67</v>
      </c>
      <c r="D20" s="85" t="s">
        <v>77</v>
      </c>
      <c r="E20" s="51">
        <v>4.08</v>
      </c>
      <c r="F20" s="50">
        <v>70</v>
      </c>
      <c r="G20" s="50">
        <v>69</v>
      </c>
      <c r="H20" s="52">
        <f>+G20/F20*100</f>
        <v>98.571428571428584</v>
      </c>
      <c r="I20" s="50">
        <v>0</v>
      </c>
      <c r="J20" s="50">
        <v>1</v>
      </c>
      <c r="K20" s="50">
        <v>1</v>
      </c>
      <c r="L20" s="50">
        <v>6</v>
      </c>
      <c r="M20" s="50">
        <v>21</v>
      </c>
      <c r="N20" s="50">
        <v>14</v>
      </c>
      <c r="O20" s="50">
        <v>22</v>
      </c>
      <c r="P20" s="50">
        <v>6</v>
      </c>
      <c r="Q20" s="50">
        <v>0</v>
      </c>
      <c r="R20" s="50">
        <v>0</v>
      </c>
      <c r="S20" s="53">
        <v>75</v>
      </c>
    </row>
    <row r="21" spans="1:19" ht="15.75">
      <c r="G21" s="76"/>
      <c r="H21" s="76"/>
      <c r="I21" s="76"/>
      <c r="S21" s="34"/>
    </row>
    <row r="23" spans="1:19" ht="15.75">
      <c r="C23" s="69" t="s">
        <v>45</v>
      </c>
      <c r="D23" s="69"/>
      <c r="E23" s="69"/>
      <c r="J23" s="22"/>
      <c r="K23" s="22"/>
      <c r="L23" s="22"/>
      <c r="M23" s="22"/>
      <c r="N23" s="69" t="s">
        <v>44</v>
      </c>
      <c r="O23" s="69"/>
      <c r="P23" s="69"/>
      <c r="Q23" s="22"/>
      <c r="R23" s="22"/>
    </row>
  </sheetData>
  <mergeCells count="22">
    <mergeCell ref="I4:I5"/>
    <mergeCell ref="D4:D5"/>
    <mergeCell ref="E4:E5"/>
    <mergeCell ref="F4:F5"/>
    <mergeCell ref="G4:G5"/>
    <mergeCell ref="H4:H5"/>
    <mergeCell ref="A1:S1"/>
    <mergeCell ref="A2:S2"/>
    <mergeCell ref="A15:A17"/>
    <mergeCell ref="A18:A20"/>
    <mergeCell ref="C23:E23"/>
    <mergeCell ref="N23:P23"/>
    <mergeCell ref="A4:A5"/>
    <mergeCell ref="B4:B5"/>
    <mergeCell ref="C4:C5"/>
    <mergeCell ref="A6:A8"/>
    <mergeCell ref="A9:A11"/>
    <mergeCell ref="A12:A14"/>
    <mergeCell ref="G21:I21"/>
    <mergeCell ref="J4:J5"/>
    <mergeCell ref="K4:R4"/>
    <mergeCell ref="S4:S5"/>
  </mergeCells>
  <phoneticPr fontId="0" type="noConversion"/>
  <printOptions horizontalCentered="1"/>
  <pageMargins left="0.25" right="0.25" top="0.15" bottom="0.26" header="0.3" footer="0.3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Dept. Level</vt:lpstr>
      <vt:lpstr>Sub_Wise</vt:lpstr>
      <vt:lpstr>'Dept. Level'!Print_Area</vt:lpstr>
      <vt:lpstr>Sub_Wise!Print_Area</vt:lpstr>
    </vt:vector>
  </TitlesOfParts>
  <Company>VIIT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jankar</dc:creator>
  <cp:lastModifiedBy>Admin</cp:lastModifiedBy>
  <cp:lastPrinted>2020-01-23T09:44:47Z</cp:lastPrinted>
  <dcterms:created xsi:type="dcterms:W3CDTF">2004-09-27T06:06:15Z</dcterms:created>
  <dcterms:modified xsi:type="dcterms:W3CDTF">2020-02-26T00:29:34Z</dcterms:modified>
</cp:coreProperties>
</file>